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228"/>
  <workbookPr/>
  <mc:AlternateContent xmlns:mc="http://schemas.openxmlformats.org/markup-compatibility/2006">
    <mc:Choice Requires="x15">
      <x15ac:absPath xmlns:x15ac="http://schemas.microsoft.com/office/spreadsheetml/2010/11/ac" url="Z:\共有\補佐用\☆05財政状況資料集\令和元年度決算\"/>
    </mc:Choice>
  </mc:AlternateContent>
  <xr:revisionPtr revIDLastSave="0" documentId="13_ncr:1_{FF4A3E2A-25B2-4DEA-B0F8-A99144DA0BE2}" xr6:coauthVersionLast="45" xr6:coauthVersionMax="45" xr10:uidLastSave="{00000000-0000-0000-0000-000000000000}"/>
  <bookViews>
    <workbookView xWindow="-120" yWindow="-120" windowWidth="20730" windowHeight="11160" tabRatio="79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C37" i="10"/>
  <c r="CO36" i="10"/>
  <c r="BE36" i="10"/>
  <c r="AM36" i="10"/>
  <c r="BE35" i="10"/>
  <c r="CO34" i="10"/>
  <c r="CO35" i="10" s="1"/>
  <c r="BW34" i="10"/>
  <c r="BW35" i="10" s="1"/>
  <c r="BW36" i="10" s="1"/>
  <c r="BW37" i="10" s="1"/>
  <c r="C34" i="10"/>
  <c r="C35" i="10" s="1"/>
  <c r="C36" i="10" l="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alcChain>
</file>

<file path=xl/sharedStrings.xml><?xml version="1.0" encoding="utf-8"?>
<sst xmlns="http://schemas.openxmlformats.org/spreadsheetml/2006/main" count="1090" uniqueCount="599">
  <si>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</si>
  <si>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</si>
  <si>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</si>
  <si>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</si>
  <si>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</si>
  <si>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</si>
  <si>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</si>
  <si>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</si>
  <si>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</si>
  <si>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</si>
  <si>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</si>
  <si>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</si>
  <si>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</si>
  <si>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</si>
  <si>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</si>
  <si>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</si>
  <si>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</si>
  <si>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</si>
  <si>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</si>
  <si>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</si>
  <si>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</si>
  <si>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</si>
  <si>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</si>
  <si>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</si>
  <si>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</si>
  <si>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</si>
  <si>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</si>
  <si>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</si>
  <si>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</si>
  <si>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</si>
  <si>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</si>
  <si>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</si>
  <si>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</si>
  <si>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</si>
  <si>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</si>
  <si>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</si>
  <si>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</si>
  <si>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</si>
  <si>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</si>
  <si>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</si>
  <si>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</si>
  <si>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</si>
  <si>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</si>
  <si>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</si>
  <si>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</si>
  <si>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</si>
  <si>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</si>
  <si>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</si>
  <si>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</si>
  <si>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</si>
  <si>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</si>
  <si>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</si>
  <si>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</si>
  <si>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</si>
  <si>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</si>
  <si>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</si>
  <si>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</si>
  <si>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</si>
  <si>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</si>
  <si>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</si>
  <si>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</si>
  <si>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</si>
  <si>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</si>
  <si>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</si>
  <si>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</si>
  <si>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</si>
  <si>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</si>
  <si>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</si>
  <si>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</si>
  <si>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</si>
  <si>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</si>
  <si>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</si>
  <si>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</si>
  <si>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</si>
  <si>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</si>
  <si>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</si>
  <si>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</si>
  <si>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</si>
  <si>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</si>
  <si>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</si>
  <si>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</si>
  <si>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</si>
  <si>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</si>
  <si>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</si>
  <si>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</si>
  <si>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</si>
  <si>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Ⅱ－３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</si>
  <si>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</si>
  <si>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</si>
  <si>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</si>
  <si>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</si>
  <si>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</si>
  <si>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</si>
  <si>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</si>
  <si>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</si>
  <si>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</si>
  <si>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</si>
  <si>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</si>
  <si>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</si>
  <si>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伊東市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</si>
  <si>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</si>
  <si>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</si>
  <si>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</si>
  <si>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</si>
  <si>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</si>
  <si>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</si>
  <si>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</si>
  <si>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</si>
  <si>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</si>
  <si>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</si>
  <si>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</si>
  <si>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</si>
  <si>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</si>
  <si>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</si>
  <si>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</si>
  <si>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</si>
  <si>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</si>
  <si>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</si>
  <si>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</si>
  <si>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</si>
  <si>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</si>
  <si>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</si>
  <si>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</si>
  <si>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</si>
  <si>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</si>
  <si>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</si>
  <si>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</si>
  <si>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</si>
  <si>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</si>
  <si>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</si>
  <si>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</si>
  <si>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</si>
  <si>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</si>
  <si>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</si>
  <si>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</si>
  <si>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</si>
  <si>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</si>
  <si>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</si>
  <si>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</si>
  <si>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</si>
  <si>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</si>
  <si>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</si>
  <si>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</si>
  <si>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</si>
  <si>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</si>
  <si>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</si>
  <si>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</si>
  <si>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</si>
  <si>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</si>
  <si>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</si>
  <si>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</si>
  <si>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</si>
  <si>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</si>
  <si>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</si>
  <si>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</si>
  <si>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</si>
  <si>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</si>
  <si>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</si>
  <si>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</si>
  <si>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</si>
  <si>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</si>
  <si>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</si>
  <si>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</si>
  <si>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</si>
  <si>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</si>
  <si>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</si>
  <si>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</si>
  <si>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</si>
  <si>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</si>
  <si>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</si>
  <si>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</si>
  <si>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</si>
  <si>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</si>
  <si>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</si>
  <si>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</si>
  <si>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</si>
  <si>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</si>
  <si>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</si>
  <si>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</si>
  <si>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</si>
  <si>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</si>
  <si>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</si>
  <si>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</si>
  <si>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</si>
  <si>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</si>
  <si>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</si>
  <si>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</si>
  <si>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</si>
  <si>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</si>
  <si>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</si>
  <si>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</si>
  <si>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</si>
  <si>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</si>
  <si>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</si>
  <si>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</si>
  <si>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</si>
  <si>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</si>
  <si>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</si>
  <si>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</si>
  <si>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</si>
  <si>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</si>
  <si>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</si>
  <si>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</si>
  <si>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</si>
  <si>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</si>
  <si>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</si>
  <si>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</si>
  <si>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</si>
  <si>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</si>
  <si>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</si>
  <si>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</si>
  <si>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</si>
  <si>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</si>
  <si>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</si>
  <si>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静岡県伊東市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</si>
  <si>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</si>
  <si>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</si>
  <si>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</si>
  <si>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</si>
  <si>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</si>
  <si>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</si>
  <si>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</si>
  <si>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</si>
  <si>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</si>
  <si>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</si>
  <si>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</si>
  <si>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</si>
  <si>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</si>
  <si>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</si>
  <si>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</si>
  <si>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</si>
  <si>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</si>
  <si>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</si>
  <si>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</si>
  <si>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</si>
  <si>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</si>
  <si>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</si>
  <si>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</si>
  <si>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</si>
  <si>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</si>
  <si>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</si>
  <si>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</si>
  <si>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</si>
  <si>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</si>
  <si>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</si>
  <si>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</si>
  <si>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</si>
  <si>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</si>
  <si>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</si>
  <si>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</si>
  <si>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</si>
  <si>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</si>
  <si>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</si>
  <si>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</si>
  <si>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</si>
  <si>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</si>
  <si>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</si>
  <si>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</si>
  <si>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</si>
  <si>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</si>
  <si>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</si>
  <si>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</si>
  <si>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</si>
  <si>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</si>
  <si>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</si>
  <si>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</si>
  <si>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</si>
  <si>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</si>
  <si>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</si>
  <si>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</si>
  <si>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</si>
  <si>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</si>
  <si>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</si>
  <si>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</si>
  <si>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</si>
  <si>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</si>
  <si>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</si>
  <si>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</si>
  <si>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</si>
  <si>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</si>
  <si>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</si>
  <si>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</si>
  <si>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</si>
  <si>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</si>
  <si>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</si>
  <si>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</si>
  <si>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</si>
  <si>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</si>
  <si>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</si>
  <si>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</si>
  <si>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</si>
  <si>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</si>
  <si>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</si>
  <si>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</si>
  <si>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</si>
  <si>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</si>
  <si>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</si>
  <si>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</si>
  <si>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</si>
  <si>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</si>
  <si>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</si>
  <si>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</si>
  <si>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</si>
  <si>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</si>
  <si>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</si>
  <si>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</si>
  <si>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</si>
  <si>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</si>
  <si>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</si>
  <si>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</si>
  <si>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</si>
  <si>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</si>
  <si>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</si>
  <si>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</si>
  <si>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</si>
  <si>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</si>
  <si>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</si>
  <si>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</si>
  <si>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</si>
  <si>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</si>
  <si>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</si>
  <si>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</si>
  <si>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</si>
  <si>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</si>
  <si>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</si>
  <si>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</si>
  <si>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</si>
  <si>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</si>
  <si>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</si>
  <si>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</si>
  <si>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</si>
  <si>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</si>
  <si>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</si>
  <si>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</si>
  <si>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</si>
  <si>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</si>
  <si>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</si>
  <si>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</si>
  <si>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</si>
  <si>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</si>
  <si>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</si>
  <si>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</si>
  <si>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</si>
  <si>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</si>
  <si>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</si>
  <si>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</si>
  <si>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</si>
  <si>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</si>
  <si>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</si>
  <si>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</si>
  <si>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</si>
  <si>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</si>
  <si>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</si>
  <si>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</si>
  <si>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</si>
  <si>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</si>
  <si>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</si>
  <si>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</si>
  <si>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</si>
  <si>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</si>
  <si>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</si>
  <si>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</si>
  <si>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</si>
  <si>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</si>
  <si>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</si>
  <si>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</si>
  <si>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</si>
  <si>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静岡県伊東市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</si>
  <si>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</si>
  <si>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</si>
  <si>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</si>
  <si>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</si>
  <si>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</si>
  <si>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</si>
  <si>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</si>
  <si>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</si>
  <si>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</si>
  <si>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</si>
  <si>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</si>
  <si>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</si>
  <si>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</si>
  <si>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</si>
  <si>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</si>
  <si>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</si>
  <si>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</si>
  <si>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</si>
  <si>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</si>
  <si>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</si>
  <si>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</si>
  <si>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霊園事業特別会計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</si>
  <si>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</si>
  <si>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</si>
  <si>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</si>
  <si>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</si>
  <si>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</si>
  <si>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</si>
  <si>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</si>
  <si>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</si>
  <si>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</si>
  <si>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</si>
  <si>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</si>
  <si>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</si>
  <si>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</si>
  <si>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</si>
  <si>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競輪事業特別会計</t>
    <phoneticPr fontId="5"/>
  </si>
  <si>
    <t>国民健康保険事業特別会計</t>
    <phoneticPr fontId="5"/>
  </si>
  <si>
    <t>介護保険事業特別会計</t>
    <phoneticPr fontId="5"/>
  </si>
  <si>
    <t>後期高齢者医療特別会計</t>
    <phoneticPr fontId="5"/>
  </si>
  <si>
    <t>病院事業会計</t>
    <phoneticPr fontId="5"/>
  </si>
  <si>
    <t>法適用企業</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</si>
  <si>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</si>
  <si>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</si>
  <si>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</si>
  <si>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</si>
  <si>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</si>
  <si>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</si>
  <si>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</si>
  <si>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</si>
  <si>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</si>
  <si>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</si>
  <si>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</si>
  <si>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</si>
  <si>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</si>
  <si>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</si>
  <si>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</si>
  <si>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</si>
  <si>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</si>
  <si>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</si>
  <si>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</si>
  <si>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</si>
  <si>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</si>
  <si>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</si>
  <si>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</si>
  <si>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</si>
  <si>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</si>
  <si>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</si>
  <si>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</si>
  <si>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</si>
  <si>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</si>
  <si>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</si>
  <si>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</si>
  <si>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</si>
  <si>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</si>
  <si>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</si>
  <si>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</si>
  <si>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</si>
  <si>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</si>
  <si>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</si>
  <si>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</si>
  <si>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</si>
  <si>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</si>
  <si>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</si>
  <si>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</si>
  <si>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</si>
  <si>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</si>
  <si>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</si>
  <si>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</si>
  <si>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</si>
  <si>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</si>
  <si>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</si>
  <si>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</si>
  <si>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</si>
  <si>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</si>
  <si>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</si>
  <si>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</si>
  <si>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</si>
  <si>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</si>
  <si>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</si>
  <si>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</si>
  <si>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</si>
  <si>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</si>
  <si>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</si>
  <si>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</si>
  <si>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</si>
  <si>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</si>
  <si>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</si>
  <si>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</si>
  <si>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</si>
  <si>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</si>
  <si>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</si>
  <si>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</si>
  <si>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</si>
  <si>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</si>
  <si>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</si>
  <si>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</si>
  <si>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</si>
  <si>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</si>
  <si>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</si>
  <si>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</si>
  <si>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</si>
  <si>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</si>
  <si>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</si>
  <si>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</si>
  <si>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</si>
  <si>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</si>
  <si>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</si>
  <si>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</si>
  <si>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</si>
  <si>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</si>
  <si>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</si>
  <si>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</si>
  <si>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</si>
  <si>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</si>
  <si>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</si>
  <si>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</si>
  <si>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</si>
  <si>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</si>
  <si>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</si>
  <si>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</si>
  <si>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</si>
  <si>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</si>
  <si>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</si>
  <si>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</si>
  <si>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</si>
  <si>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</si>
  <si>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</si>
  <si>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</si>
  <si>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</si>
  <si>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</si>
  <si>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</si>
  <si>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</si>
  <si>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</si>
  <si>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</si>
  <si>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</si>
  <si>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</si>
  <si>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</si>
  <si>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</si>
  <si>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</si>
  <si>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</si>
  <si>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</si>
  <si>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</si>
  <si>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</si>
  <si>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</si>
  <si>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</si>
  <si>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</si>
  <si>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</si>
  <si>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</si>
  <si>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</si>
  <si>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</si>
  <si>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</si>
  <si>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</si>
  <si>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</si>
  <si>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</si>
  <si>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</si>
  <si>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</si>
  <si>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</si>
  <si>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</si>
  <si>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</si>
  <si>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</si>
  <si>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</si>
  <si>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</si>
  <si>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</si>
  <si>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</si>
  <si>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</si>
  <si>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</si>
  <si>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</si>
  <si>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</si>
  <si>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</si>
  <si>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</si>
  <si>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</si>
  <si>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</si>
  <si>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</si>
  <si>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</si>
  <si>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</si>
  <si>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</si>
  <si>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</si>
  <si>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</si>
  <si>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0.89</t>
  </si>
  <si>
    <t>▲ 0.05</t>
  </si>
  <si>
    <t>▲ 2.84</t>
  </si>
  <si>
    <t>水道事業会計</t>
  </si>
  <si>
    <t>病院事業会計</t>
  </si>
  <si>
    <t>競輪事業特別会計</t>
  </si>
  <si>
    <t>一般会計</t>
  </si>
  <si>
    <t>国民健康保険事業特別会計</t>
  </si>
  <si>
    <t>介護保険事業特別会計</t>
  </si>
  <si>
    <t>下水道事業特別会計</t>
  </si>
  <si>
    <t>後期高齢者医療特別会計</t>
  </si>
  <si>
    <t>その他会計（赤字）</t>
  </si>
  <si>
    <t>その他会計（黒字）</t>
  </si>
  <si>
    <t>H26末</t>
    <phoneticPr fontId="5"/>
  </si>
  <si>
    <t>H27末</t>
    <phoneticPr fontId="5"/>
  </si>
  <si>
    <t>H28末</t>
    <phoneticPr fontId="5"/>
  </si>
  <si>
    <t>H29末</t>
    <phoneticPr fontId="5"/>
  </si>
  <si>
    <t>H30末</t>
    <phoneticPr fontId="5"/>
  </si>
  <si>
    <t>静岡県後期高齢者医療広域連合（普通会計）</t>
    <rPh sb="0" eb="3">
      <t>シズオカケン</t>
    </rPh>
    <rPh sb="3" eb="5">
      <t>コウキ</t>
    </rPh>
    <rPh sb="5" eb="8">
      <t>コウレイシャ</t>
    </rPh>
    <rPh sb="8" eb="10">
      <t>イリョウ</t>
    </rPh>
    <rPh sb="10" eb="12">
      <t>コウイキ</t>
    </rPh>
    <rPh sb="12" eb="14">
      <t>レンゴウ</t>
    </rPh>
    <rPh sb="15" eb="17">
      <t>フツウ</t>
    </rPh>
    <rPh sb="17" eb="19">
      <t>カイケイ</t>
    </rPh>
    <phoneticPr fontId="12"/>
  </si>
  <si>
    <t>静岡県後期高齢者医療広域連合（事業会計）</t>
    <rPh sb="0" eb="3">
      <t>シズオカケン</t>
    </rPh>
    <rPh sb="3" eb="5">
      <t>コウキ</t>
    </rPh>
    <rPh sb="5" eb="8">
      <t>コウレイシャ</t>
    </rPh>
    <rPh sb="8" eb="10">
      <t>イリョウ</t>
    </rPh>
    <rPh sb="10" eb="12">
      <t>コウイキ</t>
    </rPh>
    <rPh sb="12" eb="14">
      <t>レンゴウ</t>
    </rPh>
    <rPh sb="15" eb="17">
      <t>ジギョウ</t>
    </rPh>
    <rPh sb="17" eb="19">
      <t>カイケイ</t>
    </rPh>
    <phoneticPr fontId="12"/>
  </si>
  <si>
    <t>静岡地方税滞納整理機構</t>
    <rPh sb="0" eb="2">
      <t>シズオカ</t>
    </rPh>
    <rPh sb="2" eb="5">
      <t>チホウゼイ</t>
    </rPh>
    <rPh sb="5" eb="7">
      <t>タイノウ</t>
    </rPh>
    <rPh sb="7" eb="9">
      <t>セイリ</t>
    </rPh>
    <rPh sb="9" eb="11">
      <t>キコウ</t>
    </rPh>
    <phoneticPr fontId="12"/>
  </si>
  <si>
    <t>駿東伊豆消防組合</t>
    <rPh sb="0" eb="2">
      <t>スントウ</t>
    </rPh>
    <rPh sb="2" eb="4">
      <t>イズ</t>
    </rPh>
    <rPh sb="4" eb="6">
      <t>ショウボウ</t>
    </rPh>
    <rPh sb="6" eb="8">
      <t>クミアイ</t>
    </rPh>
    <phoneticPr fontId="12"/>
  </si>
  <si>
    <t>伊東マリンタウン株式会社</t>
    <rPh sb="0" eb="2">
      <t>イトウ</t>
    </rPh>
    <rPh sb="8" eb="12">
      <t>カブシキガイシャ</t>
    </rPh>
    <phoneticPr fontId="12"/>
  </si>
  <si>
    <t>公益財団法人伊東市振興公社</t>
    <rPh sb="0" eb="2">
      <t>コウエキ</t>
    </rPh>
    <rPh sb="2" eb="4">
      <t>ザイダン</t>
    </rPh>
    <rPh sb="4" eb="6">
      <t>ホウジン</t>
    </rPh>
    <rPh sb="6" eb="9">
      <t>イトウシ</t>
    </rPh>
    <rPh sb="9" eb="11">
      <t>シンコウ</t>
    </rPh>
    <rPh sb="11" eb="13">
      <t>コウシャ</t>
    </rPh>
    <phoneticPr fontId="12"/>
  </si>
  <si>
    <t>-</t>
    <phoneticPr fontId="2"/>
  </si>
  <si>
    <t>-</t>
    <phoneticPr fontId="2"/>
  </si>
  <si>
    <t>医療施設設置等基金</t>
    <rPh sb="6" eb="7">
      <t>トウ</t>
    </rPh>
    <rPh sb="7" eb="9">
      <t>キキン</t>
    </rPh>
    <phoneticPr fontId="2"/>
  </si>
  <si>
    <t>福祉基金</t>
    <rPh sb="0" eb="2">
      <t>フクシ</t>
    </rPh>
    <rPh sb="2" eb="4">
      <t>キキン</t>
    </rPh>
    <phoneticPr fontId="2"/>
  </si>
  <si>
    <t>ふるさと伊東応援基金</t>
  </si>
  <si>
    <t>文化施設整備基金</t>
    <rPh sb="0" eb="2">
      <t>ブンカ</t>
    </rPh>
    <rPh sb="2" eb="4">
      <t>シセツ</t>
    </rPh>
    <rPh sb="4" eb="6">
      <t>セイビ</t>
    </rPh>
    <rPh sb="6" eb="8">
      <t>キキン</t>
    </rPh>
    <phoneticPr fontId="5"/>
  </si>
  <si>
    <t>体育施設整備基金</t>
    <rPh sb="0" eb="4">
      <t>タイイクシセツ</t>
    </rPh>
    <rPh sb="4" eb="8">
      <t>セイビキキン</t>
    </rPh>
    <phoneticPr fontId="5"/>
  </si>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</sst>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47278</c:v>
                </c:pt>
                <c:pt idx="1">
                  <c:v>44504</c:v>
                </c:pt>
                <c:pt idx="2">
                  <c:v>47820</c:v>
                </c:pt>
                <c:pt idx="3">
                  <c:v>41934</c:v>
                </c:pt>
                <c:pt idx="4">
                  <c:v>45588</c:v>
                </c:pt>
              </c:numCache>
            </c:numRef>
          </c:val>
          <c:smooth val="0"/>
          <c:extLst>
            <c:ext xmlns:c16="http://schemas.microsoft.com/office/drawing/2014/chart" uri="{C3380CC4-5D6E-409C-BE32-E72D297353CC}">
              <c16:uniqueId val="{00000000-9F11-4D84-8557-1336D9186C4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37859</c:v>
                </c:pt>
                <c:pt idx="1">
                  <c:v>55196</c:v>
                </c:pt>
                <c:pt idx="2">
                  <c:v>29505</c:v>
                </c:pt>
                <c:pt idx="3">
                  <c:v>25361</c:v>
                </c:pt>
                <c:pt idx="4">
                  <c:v>31333</c:v>
                </c:pt>
              </c:numCache>
            </c:numRef>
          </c:val>
          <c:smooth val="0"/>
          <c:extLst>
            <c:ext xmlns:c16="http://schemas.microsoft.com/office/drawing/2014/chart" uri="{C3380CC4-5D6E-409C-BE32-E72D297353CC}">
              <c16:uniqueId val="{00000001-9F11-4D84-8557-1336D9186C4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3.87</c:v>
                </c:pt>
                <c:pt idx="1">
                  <c:v>3.67</c:v>
                </c:pt>
                <c:pt idx="2">
                  <c:v>5.12</c:v>
                </c:pt>
                <c:pt idx="3">
                  <c:v>5.0999999999999996</c:v>
                </c:pt>
                <c:pt idx="4">
                  <c:v>2.2599999999999998</c:v>
                </c:pt>
              </c:numCache>
            </c:numRef>
          </c:val>
          <c:extLst>
            <c:ext xmlns:c16="http://schemas.microsoft.com/office/drawing/2014/chart" uri="{C3380CC4-5D6E-409C-BE32-E72D297353CC}">
              <c16:uniqueId val="{00000000-A76F-4056-9A73-108D2DC651D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21.35</c:v>
                </c:pt>
                <c:pt idx="1">
                  <c:v>20.93</c:v>
                </c:pt>
                <c:pt idx="2">
                  <c:v>20.67</c:v>
                </c:pt>
                <c:pt idx="3">
                  <c:v>20.8</c:v>
                </c:pt>
                <c:pt idx="4">
                  <c:v>20.84</c:v>
                </c:pt>
              </c:numCache>
            </c:numRef>
          </c:val>
          <c:extLst>
            <c:ext xmlns:c16="http://schemas.microsoft.com/office/drawing/2014/chart" uri="{C3380CC4-5D6E-409C-BE32-E72D297353CC}">
              <c16:uniqueId val="{00000001-A76F-4056-9A73-108D2DC651D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2.17</c:v>
                </c:pt>
                <c:pt idx="1">
                  <c:v>-0.89</c:v>
                </c:pt>
                <c:pt idx="2">
                  <c:v>1.51</c:v>
                </c:pt>
                <c:pt idx="3">
                  <c:v>-0.05</c:v>
                </c:pt>
                <c:pt idx="4">
                  <c:v>-2.84</c:v>
                </c:pt>
              </c:numCache>
            </c:numRef>
          </c:val>
          <c:smooth val="0"/>
          <c:extLst>
            <c:ext xmlns:c16="http://schemas.microsoft.com/office/drawing/2014/chart" uri="{C3380CC4-5D6E-409C-BE32-E72D297353CC}">
              <c16:uniqueId val="{00000002-A76F-4056-9A73-108D2DC651D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0.03</c:v>
                </c:pt>
                <c:pt idx="8">
                  <c:v>#N/A</c:v>
                </c:pt>
                <c:pt idx="9">
                  <c:v>0</c:v>
                </c:pt>
              </c:numCache>
            </c:numRef>
          </c:val>
          <c:extLst>
            <c:ext xmlns:c16="http://schemas.microsoft.com/office/drawing/2014/chart" uri="{C3380CC4-5D6E-409C-BE32-E72D297353CC}">
              <c16:uniqueId val="{00000000-302F-4AC1-8A7F-EAD05B564E3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02F-4AC1-8A7F-EAD05B564E30}"/>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0.11</c:v>
                </c:pt>
                <c:pt idx="2">
                  <c:v>#N/A</c:v>
                </c:pt>
                <c:pt idx="3">
                  <c:v>0.13</c:v>
                </c:pt>
                <c:pt idx="4">
                  <c:v>#N/A</c:v>
                </c:pt>
                <c:pt idx="5">
                  <c:v>0.08</c:v>
                </c:pt>
                <c:pt idx="6">
                  <c:v>#N/A</c:v>
                </c:pt>
                <c:pt idx="7">
                  <c:v>0.16</c:v>
                </c:pt>
                <c:pt idx="8">
                  <c:v>#N/A</c:v>
                </c:pt>
                <c:pt idx="9">
                  <c:v>0.14000000000000001</c:v>
                </c:pt>
              </c:numCache>
            </c:numRef>
          </c:val>
          <c:extLst>
            <c:ext xmlns:c16="http://schemas.microsoft.com/office/drawing/2014/chart" uri="{C3380CC4-5D6E-409C-BE32-E72D297353CC}">
              <c16:uniqueId val="{00000002-302F-4AC1-8A7F-EAD05B564E30}"/>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c:v>
                </c:pt>
                <c:pt idx="2">
                  <c:v>#N/A</c:v>
                </c:pt>
                <c:pt idx="3">
                  <c:v>0.05</c:v>
                </c:pt>
                <c:pt idx="4">
                  <c:v>#N/A</c:v>
                </c:pt>
                <c:pt idx="5">
                  <c:v>0.05</c:v>
                </c:pt>
                <c:pt idx="6">
                  <c:v>#N/A</c:v>
                </c:pt>
                <c:pt idx="7">
                  <c:v>0.04</c:v>
                </c:pt>
                <c:pt idx="8">
                  <c:v>#N/A</c:v>
                </c:pt>
                <c:pt idx="9">
                  <c:v>0.28000000000000003</c:v>
                </c:pt>
              </c:numCache>
            </c:numRef>
          </c:val>
          <c:extLst>
            <c:ext xmlns:c16="http://schemas.microsoft.com/office/drawing/2014/chart" uri="{C3380CC4-5D6E-409C-BE32-E72D297353CC}">
              <c16:uniqueId val="{00000003-302F-4AC1-8A7F-EAD05B564E30}"/>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0.2</c:v>
                </c:pt>
                <c:pt idx="2">
                  <c:v>#N/A</c:v>
                </c:pt>
                <c:pt idx="3">
                  <c:v>0.43</c:v>
                </c:pt>
                <c:pt idx="4">
                  <c:v>#N/A</c:v>
                </c:pt>
                <c:pt idx="5">
                  <c:v>1</c:v>
                </c:pt>
                <c:pt idx="6">
                  <c:v>#N/A</c:v>
                </c:pt>
                <c:pt idx="7">
                  <c:v>1.18</c:v>
                </c:pt>
                <c:pt idx="8">
                  <c:v>#N/A</c:v>
                </c:pt>
                <c:pt idx="9">
                  <c:v>0.28999999999999998</c:v>
                </c:pt>
              </c:numCache>
            </c:numRef>
          </c:val>
          <c:extLst>
            <c:ext xmlns:c16="http://schemas.microsoft.com/office/drawing/2014/chart" uri="{C3380CC4-5D6E-409C-BE32-E72D297353CC}">
              <c16:uniqueId val="{00000004-302F-4AC1-8A7F-EAD05B564E30}"/>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3.48</c:v>
                </c:pt>
                <c:pt idx="2">
                  <c:v>#N/A</c:v>
                </c:pt>
                <c:pt idx="3">
                  <c:v>3.99</c:v>
                </c:pt>
                <c:pt idx="4">
                  <c:v>#N/A</c:v>
                </c:pt>
                <c:pt idx="5">
                  <c:v>4.07</c:v>
                </c:pt>
                <c:pt idx="6">
                  <c:v>#N/A</c:v>
                </c:pt>
                <c:pt idx="7">
                  <c:v>1.7</c:v>
                </c:pt>
                <c:pt idx="8">
                  <c:v>#N/A</c:v>
                </c:pt>
                <c:pt idx="9">
                  <c:v>0.9</c:v>
                </c:pt>
              </c:numCache>
            </c:numRef>
          </c:val>
          <c:extLst>
            <c:ext xmlns:c16="http://schemas.microsoft.com/office/drawing/2014/chart" uri="{C3380CC4-5D6E-409C-BE32-E72D297353CC}">
              <c16:uniqueId val="{00000005-302F-4AC1-8A7F-EAD05B564E30}"/>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3.87</c:v>
                </c:pt>
                <c:pt idx="2">
                  <c:v>#N/A</c:v>
                </c:pt>
                <c:pt idx="3">
                  <c:v>3.66</c:v>
                </c:pt>
                <c:pt idx="4">
                  <c:v>#N/A</c:v>
                </c:pt>
                <c:pt idx="5">
                  <c:v>5.12</c:v>
                </c:pt>
                <c:pt idx="6">
                  <c:v>#N/A</c:v>
                </c:pt>
                <c:pt idx="7">
                  <c:v>5.05</c:v>
                </c:pt>
                <c:pt idx="8">
                  <c:v>#N/A</c:v>
                </c:pt>
                <c:pt idx="9">
                  <c:v>2.25</c:v>
                </c:pt>
              </c:numCache>
            </c:numRef>
          </c:val>
          <c:extLst>
            <c:ext xmlns:c16="http://schemas.microsoft.com/office/drawing/2014/chart" uri="{C3380CC4-5D6E-409C-BE32-E72D297353CC}">
              <c16:uniqueId val="{00000006-302F-4AC1-8A7F-EAD05B564E30}"/>
            </c:ext>
          </c:extLst>
        </c:ser>
        <c:ser>
          <c:idx val="7"/>
          <c:order val="7"/>
          <c:tx>
            <c:strRef>
              <c:f>データシート!$A$34</c:f>
              <c:strCache>
                <c:ptCount val="1"/>
                <c:pt idx="0">
                  <c:v>競輪事業特別会計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1.79</c:v>
                </c:pt>
                <c:pt idx="2">
                  <c:v>#N/A</c:v>
                </c:pt>
                <c:pt idx="3">
                  <c:v>3.49</c:v>
                </c:pt>
                <c:pt idx="4">
                  <c:v>#N/A</c:v>
                </c:pt>
                <c:pt idx="5">
                  <c:v>4.1900000000000004</c:v>
                </c:pt>
                <c:pt idx="6">
                  <c:v>#N/A</c:v>
                </c:pt>
                <c:pt idx="7">
                  <c:v>2.83</c:v>
                </c:pt>
                <c:pt idx="8">
                  <c:v>#N/A</c:v>
                </c:pt>
                <c:pt idx="9">
                  <c:v>2.27</c:v>
                </c:pt>
              </c:numCache>
            </c:numRef>
          </c:val>
          <c:extLst>
            <c:ext xmlns:c16="http://schemas.microsoft.com/office/drawing/2014/chart" uri="{C3380CC4-5D6E-409C-BE32-E72D297353CC}">
              <c16:uniqueId val="{00000007-302F-4AC1-8A7F-EAD05B564E30}"/>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7.55</c:v>
                </c:pt>
                <c:pt idx="2">
                  <c:v>#N/A</c:v>
                </c:pt>
                <c:pt idx="3">
                  <c:v>6.34</c:v>
                </c:pt>
                <c:pt idx="4">
                  <c:v>#N/A</c:v>
                </c:pt>
                <c:pt idx="5">
                  <c:v>7.26</c:v>
                </c:pt>
                <c:pt idx="6">
                  <c:v>#N/A</c:v>
                </c:pt>
                <c:pt idx="7">
                  <c:v>8.39</c:v>
                </c:pt>
                <c:pt idx="8">
                  <c:v>#N/A</c:v>
                </c:pt>
                <c:pt idx="9">
                  <c:v>8.86</c:v>
                </c:pt>
              </c:numCache>
            </c:numRef>
          </c:val>
          <c:extLst>
            <c:ext xmlns:c16="http://schemas.microsoft.com/office/drawing/2014/chart" uri="{C3380CC4-5D6E-409C-BE32-E72D297353CC}">
              <c16:uniqueId val="{00000008-302F-4AC1-8A7F-EAD05B564E3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10.64</c:v>
                </c:pt>
                <c:pt idx="2">
                  <c:v>#N/A</c:v>
                </c:pt>
                <c:pt idx="3">
                  <c:v>11.51</c:v>
                </c:pt>
                <c:pt idx="4">
                  <c:v>#N/A</c:v>
                </c:pt>
                <c:pt idx="5">
                  <c:v>10.82</c:v>
                </c:pt>
                <c:pt idx="6">
                  <c:v>#N/A</c:v>
                </c:pt>
                <c:pt idx="7">
                  <c:v>11.74</c:v>
                </c:pt>
                <c:pt idx="8">
                  <c:v>#N/A</c:v>
                </c:pt>
                <c:pt idx="9">
                  <c:v>12.13</c:v>
                </c:pt>
              </c:numCache>
            </c:numRef>
          </c:val>
          <c:extLst>
            <c:ext xmlns:c16="http://schemas.microsoft.com/office/drawing/2014/chart" uri="{C3380CC4-5D6E-409C-BE32-E72D297353CC}">
              <c16:uniqueId val="{00000009-302F-4AC1-8A7F-EAD05B564E3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2138</c:v>
                </c:pt>
                <c:pt idx="5">
                  <c:v>2227</c:v>
                </c:pt>
                <c:pt idx="8">
                  <c:v>2379</c:v>
                </c:pt>
                <c:pt idx="11">
                  <c:v>2437</c:v>
                </c:pt>
                <c:pt idx="14">
                  <c:v>2408</c:v>
                </c:pt>
              </c:numCache>
            </c:numRef>
          </c:val>
          <c:extLst>
            <c:ext xmlns:c16="http://schemas.microsoft.com/office/drawing/2014/chart" uri="{C3380CC4-5D6E-409C-BE32-E72D297353CC}">
              <c16:uniqueId val="{00000000-E122-4A53-8890-C6D81339904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122-4A53-8890-C6D81339904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5</c:v>
                </c:pt>
                <c:pt idx="3">
                  <c:v>11</c:v>
                </c:pt>
                <c:pt idx="6">
                  <c:v>10</c:v>
                </c:pt>
                <c:pt idx="9">
                  <c:v>16</c:v>
                </c:pt>
                <c:pt idx="12">
                  <c:v>7</c:v>
                </c:pt>
              </c:numCache>
            </c:numRef>
          </c:val>
          <c:extLst>
            <c:ext xmlns:c16="http://schemas.microsoft.com/office/drawing/2014/chart" uri="{C3380CC4-5D6E-409C-BE32-E72D297353CC}">
              <c16:uniqueId val="{00000002-E122-4A53-8890-C6D81339904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3</c:v>
                </c:pt>
              </c:numCache>
            </c:numRef>
          </c:val>
          <c:extLst>
            <c:ext xmlns:c16="http://schemas.microsoft.com/office/drawing/2014/chart" uri="{C3380CC4-5D6E-409C-BE32-E72D297353CC}">
              <c16:uniqueId val="{00000003-E122-4A53-8890-C6D81339904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675</c:v>
                </c:pt>
                <c:pt idx="3">
                  <c:v>649</c:v>
                </c:pt>
                <c:pt idx="6">
                  <c:v>604</c:v>
                </c:pt>
                <c:pt idx="9">
                  <c:v>648</c:v>
                </c:pt>
                <c:pt idx="12">
                  <c:v>702</c:v>
                </c:pt>
              </c:numCache>
            </c:numRef>
          </c:val>
          <c:extLst>
            <c:ext xmlns:c16="http://schemas.microsoft.com/office/drawing/2014/chart" uri="{C3380CC4-5D6E-409C-BE32-E72D297353CC}">
              <c16:uniqueId val="{00000004-E122-4A53-8890-C6D81339904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122-4A53-8890-C6D81339904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122-4A53-8890-C6D81339904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2486</c:v>
                </c:pt>
                <c:pt idx="3">
                  <c:v>2388</c:v>
                </c:pt>
                <c:pt idx="6">
                  <c:v>2587</c:v>
                </c:pt>
                <c:pt idx="9">
                  <c:v>2629</c:v>
                </c:pt>
                <c:pt idx="12">
                  <c:v>2518</c:v>
                </c:pt>
              </c:numCache>
            </c:numRef>
          </c:val>
          <c:extLst>
            <c:ext xmlns:c16="http://schemas.microsoft.com/office/drawing/2014/chart" uri="{C3380CC4-5D6E-409C-BE32-E72D297353CC}">
              <c16:uniqueId val="{00000007-E122-4A53-8890-C6D81339904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1028</c:v>
                </c:pt>
                <c:pt idx="2">
                  <c:v>#N/A</c:v>
                </c:pt>
                <c:pt idx="3">
                  <c:v>#N/A</c:v>
                </c:pt>
                <c:pt idx="4">
                  <c:v>821</c:v>
                </c:pt>
                <c:pt idx="5">
                  <c:v>#N/A</c:v>
                </c:pt>
                <c:pt idx="6">
                  <c:v>#N/A</c:v>
                </c:pt>
                <c:pt idx="7">
                  <c:v>822</c:v>
                </c:pt>
                <c:pt idx="8">
                  <c:v>#N/A</c:v>
                </c:pt>
                <c:pt idx="9">
                  <c:v>#N/A</c:v>
                </c:pt>
                <c:pt idx="10">
                  <c:v>856</c:v>
                </c:pt>
                <c:pt idx="11">
                  <c:v>#N/A</c:v>
                </c:pt>
                <c:pt idx="12">
                  <c:v>#N/A</c:v>
                </c:pt>
                <c:pt idx="13">
                  <c:v>822</c:v>
                </c:pt>
                <c:pt idx="14">
                  <c:v>#N/A</c:v>
                </c:pt>
              </c:numCache>
            </c:numRef>
          </c:val>
          <c:smooth val="0"/>
          <c:extLst>
            <c:ext xmlns:c16="http://schemas.microsoft.com/office/drawing/2014/chart" uri="{C3380CC4-5D6E-409C-BE32-E72D297353CC}">
              <c16:uniqueId val="{00000008-E122-4A53-8890-C6D81339904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24068</c:v>
                </c:pt>
                <c:pt idx="5">
                  <c:v>24089</c:v>
                </c:pt>
                <c:pt idx="8">
                  <c:v>24082</c:v>
                </c:pt>
                <c:pt idx="11">
                  <c:v>23951</c:v>
                </c:pt>
                <c:pt idx="14">
                  <c:v>23595</c:v>
                </c:pt>
              </c:numCache>
            </c:numRef>
          </c:val>
          <c:extLst>
            <c:ext xmlns:c16="http://schemas.microsoft.com/office/drawing/2014/chart" uri="{C3380CC4-5D6E-409C-BE32-E72D297353CC}">
              <c16:uniqueId val="{00000000-8F10-4331-B0DB-4FCA50A77F2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9544</c:v>
                </c:pt>
                <c:pt idx="5">
                  <c:v>9277</c:v>
                </c:pt>
                <c:pt idx="8">
                  <c:v>8370</c:v>
                </c:pt>
                <c:pt idx="11">
                  <c:v>7609</c:v>
                </c:pt>
                <c:pt idx="14">
                  <c:v>6810</c:v>
                </c:pt>
              </c:numCache>
            </c:numRef>
          </c:val>
          <c:extLst>
            <c:ext xmlns:c16="http://schemas.microsoft.com/office/drawing/2014/chart" uri="{C3380CC4-5D6E-409C-BE32-E72D297353CC}">
              <c16:uniqueId val="{00000001-8F10-4331-B0DB-4FCA50A77F2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6508</c:v>
                </c:pt>
                <c:pt idx="5">
                  <c:v>6999</c:v>
                </c:pt>
                <c:pt idx="8">
                  <c:v>7912</c:v>
                </c:pt>
                <c:pt idx="11">
                  <c:v>9257</c:v>
                </c:pt>
                <c:pt idx="14">
                  <c:v>9793</c:v>
                </c:pt>
              </c:numCache>
            </c:numRef>
          </c:val>
          <c:extLst>
            <c:ext xmlns:c16="http://schemas.microsoft.com/office/drawing/2014/chart" uri="{C3380CC4-5D6E-409C-BE32-E72D297353CC}">
              <c16:uniqueId val="{00000002-8F10-4331-B0DB-4FCA50A77F2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F10-4331-B0DB-4FCA50A77F2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F10-4331-B0DB-4FCA50A77F2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F10-4331-B0DB-4FCA50A77F2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5434</c:v>
                </c:pt>
                <c:pt idx="3">
                  <c:v>5509</c:v>
                </c:pt>
                <c:pt idx="6">
                  <c:v>5423</c:v>
                </c:pt>
                <c:pt idx="9">
                  <c:v>5422</c:v>
                </c:pt>
                <c:pt idx="12">
                  <c:v>5444</c:v>
                </c:pt>
              </c:numCache>
            </c:numRef>
          </c:val>
          <c:extLst>
            <c:ext xmlns:c16="http://schemas.microsoft.com/office/drawing/2014/chart" uri="{C3380CC4-5D6E-409C-BE32-E72D297353CC}">
              <c16:uniqueId val="{00000006-8F10-4331-B0DB-4FCA50A77F2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24</c:v>
                </c:pt>
                <c:pt idx="6">
                  <c:v>52</c:v>
                </c:pt>
                <c:pt idx="9">
                  <c:v>78</c:v>
                </c:pt>
                <c:pt idx="12">
                  <c:v>114</c:v>
                </c:pt>
              </c:numCache>
            </c:numRef>
          </c:val>
          <c:extLst>
            <c:ext xmlns:c16="http://schemas.microsoft.com/office/drawing/2014/chart" uri="{C3380CC4-5D6E-409C-BE32-E72D297353CC}">
              <c16:uniqueId val="{00000007-8F10-4331-B0DB-4FCA50A77F2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11180</c:v>
                </c:pt>
                <c:pt idx="3">
                  <c:v>10906</c:v>
                </c:pt>
                <c:pt idx="6">
                  <c:v>10844</c:v>
                </c:pt>
                <c:pt idx="9">
                  <c:v>10467</c:v>
                </c:pt>
                <c:pt idx="12">
                  <c:v>10425</c:v>
                </c:pt>
              </c:numCache>
            </c:numRef>
          </c:val>
          <c:extLst>
            <c:ext xmlns:c16="http://schemas.microsoft.com/office/drawing/2014/chart" uri="{C3380CC4-5D6E-409C-BE32-E72D297353CC}">
              <c16:uniqueId val="{00000008-8F10-4331-B0DB-4FCA50A77F2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F10-4331-B0DB-4FCA50A77F2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25254</c:v>
                </c:pt>
                <c:pt idx="3">
                  <c:v>26069</c:v>
                </c:pt>
                <c:pt idx="6">
                  <c:v>25618</c:v>
                </c:pt>
                <c:pt idx="9">
                  <c:v>26206</c:v>
                </c:pt>
                <c:pt idx="12">
                  <c:v>25751</c:v>
                </c:pt>
              </c:numCache>
            </c:numRef>
          </c:val>
          <c:extLst>
            <c:ext xmlns:c16="http://schemas.microsoft.com/office/drawing/2014/chart" uri="{C3380CC4-5D6E-409C-BE32-E72D297353CC}">
              <c16:uniqueId val="{0000000A-8F10-4331-B0DB-4FCA50A77F2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1748</c:v>
                </c:pt>
                <c:pt idx="2">
                  <c:v>#N/A</c:v>
                </c:pt>
                <c:pt idx="3">
                  <c:v>#N/A</c:v>
                </c:pt>
                <c:pt idx="4">
                  <c:v>2144</c:v>
                </c:pt>
                <c:pt idx="5">
                  <c:v>#N/A</c:v>
                </c:pt>
                <c:pt idx="6">
                  <c:v>#N/A</c:v>
                </c:pt>
                <c:pt idx="7">
                  <c:v>1572</c:v>
                </c:pt>
                <c:pt idx="8">
                  <c:v>#N/A</c:v>
                </c:pt>
                <c:pt idx="9">
                  <c:v>#N/A</c:v>
                </c:pt>
                <c:pt idx="10">
                  <c:v>1356</c:v>
                </c:pt>
                <c:pt idx="11">
                  <c:v>#N/A</c:v>
                </c:pt>
                <c:pt idx="12">
                  <c:v>#N/A</c:v>
                </c:pt>
                <c:pt idx="13">
                  <c:v>1536</c:v>
                </c:pt>
                <c:pt idx="14">
                  <c:v>#N/A</c:v>
                </c:pt>
              </c:numCache>
            </c:numRef>
          </c:val>
          <c:smooth val="0"/>
          <c:extLst>
            <c:ext xmlns:c16="http://schemas.microsoft.com/office/drawing/2014/chart" uri="{C3380CC4-5D6E-409C-BE32-E72D297353CC}">
              <c16:uniqueId val="{0000000B-8F10-4331-B0DB-4FCA50A77F2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3189</c:v>
                </c:pt>
                <c:pt idx="1">
                  <c:v>3190</c:v>
                </c:pt>
                <c:pt idx="2">
                  <c:v>3191</c:v>
                </c:pt>
              </c:numCache>
            </c:numRef>
          </c:val>
          <c:extLst>
            <c:ext xmlns:c16="http://schemas.microsoft.com/office/drawing/2014/chart" uri="{C3380CC4-5D6E-409C-BE32-E72D297353CC}">
              <c16:uniqueId val="{00000000-E241-4854-A7A6-ED801573263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1112</c:v>
                </c:pt>
                <c:pt idx="1">
                  <c:v>1173</c:v>
                </c:pt>
                <c:pt idx="2">
                  <c:v>873</c:v>
                </c:pt>
              </c:numCache>
            </c:numRef>
          </c:val>
          <c:extLst>
            <c:ext xmlns:c16="http://schemas.microsoft.com/office/drawing/2014/chart" uri="{C3380CC4-5D6E-409C-BE32-E72D297353CC}">
              <c16:uniqueId val="{00000001-E241-4854-A7A6-ED801573263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1217</c:v>
                </c:pt>
                <c:pt idx="1">
                  <c:v>1528</c:v>
                </c:pt>
                <c:pt idx="2">
                  <c:v>1721</c:v>
                </c:pt>
              </c:numCache>
            </c:numRef>
          </c:val>
          <c:extLst>
            <c:ext xmlns:c16="http://schemas.microsoft.com/office/drawing/2014/chart" uri="{C3380CC4-5D6E-409C-BE32-E72D297353CC}">
              <c16:uniqueId val="{00000002-E241-4854-A7A6-ED801573263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68,487
67,862
124.10
27,818,000
27,300,743
346,325
15,312,861
24,671,880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当市の財政力指数は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と全国平均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を上回っているものの、景気回復が減速し、増収傾向にあった市民税が減収に転じ、市税の約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割を占める固定資産税収入も低迷が続いており、平成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下回ってから下降傾向にある。今後も税収確保に向けて、コンビニ収納、インターネット公売、きめ細やかな納税相談等を実施するとともに、サマーレビュー等の実施による事務事業の見直しも継続し、歳出の削減にも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56092</xdr:rowOff>
    </xdr:from>
    <xdr:to>
      <xdr:col>23</xdr:col>
      <xdr:colOff>133350</xdr:colOff>
      <xdr:row>41</xdr:row>
      <xdr:rowOff>76200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08554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56092</xdr:rowOff>
    </xdr:from>
    <xdr:to>
      <xdr:col>19</xdr:col>
      <xdr:colOff>133350</xdr:colOff>
      <xdr:row>41</xdr:row>
      <xdr:rowOff>56092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0855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35983</xdr:rowOff>
    </xdr:from>
    <xdr:to>
      <xdr:col>15</xdr:col>
      <xdr:colOff>82550</xdr:colOff>
      <xdr:row>41</xdr:row>
      <xdr:rowOff>56092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0654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131885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15875</xdr:rowOff>
    </xdr:from>
    <xdr:to>
      <xdr:col>11</xdr:col>
      <xdr:colOff>31750</xdr:colOff>
      <xdr:row>41</xdr:row>
      <xdr:rowOff>35983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0453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85725</xdr:rowOff>
    </xdr:from>
    <xdr:to>
      <xdr:col>7</xdr:col>
      <xdr:colOff>31750</xdr:colOff>
      <xdr:row>42</xdr:row>
      <xdr:rowOff>15875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652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41927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5292</xdr:rowOff>
    </xdr:from>
    <xdr:to>
      <xdr:col>19</xdr:col>
      <xdr:colOff>184150</xdr:colOff>
      <xdr:row>41</xdr:row>
      <xdr:rowOff>106892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117069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03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5292</xdr:rowOff>
    </xdr:from>
    <xdr:to>
      <xdr:col>15</xdr:col>
      <xdr:colOff>133350</xdr:colOff>
      <xdr:row>41</xdr:row>
      <xdr:rowOff>106892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117069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156633</xdr:rowOff>
    </xdr:from>
    <xdr:to>
      <xdr:col>11</xdr:col>
      <xdr:colOff>82550</xdr:colOff>
      <xdr:row>41</xdr:row>
      <xdr:rowOff>86783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96960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76852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全国平均の</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93.6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％は下回っているものの、観光を主幹産業とする当市は、観光交流人口を含めた</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万人規模の行政サービスを求められていることから、清掃、下水道等における人件費も含めた経常経費の割合が高く、加えて、急速な高齢化による介護保険事業や後期高齢者医療事業への繰出金や社会保障経費の増嵩も経常収支比率を上昇させる要因となっている。そのため、公共経営改革大綱に基づく定員の適正化による人件費の抑制や、サマーレビュー等により経常経費の削減を図るとともに、市税を始めとする自主財源を積極的に確保し、財政運営の健全化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13462</xdr:rowOff>
    </xdr:from>
    <xdr:to>
      <xdr:col>23</xdr:col>
      <xdr:colOff>133350</xdr:colOff>
      <xdr:row>65</xdr:row>
      <xdr:rowOff>80264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2901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52341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9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80264</xdr:rowOff>
    </xdr:from>
    <xdr:to>
      <xdr:col>24</xdr:col>
      <xdr:colOff>12700</xdr:colOff>
      <xdr:row>65</xdr:row>
      <xdr:rowOff>80264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2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99839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7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13462</xdr:rowOff>
    </xdr:from>
    <xdr:to>
      <xdr:col>24</xdr:col>
      <xdr:colOff>12700</xdr:colOff>
      <xdr:row>59</xdr:row>
      <xdr:rowOff>13462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2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112268</xdr:rowOff>
    </xdr:from>
    <xdr:to>
      <xdr:col>23</xdr:col>
      <xdr:colOff>133350</xdr:colOff>
      <xdr:row>61</xdr:row>
      <xdr:rowOff>37338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399268"/>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33291</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63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95504</xdr:rowOff>
    </xdr:from>
    <xdr:to>
      <xdr:col>19</xdr:col>
      <xdr:colOff>133350</xdr:colOff>
      <xdr:row>60</xdr:row>
      <xdr:rowOff>112268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211054"/>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51562</xdr:rowOff>
    </xdr:from>
    <xdr:to>
      <xdr:col>19</xdr:col>
      <xdr:colOff>184150</xdr:colOff>
      <xdr:row>62</xdr:row>
      <xdr:rowOff>153162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137939</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767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95504</xdr:rowOff>
    </xdr:from>
    <xdr:to>
      <xdr:col>15</xdr:col>
      <xdr:colOff>82550</xdr:colOff>
      <xdr:row>59</xdr:row>
      <xdr:rowOff>109982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21105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66040</xdr:rowOff>
    </xdr:from>
    <xdr:to>
      <xdr:col>15</xdr:col>
      <xdr:colOff>133350</xdr:colOff>
      <xdr:row>62</xdr:row>
      <xdr:rowOff>167640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152417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109982</xdr:rowOff>
    </xdr:from>
    <xdr:to>
      <xdr:col>11</xdr:col>
      <xdr:colOff>31750</xdr:colOff>
      <xdr:row>59</xdr:row>
      <xdr:rowOff>129286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22553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56388</xdr:rowOff>
    </xdr:from>
    <xdr:to>
      <xdr:col>11</xdr:col>
      <xdr:colOff>82550</xdr:colOff>
      <xdr:row>62</xdr:row>
      <xdr:rowOff>157988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142765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126492</xdr:rowOff>
    </xdr:from>
    <xdr:to>
      <xdr:col>7</xdr:col>
      <xdr:colOff>31750</xdr:colOff>
      <xdr:row>62</xdr:row>
      <xdr:rowOff>56642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41419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67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157988</xdr:rowOff>
    </xdr:from>
    <xdr:to>
      <xdr:col>23</xdr:col>
      <xdr:colOff>184150</xdr:colOff>
      <xdr:row>61</xdr:row>
      <xdr:rowOff>88138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44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3065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29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61468</xdr:rowOff>
    </xdr:from>
    <xdr:to>
      <xdr:col>19</xdr:col>
      <xdr:colOff>184150</xdr:colOff>
      <xdr:row>60</xdr:row>
      <xdr:rowOff>163068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34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1795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11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44704</xdr:rowOff>
    </xdr:from>
    <xdr:to>
      <xdr:col>15</xdr:col>
      <xdr:colOff>133350</xdr:colOff>
      <xdr:row>59</xdr:row>
      <xdr:rowOff>146304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16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156481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9929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59182</xdr:rowOff>
    </xdr:from>
    <xdr:to>
      <xdr:col>11</xdr:col>
      <xdr:colOff>82550</xdr:colOff>
      <xdr:row>59</xdr:row>
      <xdr:rowOff>160782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17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170959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994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78486</xdr:rowOff>
    </xdr:from>
    <xdr:to>
      <xdr:col>7</xdr:col>
      <xdr:colOff>31750</xdr:colOff>
      <xdr:row>60</xdr:row>
      <xdr:rowOff>8636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19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18813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996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[131,170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平成２８年度から常備消防が広域化され人件費が減少し、全国平均は下回ったものの、当市では、主に清掃、保育園、幼稚園等を直営で実施していることから、類似団体平均を上回っている。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定員適正化や技能労務職の給与見直し、サマーレビュー等行財政改革の取組を今後も継続して推進していくとともに、全ての業務において常に事業内容を精査し、民間委託が可能な業務については、コスト比較を行いながら、指定管理者制度を含めた業務委託を積極的に推進し、人件費の縮減に努めていく。</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61840</xdr:rowOff>
    </xdr:from>
    <xdr:to>
      <xdr:col>23</xdr:col>
      <xdr:colOff>133350</xdr:colOff>
      <xdr:row>89</xdr:row>
      <xdr:rowOff>150958</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777840"/>
          <a:ext cx="0" cy="16321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123035</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8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150958</xdr:rowOff>
    </xdr:from>
    <xdr:to>
      <xdr:col>24</xdr:col>
      <xdr:colOff>12700</xdr:colOff>
      <xdr:row>89</xdr:row>
      <xdr:rowOff>150958</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10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148217</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2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61840</xdr:rowOff>
    </xdr:from>
    <xdr:to>
      <xdr:col>24</xdr:col>
      <xdr:colOff>12700</xdr:colOff>
      <xdr:row>80</xdr:row>
      <xdr:rowOff>61840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77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143887</xdr:rowOff>
    </xdr:from>
    <xdr:to>
      <xdr:col>23</xdr:col>
      <xdr:colOff>133350</xdr:colOff>
      <xdr:row>84</xdr:row>
      <xdr:rowOff>141588</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374237"/>
          <a:ext cx="838200" cy="169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161025</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0484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144498</xdr:rowOff>
    </xdr:from>
    <xdr:to>
      <xdr:col>23</xdr:col>
      <xdr:colOff>184150</xdr:colOff>
      <xdr:row>83</xdr:row>
      <xdr:rowOff>74648</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0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80104</xdr:rowOff>
    </xdr:from>
    <xdr:to>
      <xdr:col>19</xdr:col>
      <xdr:colOff>133350</xdr:colOff>
      <xdr:row>83</xdr:row>
      <xdr:rowOff>143887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310454"/>
          <a:ext cx="889000" cy="6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83900</xdr:rowOff>
    </xdr:from>
    <xdr:to>
      <xdr:col>19</xdr:col>
      <xdr:colOff>184150</xdr:colOff>
      <xdr:row>83</xdr:row>
      <xdr:rowOff>14050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4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24227</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91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6393</xdr:rowOff>
    </xdr:from>
    <xdr:to>
      <xdr:col>15</xdr:col>
      <xdr:colOff>82550</xdr:colOff>
      <xdr:row>83</xdr:row>
      <xdr:rowOff>80104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236743"/>
          <a:ext cx="889000" cy="7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67669</xdr:rowOff>
    </xdr:from>
    <xdr:to>
      <xdr:col>15</xdr:col>
      <xdr:colOff>133350</xdr:colOff>
      <xdr:row>82</xdr:row>
      <xdr:rowOff>169269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7996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89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6393</xdr:rowOff>
    </xdr:from>
    <xdr:to>
      <xdr:col>11</xdr:col>
      <xdr:colOff>31750</xdr:colOff>
      <xdr:row>84</xdr:row>
      <xdr:rowOff>7345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4236743"/>
          <a:ext cx="889000" cy="17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59384</xdr:rowOff>
    </xdr:from>
    <xdr:to>
      <xdr:col>11</xdr:col>
      <xdr:colOff>82550</xdr:colOff>
      <xdr:row>82</xdr:row>
      <xdr:rowOff>160984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11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171161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88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29028</xdr:rowOff>
    </xdr:from>
    <xdr:to>
      <xdr:col>7</xdr:col>
      <xdr:colOff>31750</xdr:colOff>
      <xdr:row>82</xdr:row>
      <xdr:rowOff>130628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8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140805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85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90788</xdr:rowOff>
    </xdr:from>
    <xdr:to>
      <xdr:col>23</xdr:col>
      <xdr:colOff>184150</xdr:colOff>
      <xdr:row>85</xdr:row>
      <xdr:rowOff>20938</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49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62865</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464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93087</xdr:rowOff>
    </xdr:from>
    <xdr:to>
      <xdr:col>19</xdr:col>
      <xdr:colOff>184150</xdr:colOff>
      <xdr:row>84</xdr:row>
      <xdr:rowOff>23237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32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8014</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409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29304</xdr:rowOff>
    </xdr:from>
    <xdr:to>
      <xdr:col>15</xdr:col>
      <xdr:colOff>133350</xdr:colOff>
      <xdr:row>83</xdr:row>
      <xdr:rowOff>130904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25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115681</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346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127043</xdr:rowOff>
    </xdr:from>
    <xdr:to>
      <xdr:col>11</xdr:col>
      <xdr:colOff>82550</xdr:colOff>
      <xdr:row>83</xdr:row>
      <xdr:rowOff>57193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18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41970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27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127995</xdr:rowOff>
    </xdr:from>
    <xdr:to>
      <xdr:col>7</xdr:col>
      <xdr:colOff>31750</xdr:colOff>
      <xdr:row>84</xdr:row>
      <xdr:rowOff>58145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35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42922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444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依然として全国平均、類似団体平均を大きく上回っているため、引き続き給与体系等について見直しを図るとともに、技能労務職の給与見直しについても検討を進めていく。</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154516</xdr:rowOff>
    </xdr:from>
    <xdr:to>
      <xdr:col>81</xdr:col>
      <xdr:colOff>44450</xdr:colOff>
      <xdr:row>89</xdr:row>
      <xdr:rowOff>96661</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41966"/>
          <a:ext cx="0" cy="13137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69443</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78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154516</xdr:rowOff>
    </xdr:from>
    <xdr:to>
      <xdr:col>81</xdr:col>
      <xdr:colOff>133350</xdr:colOff>
      <xdr:row>81</xdr:row>
      <xdr:rowOff>154516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4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16228</xdr:rowOff>
    </xdr:from>
    <xdr:to>
      <xdr:col>81</xdr:col>
      <xdr:colOff>44450</xdr:colOff>
      <xdr:row>89</xdr:row>
      <xdr:rowOff>56445</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5275278"/>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147761</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7210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16228</xdr:rowOff>
    </xdr:from>
    <xdr:to>
      <xdr:col>77</xdr:col>
      <xdr:colOff>44450</xdr:colOff>
      <xdr:row>89</xdr:row>
      <xdr:rowOff>29634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5275278"/>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144639</xdr:rowOff>
    </xdr:from>
    <xdr:to>
      <xdr:col>77</xdr:col>
      <xdr:colOff>95250</xdr:colOff>
      <xdr:row>87</xdr:row>
      <xdr:rowOff>74789</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88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84966</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658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2822</xdr:rowOff>
    </xdr:from>
    <xdr:to>
      <xdr:col>72</xdr:col>
      <xdr:colOff>203200</xdr:colOff>
      <xdr:row>89</xdr:row>
      <xdr:rowOff>29634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5261872"/>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0</xdr:rowOff>
    </xdr:from>
    <xdr:to>
      <xdr:col>73</xdr:col>
      <xdr:colOff>44450</xdr:colOff>
      <xdr:row>87</xdr:row>
      <xdr:rowOff>101600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111777</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2822</xdr:rowOff>
    </xdr:from>
    <xdr:to>
      <xdr:col>68</xdr:col>
      <xdr:colOff>152400</xdr:colOff>
      <xdr:row>89</xdr:row>
      <xdr:rowOff>123472</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526187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0</xdr:rowOff>
    </xdr:from>
    <xdr:to>
      <xdr:col>68</xdr:col>
      <xdr:colOff>203200</xdr:colOff>
      <xdr:row>87</xdr:row>
      <xdr:rowOff>101600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111777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111777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5645</xdr:rowOff>
    </xdr:from>
    <xdr:to>
      <xdr:col>81</xdr:col>
      <xdr:colOff>95250</xdr:colOff>
      <xdr:row>89</xdr:row>
      <xdr:rowOff>107245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526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72972</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516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136878</xdr:rowOff>
    </xdr:from>
    <xdr:to>
      <xdr:col>77</xdr:col>
      <xdr:colOff>95250</xdr:colOff>
      <xdr:row>89</xdr:row>
      <xdr:rowOff>67028</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522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51805</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5310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150284</xdr:rowOff>
    </xdr:from>
    <xdr:to>
      <xdr:col>73</xdr:col>
      <xdr:colOff>44450</xdr:colOff>
      <xdr:row>89</xdr:row>
      <xdr:rowOff>80434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65211</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123472</xdr:rowOff>
    </xdr:from>
    <xdr:to>
      <xdr:col>68</xdr:col>
      <xdr:colOff>203200</xdr:colOff>
      <xdr:row>89</xdr:row>
      <xdr:rowOff>53622</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521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38399</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29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72672</xdr:rowOff>
    </xdr:from>
    <xdr:to>
      <xdr:col>64</xdr:col>
      <xdr:colOff>152400</xdr:colOff>
      <xdr:row>90</xdr:row>
      <xdr:rowOff>2822</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533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159049</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4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観光を主幹産業とする当市においては、観光交流人口を含めた</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万人規模の行政需要への対応が必要であることに加え、清掃、保育園、幼稚園等の業務を直営で実施しているものが多く、全国平均は下回っているものの、類似団体平均を大きく上回っている。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今後も公共経営改革大綱に基づく職員定数計画の達成に向け、業務の見直しや委託化を図るとともに、職種変更制度等も効果的に活用し、更なる減員に努めていく。</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14394</xdr:rowOff>
    </xdr:from>
    <xdr:to>
      <xdr:col>81</xdr:col>
      <xdr:colOff>44450</xdr:colOff>
      <xdr:row>66</xdr:row>
      <xdr:rowOff>154940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58494"/>
          <a:ext cx="0" cy="1512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100771</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70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14394</xdr:rowOff>
    </xdr:from>
    <xdr:to>
      <xdr:col>81</xdr:col>
      <xdr:colOff>133350</xdr:colOff>
      <xdr:row>58</xdr:row>
      <xdr:rowOff>14394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5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92710</xdr:rowOff>
    </xdr:from>
    <xdr:to>
      <xdr:col>81</xdr:col>
      <xdr:colOff>44450</xdr:colOff>
      <xdr:row>62</xdr:row>
      <xdr:rowOff>118851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722610"/>
          <a:ext cx="8382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133896</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249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117369</xdr:rowOff>
    </xdr:from>
    <xdr:to>
      <xdr:col>81</xdr:col>
      <xdr:colOff>95250</xdr:colOff>
      <xdr:row>61</xdr:row>
      <xdr:rowOff>47519</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78634</xdr:rowOff>
    </xdr:from>
    <xdr:to>
      <xdr:col>77</xdr:col>
      <xdr:colOff>44450</xdr:colOff>
      <xdr:row>62</xdr:row>
      <xdr:rowOff>92710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708534"/>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101282</xdr:rowOff>
    </xdr:from>
    <xdr:to>
      <xdr:col>77</xdr:col>
      <xdr:colOff>95250</xdr:colOff>
      <xdr:row>61</xdr:row>
      <xdr:rowOff>31432</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41609</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157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66569</xdr:rowOff>
    </xdr:from>
    <xdr:to>
      <xdr:col>72</xdr:col>
      <xdr:colOff>203200</xdr:colOff>
      <xdr:row>62</xdr:row>
      <xdr:rowOff>78634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69646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95250</xdr:rowOff>
    </xdr:from>
    <xdr:to>
      <xdr:col>73</xdr:col>
      <xdr:colOff>44450</xdr:colOff>
      <xdr:row>61</xdr:row>
      <xdr:rowOff>25400</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35577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66569</xdr:rowOff>
    </xdr:from>
    <xdr:to>
      <xdr:col>68</xdr:col>
      <xdr:colOff>152400</xdr:colOff>
      <xdr:row>62</xdr:row>
      <xdr:rowOff>78634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512800" y="1069646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103294</xdr:rowOff>
    </xdr:from>
    <xdr:to>
      <xdr:col>68</xdr:col>
      <xdr:colOff>203200</xdr:colOff>
      <xdr:row>61</xdr:row>
      <xdr:rowOff>33444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43621</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79163</xdr:rowOff>
    </xdr:from>
    <xdr:to>
      <xdr:col>64</xdr:col>
      <xdr:colOff>152400</xdr:colOff>
      <xdr:row>61</xdr:row>
      <xdr:rowOff>9313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19490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68051</xdr:rowOff>
    </xdr:from>
    <xdr:to>
      <xdr:col>81</xdr:col>
      <xdr:colOff>95250</xdr:colOff>
      <xdr:row>62</xdr:row>
      <xdr:rowOff>169651</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69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40128</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670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41910</xdr:rowOff>
    </xdr:from>
    <xdr:to>
      <xdr:col>77</xdr:col>
      <xdr:colOff>95250</xdr:colOff>
      <xdr:row>62</xdr:row>
      <xdr:rowOff>143510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128287</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75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27834</xdr:rowOff>
    </xdr:from>
    <xdr:to>
      <xdr:col>73</xdr:col>
      <xdr:colOff>44450</xdr:colOff>
      <xdr:row>62</xdr:row>
      <xdr:rowOff>129434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65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114211</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74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15769</xdr:rowOff>
    </xdr:from>
    <xdr:to>
      <xdr:col>68</xdr:col>
      <xdr:colOff>203200</xdr:colOff>
      <xdr:row>62</xdr:row>
      <xdr:rowOff>117369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64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102146</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732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27834</xdr:rowOff>
    </xdr:from>
    <xdr:to>
      <xdr:col>64</xdr:col>
      <xdr:colOff>152400</xdr:colOff>
      <xdr:row>62</xdr:row>
      <xdr:rowOff>129434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65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114211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74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下水道事業特別会計に係る公債費負担額が増額となったものの、元利償還金が減額となったことから、前年度と同水準となっている。今後は、学校給食センター建設事業や健康福祉センター建設事業等の財源として借り入れた地方債の償還が本格化しており、元利償還金が増加しているため、経常経費の更なる削減と、市税等自主財源の確保により一層努めるとともに、地方債の発行額を極力抑制し、財政健全化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162560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32544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44027</xdr:rowOff>
    </xdr:from>
    <xdr:to>
      <xdr:col>81</xdr:col>
      <xdr:colOff>44450</xdr:colOff>
      <xdr:row>41</xdr:row>
      <xdr:rowOff>44027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179800" y="70734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152840</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7010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9313</xdr:rowOff>
    </xdr:from>
    <xdr:to>
      <xdr:col>81</xdr:col>
      <xdr:colOff>95250</xdr:colOff>
      <xdr:row>41</xdr:row>
      <xdr:rowOff>110913</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44027</xdr:rowOff>
    </xdr:from>
    <xdr:to>
      <xdr:col>77</xdr:col>
      <xdr:colOff>44450</xdr:colOff>
      <xdr:row>41</xdr:row>
      <xdr:rowOff>68156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5290800" y="707347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17356</xdr:rowOff>
    </xdr:from>
    <xdr:to>
      <xdr:col>77</xdr:col>
      <xdr:colOff>95250</xdr:colOff>
      <xdr:row>41</xdr:row>
      <xdr:rowOff>118956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103733</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713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68156</xdr:rowOff>
    </xdr:from>
    <xdr:to>
      <xdr:col>72</xdr:col>
      <xdr:colOff>203200</xdr:colOff>
      <xdr:row>41</xdr:row>
      <xdr:rowOff>116417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4401800" y="7097606"/>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119821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116417</xdr:rowOff>
    </xdr:from>
    <xdr:to>
      <xdr:col>68</xdr:col>
      <xdr:colOff>152400</xdr:colOff>
      <xdr:row>42</xdr:row>
      <xdr:rowOff>25400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3512800" y="714586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169350</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5944</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164677</xdr:rowOff>
    </xdr:from>
    <xdr:to>
      <xdr:col>81</xdr:col>
      <xdr:colOff>95250</xdr:colOff>
      <xdr:row>41</xdr:row>
      <xdr:rowOff>94827</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9754</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686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164677</xdr:rowOff>
    </xdr:from>
    <xdr:to>
      <xdr:col>77</xdr:col>
      <xdr:colOff>95250</xdr:colOff>
      <xdr:row>41</xdr:row>
      <xdr:rowOff>94827</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105004</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679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17356</xdr:rowOff>
    </xdr:from>
    <xdr:to>
      <xdr:col>73</xdr:col>
      <xdr:colOff>44450</xdr:colOff>
      <xdr:row>41</xdr:row>
      <xdr:rowOff>118956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129133</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65617</xdr:rowOff>
    </xdr:from>
    <xdr:to>
      <xdr:col>68</xdr:col>
      <xdr:colOff>203200</xdr:colOff>
      <xdr:row>41</xdr:row>
      <xdr:rowOff>167217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151994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地方債の現在高が</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455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百万円減少したことなどから、将来負担額が</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439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百万円減少したものの、都市計画税の減収により充当可能特定歳入が</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798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百万円減少したことなどから、将来負担比率は前年度に比べ</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増加した。全国平均等を大きく下回ってはいるものの、学校給食センター建設や健康福祉センター建設事業等の大模事業の実施に伴い地方債残高が増加していることから、全ての会計において現在の負担と将来の負担のバランスを念頭に置き、基金残高の維持と地方債残高の圧縮を両立させながら、財政の健全化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a:extLst>
            <a:ext uri="{FF2B5EF4-FFF2-40B4-BE49-F238E27FC236}">
              <a16:creationId xmlns:a16="http://schemas.microsoft.com/office/drawing/2014/main" id="{00000000-0008-0000-0300-0000AF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135687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flipV="1">
          <a:off x="17018000" y="2451100"/>
          <a:ext cx="0" cy="14564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107764</xdr:rowOff>
    </xdr:from>
    <xdr:ext cx="762000" cy="259045"/>
    <xdr:sp macro="" textlink="">
      <xdr:nvSpPr>
        <xdr:cNvPr id="433" name="将来負担の状況最小値テキスト">
          <a:extLst>
            <a:ext uri="{FF2B5EF4-FFF2-40B4-BE49-F238E27FC236}">
              <a16:creationId xmlns:a16="http://schemas.microsoft.com/office/drawing/2014/main" id="{00000000-0008-0000-0300-0000B1010000}"/>
            </a:ext>
          </a:extLst>
        </xdr:cNvPr>
        <xdr:cNvSpPr txBox="1"/>
      </xdr:nvSpPr>
      <xdr:spPr>
        <a:xfrm>
          <a:off x="17106900" y="38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135687</xdr:rowOff>
    </xdr:from>
    <xdr:to>
      <xdr:col>81</xdr:col>
      <xdr:colOff>133350</xdr:colOff>
      <xdr:row>22</xdr:row>
      <xdr:rowOff>135687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929100" y="390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5" name="将来負担の状況最大値テキスト">
          <a:extLst>
            <a:ext uri="{FF2B5EF4-FFF2-40B4-BE49-F238E27FC236}">
              <a16:creationId xmlns:a16="http://schemas.microsoft.com/office/drawing/2014/main" id="{00000000-0008-0000-0300-0000B3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146355</xdr:rowOff>
    </xdr:from>
    <xdr:to>
      <xdr:col>81</xdr:col>
      <xdr:colOff>44450</xdr:colOff>
      <xdr:row>14</xdr:row>
      <xdr:rowOff>159868</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179800" y="2546655"/>
          <a:ext cx="838200" cy="1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13936</xdr:rowOff>
    </xdr:from>
    <xdr:ext cx="762000" cy="259045"/>
    <xdr:sp macro="" textlink="">
      <xdr:nvSpPr>
        <xdr:cNvPr id="438" name="将来負担の状況平均値テキスト">
          <a:extLst>
            <a:ext uri="{FF2B5EF4-FFF2-40B4-BE49-F238E27FC236}">
              <a16:creationId xmlns:a16="http://schemas.microsoft.com/office/drawing/2014/main" id="{00000000-0008-0000-0300-0000B6010000}"/>
            </a:ext>
          </a:extLst>
        </xdr:cNvPr>
        <xdr:cNvSpPr txBox="1"/>
      </xdr:nvSpPr>
      <xdr:spPr>
        <a:xfrm>
          <a:off x="17106900" y="2585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41859</xdr:rowOff>
    </xdr:from>
    <xdr:to>
      <xdr:col>81</xdr:col>
      <xdr:colOff>95250</xdr:colOff>
      <xdr:row>15</xdr:row>
      <xdr:rowOff>143459</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967200" y="261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146355</xdr:rowOff>
    </xdr:from>
    <xdr:to>
      <xdr:col>77</xdr:col>
      <xdr:colOff>44450</xdr:colOff>
      <xdr:row>14</xdr:row>
      <xdr:rowOff>160833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5290800" y="2546655"/>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62128</xdr:rowOff>
    </xdr:from>
    <xdr:to>
      <xdr:col>77</xdr:col>
      <xdr:colOff>95250</xdr:colOff>
      <xdr:row>15</xdr:row>
      <xdr:rowOff>163728</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1290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148505</xdr:rowOff>
    </xdr:from>
    <xdr:ext cx="7366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798800" y="2720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160833</xdr:rowOff>
    </xdr:from>
    <xdr:to>
      <xdr:col>72</xdr:col>
      <xdr:colOff>203200</xdr:colOff>
      <xdr:row>15</xdr:row>
      <xdr:rowOff>30886</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4401800" y="2561133"/>
          <a:ext cx="889000" cy="4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136449</xdr:rowOff>
    </xdr:from>
    <xdr:to>
      <xdr:col>73</xdr:col>
      <xdr:colOff>44450</xdr:colOff>
      <xdr:row>16</xdr:row>
      <xdr:rowOff>66599</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5240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51376</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909800" y="2794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965</xdr:rowOff>
    </xdr:from>
    <xdr:to>
      <xdr:col>68</xdr:col>
      <xdr:colOff>152400</xdr:colOff>
      <xdr:row>15</xdr:row>
      <xdr:rowOff>30886</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3512800" y="2572715"/>
          <a:ext cx="889000" cy="2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169266</xdr:rowOff>
    </xdr:from>
    <xdr:to>
      <xdr:col>68</xdr:col>
      <xdr:colOff>203200</xdr:colOff>
      <xdr:row>16</xdr:row>
      <xdr:rowOff>99416</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84193</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827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152857</xdr:rowOff>
    </xdr:from>
    <xdr:to>
      <xdr:col>64</xdr:col>
      <xdr:colOff>152400</xdr:colOff>
      <xdr:row>16</xdr:row>
      <xdr:rowOff>83007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72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67784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81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109068</xdr:rowOff>
    </xdr:from>
    <xdr:to>
      <xdr:col>81</xdr:col>
      <xdr:colOff>95250</xdr:colOff>
      <xdr:row>15</xdr:row>
      <xdr:rowOff>39218</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6967200" y="250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30345</xdr:rowOff>
    </xdr:from>
    <xdr:ext cx="762000" cy="259045"/>
    <xdr:sp macro="" textlink="">
      <xdr:nvSpPr>
        <xdr:cNvPr id="457" name="将来負担の状況該当値テキスト">
          <a:extLst>
            <a:ext uri="{FF2B5EF4-FFF2-40B4-BE49-F238E27FC236}">
              <a16:creationId xmlns:a16="http://schemas.microsoft.com/office/drawing/2014/main" id="{00000000-0008-0000-0300-0000C9010000}"/>
            </a:ext>
          </a:extLst>
        </xdr:cNvPr>
        <xdr:cNvSpPr txBox="1"/>
      </xdr:nvSpPr>
      <xdr:spPr>
        <a:xfrm>
          <a:off x="17106900" y="243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95555</xdr:rowOff>
    </xdr:from>
    <xdr:to>
      <xdr:col>77</xdr:col>
      <xdr:colOff>95250</xdr:colOff>
      <xdr:row>15</xdr:row>
      <xdr:rowOff>25705</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129000" y="249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35882</xdr:rowOff>
    </xdr:from>
    <xdr:ext cx="7366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798800" y="2264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110033</xdr:rowOff>
    </xdr:from>
    <xdr:to>
      <xdr:col>73</xdr:col>
      <xdr:colOff>44450</xdr:colOff>
      <xdr:row>15</xdr:row>
      <xdr:rowOff>40183</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5240000" y="251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50360</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909800" y="2279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151536</xdr:rowOff>
    </xdr:from>
    <xdr:to>
      <xdr:col>68</xdr:col>
      <xdr:colOff>203200</xdr:colOff>
      <xdr:row>15</xdr:row>
      <xdr:rowOff>81686</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4351000" y="255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91863</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020800" y="2320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121615</xdr:rowOff>
    </xdr:from>
    <xdr:to>
      <xdr:col>64</xdr:col>
      <xdr:colOff>152400</xdr:colOff>
      <xdr:row>15</xdr:row>
      <xdr:rowOff>51765</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3462000" y="252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61942</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131800" y="229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68,487
67,862
124.10
27,818,000
27,300,743
346,325
15,312,861
24,671,880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から常備消防が広域化されたことなどにより、数値が改善されているが、依然として県平均は下回っているものの、全国及び類似団体平均を上回っている。今後は公共経営改革大綱に基づく定員管理と、業務見直しによる民間委託の導入をより一層推進していくとともに、各種手当の更なる見直しを進め、人件費の抑制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153670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1152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68597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153670</xdr:rowOff>
    </xdr:from>
    <xdr:to>
      <xdr:col>24</xdr:col>
      <xdr:colOff>114300</xdr:colOff>
      <xdr:row>33</xdr:row>
      <xdr:rowOff>153670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54610</xdr:rowOff>
    </xdr:from>
    <xdr:to>
      <xdr:col>24</xdr:col>
      <xdr:colOff>25400</xdr:colOff>
      <xdr:row>37</xdr:row>
      <xdr:rowOff>138430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9826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46990</xdr:rowOff>
    </xdr:from>
    <xdr:to>
      <xdr:col>19</xdr:col>
      <xdr:colOff>187325</xdr:colOff>
      <xdr:row>37</xdr:row>
      <xdr:rowOff>54610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906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46990</xdr:rowOff>
    </xdr:from>
    <xdr:to>
      <xdr:col>15</xdr:col>
      <xdr:colOff>98425</xdr:colOff>
      <xdr:row>37</xdr:row>
      <xdr:rowOff>77470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906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77470</xdr:rowOff>
    </xdr:from>
    <xdr:to>
      <xdr:col>11</xdr:col>
      <xdr:colOff>9525</xdr:colOff>
      <xdr:row>39</xdr:row>
      <xdr:rowOff>123190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421120"/>
          <a:ext cx="889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54627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87630</xdr:rowOff>
    </xdr:from>
    <xdr:to>
      <xdr:col>24</xdr:col>
      <xdr:colOff>76200</xdr:colOff>
      <xdr:row>38</xdr:row>
      <xdr:rowOff>17780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59707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3810</xdr:rowOff>
    </xdr:from>
    <xdr:to>
      <xdr:col>20</xdr:col>
      <xdr:colOff>38100</xdr:colOff>
      <xdr:row>37</xdr:row>
      <xdr:rowOff>105410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90187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167640</xdr:rowOff>
    </xdr:from>
    <xdr:to>
      <xdr:col>15</xdr:col>
      <xdr:colOff>149225</xdr:colOff>
      <xdr:row>37</xdr:row>
      <xdr:rowOff>97790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82567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26670</xdr:rowOff>
    </xdr:from>
    <xdr:to>
      <xdr:col>11</xdr:col>
      <xdr:colOff>60325</xdr:colOff>
      <xdr:row>37</xdr:row>
      <xdr:rowOff>128270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113047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72390</xdr:rowOff>
    </xdr:from>
    <xdr:to>
      <xdr:col>6</xdr:col>
      <xdr:colOff>171450</xdr:colOff>
      <xdr:row>40</xdr:row>
      <xdr:rowOff>2540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158767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84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全国平均、類似団体平均と比較して大きく下回っているのは、清掃、保育園、幼稚園等の大部分を直営で実施しているためであり、今後は、民間による実施が効率的・効果的と考えられる業務について、指定管理者制度の導入も含めた民間委託を推進し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24130</xdr:rowOff>
    </xdr:from>
    <xdr:to>
      <xdr:col>82</xdr:col>
      <xdr:colOff>107950</xdr:colOff>
      <xdr:row>21</xdr:row>
      <xdr:rowOff>14986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52980"/>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158513</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8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14986</xdr:rowOff>
    </xdr:from>
    <xdr:to>
      <xdr:col>82</xdr:col>
      <xdr:colOff>196850</xdr:colOff>
      <xdr:row>21</xdr:row>
      <xdr:rowOff>14986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15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110507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9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24130</xdr:rowOff>
    </xdr:from>
    <xdr:to>
      <xdr:col>82</xdr:col>
      <xdr:colOff>196850</xdr:colOff>
      <xdr:row>13</xdr:row>
      <xdr:rowOff>24130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5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88138</xdr:rowOff>
    </xdr:from>
    <xdr:to>
      <xdr:col>82</xdr:col>
      <xdr:colOff>107950</xdr:colOff>
      <xdr:row>13</xdr:row>
      <xdr:rowOff>97282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31698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43705</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86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71628</xdr:rowOff>
    </xdr:from>
    <xdr:to>
      <xdr:col>82</xdr:col>
      <xdr:colOff>158750</xdr:colOff>
      <xdr:row>17</xdr:row>
      <xdr:rowOff>1778</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14986</xdr:rowOff>
    </xdr:from>
    <xdr:to>
      <xdr:col>78</xdr:col>
      <xdr:colOff>69850</xdr:colOff>
      <xdr:row>13</xdr:row>
      <xdr:rowOff>88138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24383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62484</xdr:rowOff>
    </xdr:from>
    <xdr:to>
      <xdr:col>78</xdr:col>
      <xdr:colOff>120650</xdr:colOff>
      <xdr:row>16</xdr:row>
      <xdr:rowOff>164084</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148861</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92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12</xdr:row>
      <xdr:rowOff>122428</xdr:rowOff>
    </xdr:from>
    <xdr:to>
      <xdr:col>73</xdr:col>
      <xdr:colOff>180975</xdr:colOff>
      <xdr:row>13</xdr:row>
      <xdr:rowOff>14986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17982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44196</xdr:rowOff>
    </xdr:from>
    <xdr:to>
      <xdr:col>74</xdr:col>
      <xdr:colOff>31750</xdr:colOff>
      <xdr:row>16</xdr:row>
      <xdr:rowOff>145796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130573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122428</xdr:rowOff>
    </xdr:from>
    <xdr:to>
      <xdr:col>69</xdr:col>
      <xdr:colOff>92075</xdr:colOff>
      <xdr:row>13</xdr:row>
      <xdr:rowOff>14986</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17982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35052</xdr:rowOff>
    </xdr:from>
    <xdr:to>
      <xdr:col>69</xdr:col>
      <xdr:colOff>142875</xdr:colOff>
      <xdr:row>16</xdr:row>
      <xdr:rowOff>136652</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121429</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151638</xdr:rowOff>
    </xdr:from>
    <xdr:to>
      <xdr:col>65</xdr:col>
      <xdr:colOff>53975</xdr:colOff>
      <xdr:row>16</xdr:row>
      <xdr:rowOff>81788</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66565</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46482</xdr:rowOff>
    </xdr:from>
    <xdr:to>
      <xdr:col>82</xdr:col>
      <xdr:colOff>158750</xdr:colOff>
      <xdr:row>13</xdr:row>
      <xdr:rowOff>148082</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27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126509</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18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37338</xdr:rowOff>
    </xdr:from>
    <xdr:to>
      <xdr:col>78</xdr:col>
      <xdr:colOff>120650</xdr:colOff>
      <xdr:row>13</xdr:row>
      <xdr:rowOff>138938</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26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149115</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035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135636</xdr:rowOff>
    </xdr:from>
    <xdr:to>
      <xdr:col>74</xdr:col>
      <xdr:colOff>31750</xdr:colOff>
      <xdr:row>13</xdr:row>
      <xdr:rowOff>65786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19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75963</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1961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71628</xdr:rowOff>
    </xdr:from>
    <xdr:to>
      <xdr:col>69</xdr:col>
      <xdr:colOff>142875</xdr:colOff>
      <xdr:row>13</xdr:row>
      <xdr:rowOff>1778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12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11955</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189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135636</xdr:rowOff>
    </xdr:from>
    <xdr:to>
      <xdr:col>65</xdr:col>
      <xdr:colOff>53975</xdr:colOff>
      <xdr:row>13</xdr:row>
      <xdr:rowOff>65786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19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75963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1961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扶助費に係る経常収支比率は、類似団体平均と比較して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3.1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下回っており、類似団体中でも低い水準となっている。幼児教育の無償化など、国の制度や経済情勢等に影響を受けやすい性質のものであり、今後、上昇に転じることも予想されるため、福祉の向上を図りつつ、抑制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134620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27100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106697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134620</xdr:rowOff>
    </xdr:from>
    <xdr:to>
      <xdr:col>24</xdr:col>
      <xdr:colOff>114300</xdr:colOff>
      <xdr:row>60</xdr:row>
      <xdr:rowOff>134620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157480</xdr:rowOff>
    </xdr:from>
    <xdr:to>
      <xdr:col>24</xdr:col>
      <xdr:colOff>25400</xdr:colOff>
      <xdr:row>55</xdr:row>
      <xdr:rowOff>16510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4157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2557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30480</xdr:rowOff>
    </xdr:from>
    <xdr:to>
      <xdr:col>24</xdr:col>
      <xdr:colOff>76200</xdr:colOff>
      <xdr:row>56</xdr:row>
      <xdr:rowOff>132080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119380</xdr:rowOff>
    </xdr:from>
    <xdr:to>
      <xdr:col>19</xdr:col>
      <xdr:colOff>187325</xdr:colOff>
      <xdr:row>54</xdr:row>
      <xdr:rowOff>157480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3776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78757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119380</xdr:rowOff>
    </xdr:from>
    <xdr:to>
      <xdr:col>15</xdr:col>
      <xdr:colOff>98425</xdr:colOff>
      <xdr:row>54</xdr:row>
      <xdr:rowOff>157480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3776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157480</xdr:rowOff>
    </xdr:from>
    <xdr:to>
      <xdr:col>11</xdr:col>
      <xdr:colOff>9525</xdr:colOff>
      <xdr:row>55</xdr:row>
      <xdr:rowOff>1270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415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118110</xdr:rowOff>
    </xdr:from>
    <xdr:to>
      <xdr:col>6</xdr:col>
      <xdr:colOff>171450</xdr:colOff>
      <xdr:row>56</xdr:row>
      <xdr:rowOff>48260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33037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137160</xdr:rowOff>
    </xdr:from>
    <xdr:to>
      <xdr:col>24</xdr:col>
      <xdr:colOff>76200</xdr:colOff>
      <xdr:row>55</xdr:row>
      <xdr:rowOff>67310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153687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106680</xdr:rowOff>
    </xdr:from>
    <xdr:to>
      <xdr:col>20</xdr:col>
      <xdr:colOff>38100</xdr:colOff>
      <xdr:row>55</xdr:row>
      <xdr:rowOff>36830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47007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13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68580</xdr:rowOff>
    </xdr:from>
    <xdr:to>
      <xdr:col>15</xdr:col>
      <xdr:colOff>149225</xdr:colOff>
      <xdr:row>54</xdr:row>
      <xdr:rowOff>170180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8907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09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106680</xdr:rowOff>
    </xdr:from>
    <xdr:to>
      <xdr:col>11</xdr:col>
      <xdr:colOff>60325</xdr:colOff>
      <xdr:row>55</xdr:row>
      <xdr:rowOff>36830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47007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121920</xdr:rowOff>
    </xdr:from>
    <xdr:to>
      <xdr:col>6</xdr:col>
      <xdr:colOff>171450</xdr:colOff>
      <xdr:row>55</xdr:row>
      <xdr:rowOff>52070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62247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その他について、全国平均、類似団体平均を上回っているのは、介護保険事業、後期高齢者医療の各特別会計への繰出金が増嵩していることが主な要因である。高齢化が急速に進む中で、保険給付費の適正化や各種予防事業の更なる充実を図り、普通会計の負担軽減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130810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2405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8890</xdr:rowOff>
    </xdr:from>
    <xdr:to>
      <xdr:col>82</xdr:col>
      <xdr:colOff>107950</xdr:colOff>
      <xdr:row>59</xdr:row>
      <xdr:rowOff>46990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101244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85107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514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119380</xdr:rowOff>
    </xdr:from>
    <xdr:to>
      <xdr:col>78</xdr:col>
      <xdr:colOff>69850</xdr:colOff>
      <xdr:row>59</xdr:row>
      <xdr:rowOff>8890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100634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119380</xdr:rowOff>
    </xdr:from>
    <xdr:to>
      <xdr:col>73</xdr:col>
      <xdr:colOff>180975</xdr:colOff>
      <xdr:row>59</xdr:row>
      <xdr:rowOff>39370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100634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1270</xdr:rowOff>
    </xdr:from>
    <xdr:to>
      <xdr:col>69</xdr:col>
      <xdr:colOff>92075</xdr:colOff>
      <xdr:row>59</xdr:row>
      <xdr:rowOff>39370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101168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62247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77487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167640</xdr:rowOff>
    </xdr:from>
    <xdr:to>
      <xdr:col>82</xdr:col>
      <xdr:colOff>158750</xdr:colOff>
      <xdr:row>59</xdr:row>
      <xdr:rowOff>97790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139717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129540</xdr:rowOff>
    </xdr:from>
    <xdr:to>
      <xdr:col>78</xdr:col>
      <xdr:colOff>120650</xdr:colOff>
      <xdr:row>59</xdr:row>
      <xdr:rowOff>59690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44467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16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68580</xdr:rowOff>
    </xdr:from>
    <xdr:to>
      <xdr:col>74</xdr:col>
      <xdr:colOff>31750</xdr:colOff>
      <xdr:row>58</xdr:row>
      <xdr:rowOff>170180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154957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160020</xdr:rowOff>
    </xdr:from>
    <xdr:to>
      <xdr:col>69</xdr:col>
      <xdr:colOff>142875</xdr:colOff>
      <xdr:row>59</xdr:row>
      <xdr:rowOff>90170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74947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19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121920</xdr:rowOff>
    </xdr:from>
    <xdr:to>
      <xdr:col>65</xdr:col>
      <xdr:colOff>53975</xdr:colOff>
      <xdr:row>59</xdr:row>
      <xdr:rowOff>52070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36847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毎年度補助対象事業を精査し、継続事業に係る補助金等の支出を抑制しているため、全国平均、類似団体平均を下回っている。今後は、補助費等の適正なあり方について検討を進めるとともに、補助金については、対象団体等の活動内容や補助金の効果について更なる検証を重ね、より活用度が高いものとなるような制度設計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35</xdr:row>
      <xdr:rowOff>18415</xdr:rowOff>
    </xdr:from>
    <xdr:to>
      <xdr:col>82</xdr:col>
      <xdr:colOff>107950</xdr:colOff>
      <xdr:row>41</xdr:row>
      <xdr:rowOff>75565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6019165"/>
          <a:ext cx="0" cy="10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47642</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07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75565</xdr:rowOff>
    </xdr:from>
    <xdr:to>
      <xdr:col>82</xdr:col>
      <xdr:colOff>196850</xdr:colOff>
      <xdr:row>41</xdr:row>
      <xdr:rowOff>75565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10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104792</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76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35</xdr:row>
      <xdr:rowOff>18415</xdr:rowOff>
    </xdr:from>
    <xdr:to>
      <xdr:col>82</xdr:col>
      <xdr:colOff>196850</xdr:colOff>
      <xdr:row>35</xdr:row>
      <xdr:rowOff>18415</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019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127000</xdr:rowOff>
    </xdr:from>
    <xdr:to>
      <xdr:col>82</xdr:col>
      <xdr:colOff>107950</xdr:colOff>
      <xdr:row>36</xdr:row>
      <xdr:rowOff>149860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2992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151147</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494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7620</xdr:rowOff>
    </xdr:from>
    <xdr:to>
      <xdr:col>82</xdr:col>
      <xdr:colOff>158750</xdr:colOff>
      <xdr:row>38</xdr:row>
      <xdr:rowOff>109220</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35560</xdr:rowOff>
    </xdr:from>
    <xdr:to>
      <xdr:col>78</xdr:col>
      <xdr:colOff>69850</xdr:colOff>
      <xdr:row>36</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2077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144780</xdr:rowOff>
    </xdr:from>
    <xdr:to>
      <xdr:col>78</xdr:col>
      <xdr:colOff>120650</xdr:colOff>
      <xdr:row>38</xdr:row>
      <xdr:rowOff>74930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48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59707</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574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29845</xdr:rowOff>
    </xdr:from>
    <xdr:to>
      <xdr:col>73</xdr:col>
      <xdr:colOff>180975</xdr:colOff>
      <xdr:row>36</xdr:row>
      <xdr:rowOff>35560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20204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121920</xdr:rowOff>
    </xdr:from>
    <xdr:to>
      <xdr:col>74</xdr:col>
      <xdr:colOff>31750</xdr:colOff>
      <xdr:row>38</xdr:row>
      <xdr:rowOff>52070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36847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55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64135</xdr:rowOff>
    </xdr:from>
    <xdr:to>
      <xdr:col>69</xdr:col>
      <xdr:colOff>92075</xdr:colOff>
      <xdr:row>36</xdr:row>
      <xdr:rowOff>29845</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5893435"/>
          <a:ext cx="889000" cy="30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116205</xdr:rowOff>
    </xdr:from>
    <xdr:to>
      <xdr:col>69</xdr:col>
      <xdr:colOff>142875</xdr:colOff>
      <xdr:row>38</xdr:row>
      <xdr:rowOff>46355</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31132</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54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87630</xdr:rowOff>
    </xdr:from>
    <xdr:to>
      <xdr:col>65</xdr:col>
      <xdr:colOff>53975</xdr:colOff>
      <xdr:row>38</xdr:row>
      <xdr:rowOff>17780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2557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115587</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76200</xdr:rowOff>
    </xdr:from>
    <xdr:to>
      <xdr:col>78</xdr:col>
      <xdr:colOff>120650</xdr:colOff>
      <xdr:row>37</xdr:row>
      <xdr:rowOff>6350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16527</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156210</xdr:rowOff>
    </xdr:from>
    <xdr:to>
      <xdr:col>74</xdr:col>
      <xdr:colOff>31750</xdr:colOff>
      <xdr:row>36</xdr:row>
      <xdr:rowOff>86360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96537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150495</xdr:rowOff>
    </xdr:from>
    <xdr:to>
      <xdr:col>69</xdr:col>
      <xdr:colOff>142875</xdr:colOff>
      <xdr:row>36</xdr:row>
      <xdr:rowOff>80645</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15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90822</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920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13335</xdr:rowOff>
    </xdr:from>
    <xdr:to>
      <xdr:col>65</xdr:col>
      <xdr:colOff>53975</xdr:colOff>
      <xdr:row>34</xdr:row>
      <xdr:rowOff>114935</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584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125112</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611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類似団体平均とほぼ同水準で推移しており、全国平均を下回っているものの、近年実施した大規模建設事業に係る地方債の元金償還が本格化しているため、今後も事務事業の見直しや人件費の抑制に努めるとともに、市税等自主財源の確保を図りながら、地方債の発行についても抑制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8890</xdr:rowOff>
    </xdr:from>
    <xdr:to>
      <xdr:col>24</xdr:col>
      <xdr:colOff>25400</xdr:colOff>
      <xdr:row>81</xdr:row>
      <xdr:rowOff>146050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247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95267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8890</xdr:rowOff>
    </xdr:from>
    <xdr:to>
      <xdr:col>24</xdr:col>
      <xdr:colOff>114300</xdr:colOff>
      <xdr:row>73</xdr:row>
      <xdr:rowOff>8890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85089</xdr:rowOff>
    </xdr:from>
    <xdr:to>
      <xdr:col>24</xdr:col>
      <xdr:colOff>25400</xdr:colOff>
      <xdr:row>77</xdr:row>
      <xdr:rowOff>123189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987800" y="132867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43197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7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115570</xdr:rowOff>
    </xdr:from>
    <xdr:to>
      <xdr:col>19</xdr:col>
      <xdr:colOff>187325</xdr:colOff>
      <xdr:row>77</xdr:row>
      <xdr:rowOff>123189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33172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153688</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39370</xdr:rowOff>
    </xdr:from>
    <xdr:to>
      <xdr:col>15</xdr:col>
      <xdr:colOff>98425</xdr:colOff>
      <xdr:row>77</xdr:row>
      <xdr:rowOff>115570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32410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158766</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39370</xdr:rowOff>
    </xdr:from>
    <xdr:to>
      <xdr:col>11</xdr:col>
      <xdr:colOff>9525</xdr:colOff>
      <xdr:row>77</xdr:row>
      <xdr:rowOff>62230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3241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34289</xdr:rowOff>
    </xdr:from>
    <xdr:to>
      <xdr:col>6</xdr:col>
      <xdr:colOff>171450</xdr:colOff>
      <xdr:row>77</xdr:row>
      <xdr:rowOff>135889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120666</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34289</xdr:rowOff>
    </xdr:from>
    <xdr:to>
      <xdr:col>24</xdr:col>
      <xdr:colOff>76200</xdr:colOff>
      <xdr:row>77</xdr:row>
      <xdr:rowOff>135889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6366</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72389</xdr:rowOff>
    </xdr:from>
    <xdr:to>
      <xdr:col>20</xdr:col>
      <xdr:colOff>38100</xdr:colOff>
      <xdr:row>78</xdr:row>
      <xdr:rowOff>2539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158766</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360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64770</xdr:rowOff>
    </xdr:from>
    <xdr:to>
      <xdr:col>15</xdr:col>
      <xdr:colOff>149225</xdr:colOff>
      <xdr:row>77</xdr:row>
      <xdr:rowOff>166370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160020</xdr:rowOff>
    </xdr:from>
    <xdr:to>
      <xdr:col>11</xdr:col>
      <xdr:colOff>60325</xdr:colOff>
      <xdr:row>77</xdr:row>
      <xdr:rowOff>90170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100347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11430</xdr:rowOff>
    </xdr:from>
    <xdr:to>
      <xdr:col>6</xdr:col>
      <xdr:colOff>171450</xdr:colOff>
      <xdr:row>77</xdr:row>
      <xdr:rowOff>113030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123207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厳しい財政状況が続く中、サマーレビュー等による経常経費の削減に努めた結果、全国平均を</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3.5</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、県平均を</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0.6</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下回っている。</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常備消防を広域化したとはいえ、人件費比率が依然として高いことや、急速な高齢化により社会保障関係事業に係る各特別会計への繰出金も増加傾向にあるため、今後も業務見直しと人件費の抑制に向けた更なる施策を検討し、経常経費の削減に努めていく。</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131572</xdr:rowOff>
    </xdr:from>
    <xdr:to>
      <xdr:col>82</xdr:col>
      <xdr:colOff>107950</xdr:colOff>
      <xdr:row>81</xdr:row>
      <xdr:rowOff>106426</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818872"/>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78503</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106426</xdr:rowOff>
    </xdr:from>
    <xdr:to>
      <xdr:col>82</xdr:col>
      <xdr:colOff>196850</xdr:colOff>
      <xdr:row>81</xdr:row>
      <xdr:rowOff>106426</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46499</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131572</xdr:rowOff>
    </xdr:from>
    <xdr:to>
      <xdr:col>82</xdr:col>
      <xdr:colOff>196850</xdr:colOff>
      <xdr:row>74</xdr:row>
      <xdr:rowOff>131572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62992</xdr:rowOff>
    </xdr:from>
    <xdr:to>
      <xdr:col>82</xdr:col>
      <xdr:colOff>107950</xdr:colOff>
      <xdr:row>77</xdr:row>
      <xdr:rowOff>5842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5671800" y="13093192"/>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164864</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3366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21337</xdr:rowOff>
    </xdr:from>
    <xdr:to>
      <xdr:col>82</xdr:col>
      <xdr:colOff>158750</xdr:colOff>
      <xdr:row>78</xdr:row>
      <xdr:rowOff>122937</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60706</xdr:rowOff>
    </xdr:from>
    <xdr:to>
      <xdr:col>78</xdr:col>
      <xdr:colOff>69850</xdr:colOff>
      <xdr:row>76</xdr:row>
      <xdr:rowOff>62992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82800" y="1291945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89425</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60706</xdr:rowOff>
    </xdr:from>
    <xdr:to>
      <xdr:col>73</xdr:col>
      <xdr:colOff>180975</xdr:colOff>
      <xdr:row>75</xdr:row>
      <xdr:rowOff>120142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893800" y="1291945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169926</xdr:rowOff>
    </xdr:from>
    <xdr:to>
      <xdr:col>74</xdr:col>
      <xdr:colOff>31750</xdr:colOff>
      <xdr:row>78</xdr:row>
      <xdr:rowOff>100076</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84853</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120142</xdr:rowOff>
    </xdr:from>
    <xdr:to>
      <xdr:col>69</xdr:col>
      <xdr:colOff>92075</xdr:colOff>
      <xdr:row>75</xdr:row>
      <xdr:rowOff>124714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004800" y="129788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147065</xdr:rowOff>
    </xdr:from>
    <xdr:to>
      <xdr:col>69</xdr:col>
      <xdr:colOff>142875</xdr:colOff>
      <xdr:row>78</xdr:row>
      <xdr:rowOff>77215</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61992</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87630</xdr:rowOff>
    </xdr:from>
    <xdr:to>
      <xdr:col>65</xdr:col>
      <xdr:colOff>53975</xdr:colOff>
      <xdr:row>78</xdr:row>
      <xdr:rowOff>17780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2557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143019</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00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12192</xdr:rowOff>
    </xdr:from>
    <xdr:to>
      <xdr:col>78</xdr:col>
      <xdr:colOff>120650</xdr:colOff>
      <xdr:row>76</xdr:row>
      <xdr:rowOff>113792</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123969</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811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9906</xdr:rowOff>
    </xdr:from>
    <xdr:to>
      <xdr:col>74</xdr:col>
      <xdr:colOff>31750</xdr:colOff>
      <xdr:row>75</xdr:row>
      <xdr:rowOff>111506</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121683</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263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69342</xdr:rowOff>
    </xdr:from>
    <xdr:to>
      <xdr:col>69</xdr:col>
      <xdr:colOff>142875</xdr:colOff>
      <xdr:row>75</xdr:row>
      <xdr:rowOff>170942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9669</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73914</xdr:rowOff>
    </xdr:from>
    <xdr:to>
      <xdr:col>65</xdr:col>
      <xdr:colOff>53975</xdr:colOff>
      <xdr:row>76</xdr:row>
      <xdr:rowOff>4065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14241</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静岡県伊東市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108712</xdr:rowOff>
    </xdr:from>
    <xdr:to>
      <xdr:col>29</xdr:col>
      <xdr:colOff>127000</xdr:colOff>
      <xdr:row>19</xdr:row>
      <xdr:rowOff>60077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13737"/>
          <a:ext cx="0" cy="1151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32154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3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60077</xdr:rowOff>
    </xdr:from>
    <xdr:to>
      <xdr:col>30</xdr:col>
      <xdr:colOff>25400</xdr:colOff>
      <xdr:row>19</xdr:row>
      <xdr:rowOff>60077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65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23639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108712</xdr:rowOff>
    </xdr:from>
    <xdr:to>
      <xdr:col>30</xdr:col>
      <xdr:colOff>25400</xdr:colOff>
      <xdr:row>12</xdr:row>
      <xdr:rowOff>108712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137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36531</xdr:rowOff>
    </xdr:from>
    <xdr:to>
      <xdr:col>29</xdr:col>
      <xdr:colOff>127000</xdr:colOff>
      <xdr:row>16</xdr:row>
      <xdr:rowOff>75527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27356"/>
          <a:ext cx="647700" cy="389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126534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17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154457</xdr:rowOff>
    </xdr:from>
    <xdr:to>
      <xdr:col>29</xdr:col>
      <xdr:colOff>177800</xdr:colOff>
      <xdr:row>17</xdr:row>
      <xdr:rowOff>84607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75527</xdr:rowOff>
    </xdr:from>
    <xdr:to>
      <xdr:col>26</xdr:col>
      <xdr:colOff>50800</xdr:colOff>
      <xdr:row>16</xdr:row>
      <xdr:rowOff>91377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66352"/>
          <a:ext cx="698500" cy="158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1181</xdr:rowOff>
    </xdr:from>
    <xdr:to>
      <xdr:col>26</xdr:col>
      <xdr:colOff>101600</xdr:colOff>
      <xdr:row>17</xdr:row>
      <xdr:rowOff>102781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87558</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49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91377</xdr:rowOff>
    </xdr:from>
    <xdr:to>
      <xdr:col>22</xdr:col>
      <xdr:colOff>114300</xdr:colOff>
      <xdr:row>16</xdr:row>
      <xdr:rowOff>119266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82202"/>
          <a:ext cx="698500" cy="278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11373</xdr:rowOff>
    </xdr:from>
    <xdr:to>
      <xdr:col>22</xdr:col>
      <xdr:colOff>165100</xdr:colOff>
      <xdr:row>17</xdr:row>
      <xdr:rowOff>112973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97750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6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114998</xdr:rowOff>
    </xdr:from>
    <xdr:to>
      <xdr:col>18</xdr:col>
      <xdr:colOff>177800</xdr:colOff>
      <xdr:row>16</xdr:row>
      <xdr:rowOff>119266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905823"/>
          <a:ext cx="698500" cy="4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18383</xdr:rowOff>
    </xdr:from>
    <xdr:to>
      <xdr:col>19</xdr:col>
      <xdr:colOff>38100</xdr:colOff>
      <xdr:row>17</xdr:row>
      <xdr:rowOff>119983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104760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6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25089</xdr:rowOff>
    </xdr:from>
    <xdr:to>
      <xdr:col>15</xdr:col>
      <xdr:colOff>101600</xdr:colOff>
      <xdr:row>17</xdr:row>
      <xdr:rowOff>126689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111466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7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157181</xdr:rowOff>
    </xdr:from>
    <xdr:to>
      <xdr:col>29</xdr:col>
      <xdr:colOff>177800</xdr:colOff>
      <xdr:row>16</xdr:row>
      <xdr:rowOff>87331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76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2258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2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24727</xdr:rowOff>
    </xdr:from>
    <xdr:to>
      <xdr:col>26</xdr:col>
      <xdr:colOff>101600</xdr:colOff>
      <xdr:row>16</xdr:row>
      <xdr:rowOff>126327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15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136504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84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40577</xdr:rowOff>
    </xdr:from>
    <xdr:to>
      <xdr:col>22</xdr:col>
      <xdr:colOff>165100</xdr:colOff>
      <xdr:row>16</xdr:row>
      <xdr:rowOff>142177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31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152354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600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68466</xdr:rowOff>
    </xdr:from>
    <xdr:to>
      <xdr:col>19</xdr:col>
      <xdr:colOff>38100</xdr:colOff>
      <xdr:row>16</xdr:row>
      <xdr:rowOff>170066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59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8793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628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64198</xdr:rowOff>
    </xdr:from>
    <xdr:to>
      <xdr:col>15</xdr:col>
      <xdr:colOff>101600</xdr:colOff>
      <xdr:row>16</xdr:row>
      <xdr:rowOff>165798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550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4525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23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31445</xdr:rowOff>
    </xdr:from>
    <xdr:to>
      <xdr:col>29</xdr:col>
      <xdr:colOff>127000</xdr:colOff>
      <xdr:row>38</xdr:row>
      <xdr:rowOff>17207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55995"/>
          <a:ext cx="0" cy="15288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332184</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56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17207</xdr:rowOff>
    </xdr:from>
    <xdr:to>
      <xdr:col>30</xdr:col>
      <xdr:colOff>25400</xdr:colOff>
      <xdr:row>38</xdr:row>
      <xdr:rowOff>17207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848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289272</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9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31445</xdr:rowOff>
    </xdr:from>
    <xdr:to>
      <xdr:col>30</xdr:col>
      <xdr:colOff>25400</xdr:colOff>
      <xdr:row>33</xdr:row>
      <xdr:rowOff>31445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55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269711</xdr:rowOff>
    </xdr:from>
    <xdr:to>
      <xdr:col>29</xdr:col>
      <xdr:colOff>127000</xdr:colOff>
      <xdr:row>35</xdr:row>
      <xdr:rowOff>282056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880061"/>
          <a:ext cx="647700" cy="12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266834</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771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248369</xdr:rowOff>
    </xdr:from>
    <xdr:to>
      <xdr:col>29</xdr:col>
      <xdr:colOff>177800</xdr:colOff>
      <xdr:row>36</xdr:row>
      <xdr:rowOff>7069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269711</xdr:rowOff>
    </xdr:from>
    <xdr:to>
      <xdr:col>26</xdr:col>
      <xdr:colOff>50800</xdr:colOff>
      <xdr:row>35</xdr:row>
      <xdr:rowOff>290253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880061"/>
          <a:ext cx="698500" cy="205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253136</xdr:rowOff>
    </xdr:from>
    <xdr:to>
      <xdr:col>26</xdr:col>
      <xdr:colOff>101600</xdr:colOff>
      <xdr:row>36</xdr:row>
      <xdr:rowOff>11836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339513</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49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290253</xdr:rowOff>
    </xdr:from>
    <xdr:to>
      <xdr:col>22</xdr:col>
      <xdr:colOff>114300</xdr:colOff>
      <xdr:row>35</xdr:row>
      <xdr:rowOff>294498</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900603"/>
          <a:ext cx="698500" cy="42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234391</xdr:rowOff>
    </xdr:from>
    <xdr:to>
      <xdr:col>22</xdr:col>
      <xdr:colOff>165100</xdr:colOff>
      <xdr:row>35</xdr:row>
      <xdr:rowOff>335991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3268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1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204332</xdr:rowOff>
    </xdr:from>
    <xdr:to>
      <xdr:col>18</xdr:col>
      <xdr:colOff>177800</xdr:colOff>
      <xdr:row>35</xdr:row>
      <xdr:rowOff>294498</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814682"/>
          <a:ext cx="698500" cy="901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214209</xdr:rowOff>
    </xdr:from>
    <xdr:to>
      <xdr:col>19</xdr:col>
      <xdr:colOff>38100</xdr:colOff>
      <xdr:row>35</xdr:row>
      <xdr:rowOff>315809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325986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59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227174</xdr:rowOff>
    </xdr:from>
    <xdr:to>
      <xdr:col>15</xdr:col>
      <xdr:colOff>101600</xdr:colOff>
      <xdr:row>35</xdr:row>
      <xdr:rowOff>328774</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313551</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92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231256</xdr:rowOff>
    </xdr:from>
    <xdr:to>
      <xdr:col>29</xdr:col>
      <xdr:colOff>177800</xdr:colOff>
      <xdr:row>35</xdr:row>
      <xdr:rowOff>332856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416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76333</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686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218911</xdr:rowOff>
    </xdr:from>
    <xdr:to>
      <xdr:col>26</xdr:col>
      <xdr:colOff>101600</xdr:colOff>
      <xdr:row>35</xdr:row>
      <xdr:rowOff>320511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29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330688</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598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239453</xdr:rowOff>
    </xdr:from>
    <xdr:to>
      <xdr:col>22</xdr:col>
      <xdr:colOff>165100</xdr:colOff>
      <xdr:row>35</xdr:row>
      <xdr:rowOff>341053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8498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325830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936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243698</xdr:rowOff>
    </xdr:from>
    <xdr:to>
      <xdr:col>19</xdr:col>
      <xdr:colOff>38100</xdr:colOff>
      <xdr:row>36</xdr:row>
      <xdr:rowOff>2398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8540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330075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940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153532</xdr:rowOff>
    </xdr:from>
    <xdr:to>
      <xdr:col>15</xdr:col>
      <xdr:colOff>101600</xdr:colOff>
      <xdr:row>35</xdr:row>
      <xdr:rowOff>255132</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763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265309</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532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68,487
67,862
124.10
27,818,000
27,300,743
346,325
15,312,861
24,671,880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85103</xdr:rowOff>
    </xdr:from>
    <xdr:to>
      <xdr:col>24</xdr:col>
      <xdr:colOff>62865</xdr:colOff>
      <xdr:row>39</xdr:row>
      <xdr:rowOff>90075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00053"/>
          <a:ext cx="1270" cy="1376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93902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8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90075</xdr:rowOff>
    </xdr:from>
    <xdr:to>
      <xdr:col>24</xdr:col>
      <xdr:colOff>152400</xdr:colOff>
      <xdr:row>39</xdr:row>
      <xdr:rowOff>90075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7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31780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75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85103</xdr:rowOff>
    </xdr:from>
    <xdr:to>
      <xdr:col>24</xdr:col>
      <xdr:colOff>152400</xdr:colOff>
      <xdr:row>31</xdr:row>
      <xdr:rowOff>85103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0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70548</xdr:rowOff>
    </xdr:from>
    <xdr:to>
      <xdr:col>24</xdr:col>
      <xdr:colOff>63500</xdr:colOff>
      <xdr:row>36</xdr:row>
      <xdr:rowOff>114973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42748"/>
          <a:ext cx="838200" cy="4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148213</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320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169786</xdr:rowOff>
    </xdr:from>
    <xdr:to>
      <xdr:col>24</xdr:col>
      <xdr:colOff>114300</xdr:colOff>
      <xdr:row>37</xdr:row>
      <xdr:rowOff>99936</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101676</xdr:rowOff>
    </xdr:from>
    <xdr:to>
      <xdr:col>19</xdr:col>
      <xdr:colOff>177800</xdr:colOff>
      <xdr:row>36</xdr:row>
      <xdr:rowOff>114973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273876"/>
          <a:ext cx="889000" cy="1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9938</xdr:rowOff>
    </xdr:from>
    <xdr:to>
      <xdr:col>20</xdr:col>
      <xdr:colOff>38100</xdr:colOff>
      <xdr:row>37</xdr:row>
      <xdr:rowOff>111538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102665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101676</xdr:rowOff>
    </xdr:from>
    <xdr:to>
      <xdr:col>15</xdr:col>
      <xdr:colOff>50800</xdr:colOff>
      <xdr:row>36</xdr:row>
      <xdr:rowOff>119031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73876"/>
          <a:ext cx="889000" cy="1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6680</xdr:rowOff>
    </xdr:from>
    <xdr:to>
      <xdr:col>15</xdr:col>
      <xdr:colOff>101600</xdr:colOff>
      <xdr:row>37</xdr:row>
      <xdr:rowOff>108280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99407</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62509</xdr:rowOff>
    </xdr:from>
    <xdr:to>
      <xdr:col>10</xdr:col>
      <xdr:colOff>114300</xdr:colOff>
      <xdr:row>36</xdr:row>
      <xdr:rowOff>119031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063259"/>
          <a:ext cx="889000" cy="22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170567</xdr:rowOff>
    </xdr:from>
    <xdr:to>
      <xdr:col>10</xdr:col>
      <xdr:colOff>165100</xdr:colOff>
      <xdr:row>37</xdr:row>
      <xdr:rowOff>100717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91844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162966</xdr:rowOff>
    </xdr:from>
    <xdr:to>
      <xdr:col>6</xdr:col>
      <xdr:colOff>38100</xdr:colOff>
      <xdr:row>37</xdr:row>
      <xdr:rowOff>93116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84243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2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19748</xdr:rowOff>
    </xdr:from>
    <xdr:to>
      <xdr:col>24</xdr:col>
      <xdr:colOff>114300</xdr:colOff>
      <xdr:row>36</xdr:row>
      <xdr:rowOff>121348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9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42625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4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64173</xdr:rowOff>
    </xdr:from>
    <xdr:to>
      <xdr:col>20</xdr:col>
      <xdr:colOff>38100</xdr:colOff>
      <xdr:row>36</xdr:row>
      <xdr:rowOff>165773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3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10850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01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50876</xdr:rowOff>
    </xdr:from>
    <xdr:to>
      <xdr:col>15</xdr:col>
      <xdr:colOff>101600</xdr:colOff>
      <xdr:row>36</xdr:row>
      <xdr:rowOff>152476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2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169003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99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68231</xdr:rowOff>
    </xdr:from>
    <xdr:to>
      <xdr:col>10</xdr:col>
      <xdr:colOff>165100</xdr:colOff>
      <xdr:row>36</xdr:row>
      <xdr:rowOff>169831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4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14908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01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11709</xdr:rowOff>
    </xdr:from>
    <xdr:to>
      <xdr:col>6</xdr:col>
      <xdr:colOff>38100</xdr:colOff>
      <xdr:row>35</xdr:row>
      <xdr:rowOff>113309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1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129836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78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50</xdr:row>
      <xdr:rowOff>111777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48</xdr:row>
      <xdr:rowOff>168927</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94380</xdr:rowOff>
    </xdr:from>
    <xdr:to>
      <xdr:col>24</xdr:col>
      <xdr:colOff>62865</xdr:colOff>
      <xdr:row>58</xdr:row>
      <xdr:rowOff>129956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66880"/>
          <a:ext cx="1270" cy="1407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133783</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7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129956</xdr:rowOff>
    </xdr:from>
    <xdr:to>
      <xdr:col>24</xdr:col>
      <xdr:colOff>152400</xdr:colOff>
      <xdr:row>58</xdr:row>
      <xdr:rowOff>129956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74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41057</xdr:rowOff>
    </xdr:from>
    <xdr:ext cx="534377"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4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94380</xdr:rowOff>
    </xdr:from>
    <xdr:to>
      <xdr:col>24</xdr:col>
      <xdr:colOff>152400</xdr:colOff>
      <xdr:row>50</xdr:row>
      <xdr:rowOff>94380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6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13684</xdr:rowOff>
    </xdr:from>
    <xdr:to>
      <xdr:col>24</xdr:col>
      <xdr:colOff>63500</xdr:colOff>
      <xdr:row>55</xdr:row>
      <xdr:rowOff>73463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271984"/>
          <a:ext cx="838200" cy="23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54125</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483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75698</xdr:rowOff>
    </xdr:from>
    <xdr:to>
      <xdr:col>24</xdr:col>
      <xdr:colOff>114300</xdr:colOff>
      <xdr:row>56</xdr:row>
      <xdr:rowOff>5848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50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73463</xdr:rowOff>
    </xdr:from>
    <xdr:to>
      <xdr:col>19</xdr:col>
      <xdr:colOff>177800</xdr:colOff>
      <xdr:row>55</xdr:row>
      <xdr:rowOff>150387</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503213"/>
          <a:ext cx="889000" cy="7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161024</xdr:rowOff>
    </xdr:from>
    <xdr:to>
      <xdr:col>20</xdr:col>
      <xdr:colOff>38100</xdr:colOff>
      <xdr:row>56</xdr:row>
      <xdr:rowOff>91174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59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82301</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68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150387</xdr:rowOff>
    </xdr:from>
    <xdr:to>
      <xdr:col>15</xdr:col>
      <xdr:colOff>50800</xdr:colOff>
      <xdr:row>56</xdr:row>
      <xdr:rowOff>98066</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580137"/>
          <a:ext cx="889000" cy="119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20148</xdr:rowOff>
    </xdr:from>
    <xdr:to>
      <xdr:col>15</xdr:col>
      <xdr:colOff>101600</xdr:colOff>
      <xdr:row>56</xdr:row>
      <xdr:rowOff>121748</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6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112875</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71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98066</xdr:rowOff>
    </xdr:from>
    <xdr:to>
      <xdr:col>10</xdr:col>
      <xdr:colOff>114300</xdr:colOff>
      <xdr:row>56</xdr:row>
      <xdr:rowOff>135357</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699266"/>
          <a:ext cx="889000" cy="37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23806</xdr:rowOff>
    </xdr:from>
    <xdr:to>
      <xdr:col>10</xdr:col>
      <xdr:colOff>165100</xdr:colOff>
      <xdr:row>56</xdr:row>
      <xdr:rowOff>125406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625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141933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40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66040</xdr:rowOff>
    </xdr:from>
    <xdr:to>
      <xdr:col>6</xdr:col>
      <xdr:colOff>38100</xdr:colOff>
      <xdr:row>56</xdr:row>
      <xdr:rowOff>167640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66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12717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44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134334</xdr:rowOff>
    </xdr:from>
    <xdr:to>
      <xdr:col>24</xdr:col>
      <xdr:colOff>114300</xdr:colOff>
      <xdr:row>54</xdr:row>
      <xdr:rowOff>64484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22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157211</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07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22663</xdr:rowOff>
    </xdr:from>
    <xdr:to>
      <xdr:col>20</xdr:col>
      <xdr:colOff>38100</xdr:colOff>
      <xdr:row>55</xdr:row>
      <xdr:rowOff>124263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45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140790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22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99587</xdr:rowOff>
    </xdr:from>
    <xdr:to>
      <xdr:col>15</xdr:col>
      <xdr:colOff>101600</xdr:colOff>
      <xdr:row>56</xdr:row>
      <xdr:rowOff>29737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52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46264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30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47266</xdr:rowOff>
    </xdr:from>
    <xdr:to>
      <xdr:col>10</xdr:col>
      <xdr:colOff>165100</xdr:colOff>
      <xdr:row>56</xdr:row>
      <xdr:rowOff>148866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64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139993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74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84557</xdr:rowOff>
    </xdr:from>
    <xdr:to>
      <xdr:col>6</xdr:col>
      <xdr:colOff>38100</xdr:colOff>
      <xdr:row>57</xdr:row>
      <xdr:rowOff>14707</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68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5834</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77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69566</xdr:rowOff>
    </xdr:from>
    <xdr:to>
      <xdr:col>24</xdr:col>
      <xdr:colOff>62865</xdr:colOff>
      <xdr:row>78</xdr:row>
      <xdr:rowOff>124292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413966"/>
          <a:ext cx="1270" cy="108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128119</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01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124292</xdr:rowOff>
    </xdr:from>
    <xdr:to>
      <xdr:col>24</xdr:col>
      <xdr:colOff>152400</xdr:colOff>
      <xdr:row>78</xdr:row>
      <xdr:rowOff>124292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97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16243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18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69566</xdr:rowOff>
    </xdr:from>
    <xdr:to>
      <xdr:col>24</xdr:col>
      <xdr:colOff>152400</xdr:colOff>
      <xdr:row>72</xdr:row>
      <xdr:rowOff>69566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41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58410</xdr:rowOff>
    </xdr:from>
    <xdr:to>
      <xdr:col>24</xdr:col>
      <xdr:colOff>63500</xdr:colOff>
      <xdr:row>77</xdr:row>
      <xdr:rowOff>95261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260060"/>
          <a:ext cx="838200" cy="3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69659</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71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91232</xdr:rowOff>
    </xdr:from>
    <xdr:to>
      <xdr:col>24</xdr:col>
      <xdr:colOff>114300</xdr:colOff>
      <xdr:row>78</xdr:row>
      <xdr:rowOff>21382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95261</xdr:rowOff>
    </xdr:from>
    <xdr:to>
      <xdr:col>19</xdr:col>
      <xdr:colOff>177800</xdr:colOff>
      <xdr:row>77</xdr:row>
      <xdr:rowOff>120177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296911"/>
          <a:ext cx="889000" cy="2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90043</xdr:rowOff>
    </xdr:from>
    <xdr:to>
      <xdr:col>20</xdr:col>
      <xdr:colOff>38100</xdr:colOff>
      <xdr:row>78</xdr:row>
      <xdr:rowOff>20193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11320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38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116063</xdr:rowOff>
    </xdr:from>
    <xdr:to>
      <xdr:col>15</xdr:col>
      <xdr:colOff>50800</xdr:colOff>
      <xdr:row>77</xdr:row>
      <xdr:rowOff>120177</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317713"/>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83733</xdr:rowOff>
    </xdr:from>
    <xdr:to>
      <xdr:col>15</xdr:col>
      <xdr:colOff>101600</xdr:colOff>
      <xdr:row>78</xdr:row>
      <xdr:rowOff>13883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5010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37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91053</xdr:rowOff>
    </xdr:from>
    <xdr:to>
      <xdr:col>10</xdr:col>
      <xdr:colOff>114300</xdr:colOff>
      <xdr:row>77</xdr:row>
      <xdr:rowOff>116063</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292703"/>
          <a:ext cx="889000" cy="2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98365</xdr:rowOff>
    </xdr:from>
    <xdr:to>
      <xdr:col>10</xdr:col>
      <xdr:colOff>165100</xdr:colOff>
      <xdr:row>78</xdr:row>
      <xdr:rowOff>28515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19642</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39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106228</xdr:rowOff>
    </xdr:from>
    <xdr:to>
      <xdr:col>6</xdr:col>
      <xdr:colOff>38100</xdr:colOff>
      <xdr:row>78</xdr:row>
      <xdr:rowOff>36378</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27505</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40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7610</xdr:rowOff>
    </xdr:from>
    <xdr:to>
      <xdr:col>24</xdr:col>
      <xdr:colOff>114300</xdr:colOff>
      <xdr:row>77</xdr:row>
      <xdr:rowOff>109210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20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30487</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06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44461</xdr:rowOff>
    </xdr:from>
    <xdr:to>
      <xdr:col>20</xdr:col>
      <xdr:colOff>38100</xdr:colOff>
      <xdr:row>77</xdr:row>
      <xdr:rowOff>146061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24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162588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02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69377</xdr:rowOff>
    </xdr:from>
    <xdr:to>
      <xdr:col>15</xdr:col>
      <xdr:colOff>101600</xdr:colOff>
      <xdr:row>77</xdr:row>
      <xdr:rowOff>170977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27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16054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046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65263</xdr:rowOff>
    </xdr:from>
    <xdr:to>
      <xdr:col>10</xdr:col>
      <xdr:colOff>165100</xdr:colOff>
      <xdr:row>77</xdr:row>
      <xdr:rowOff>166863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26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11940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04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40253</xdr:rowOff>
    </xdr:from>
    <xdr:to>
      <xdr:col>6</xdr:col>
      <xdr:colOff>38100</xdr:colOff>
      <xdr:row>77</xdr:row>
      <xdr:rowOff>141853</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24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158380</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017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36843</xdr:rowOff>
    </xdr:from>
    <xdr:to>
      <xdr:col>24</xdr:col>
      <xdr:colOff>62865</xdr:colOff>
      <xdr:row>99</xdr:row>
      <xdr:rowOff>48679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38793"/>
          <a:ext cx="1270" cy="138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52506</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2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48679</xdr:rowOff>
    </xdr:from>
    <xdr:to>
      <xdr:col>24</xdr:col>
      <xdr:colOff>152400</xdr:colOff>
      <xdr:row>99</xdr:row>
      <xdr:rowOff>48679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22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154970</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41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36843</xdr:rowOff>
    </xdr:from>
    <xdr:to>
      <xdr:col>24</xdr:col>
      <xdr:colOff>152400</xdr:colOff>
      <xdr:row>91</xdr:row>
      <xdr:rowOff>36843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38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137782</xdr:rowOff>
    </xdr:from>
    <xdr:to>
      <xdr:col>24</xdr:col>
      <xdr:colOff>63500</xdr:colOff>
      <xdr:row>98</xdr:row>
      <xdr:rowOff>5969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768432"/>
          <a:ext cx="838200" cy="39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75113</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62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52236</xdr:rowOff>
    </xdr:from>
    <xdr:to>
      <xdr:col>24</xdr:col>
      <xdr:colOff>114300</xdr:colOff>
      <xdr:row>96</xdr:row>
      <xdr:rowOff>153836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147447</xdr:rowOff>
    </xdr:from>
    <xdr:to>
      <xdr:col>19</xdr:col>
      <xdr:colOff>177800</xdr:colOff>
      <xdr:row>98</xdr:row>
      <xdr:rowOff>5969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778097"/>
          <a:ext cx="889000" cy="2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114985</xdr:rowOff>
    </xdr:from>
    <xdr:to>
      <xdr:col>20</xdr:col>
      <xdr:colOff>38100</xdr:colOff>
      <xdr:row>97</xdr:row>
      <xdr:rowOff>45135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61662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34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130290</xdr:rowOff>
    </xdr:from>
    <xdr:to>
      <xdr:col>15</xdr:col>
      <xdr:colOff>50800</xdr:colOff>
      <xdr:row>97</xdr:row>
      <xdr:rowOff>147447</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2019300" y="16760940"/>
          <a:ext cx="889000" cy="17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112674</xdr:rowOff>
    </xdr:from>
    <xdr:to>
      <xdr:col>15</xdr:col>
      <xdr:colOff>101600</xdr:colOff>
      <xdr:row>97</xdr:row>
      <xdr:rowOff>42824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59351</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34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130290</xdr:rowOff>
    </xdr:from>
    <xdr:to>
      <xdr:col>10</xdr:col>
      <xdr:colOff>114300</xdr:colOff>
      <xdr:row>98</xdr:row>
      <xdr:rowOff>15024</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760940"/>
          <a:ext cx="889000" cy="56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142570</xdr:rowOff>
    </xdr:from>
    <xdr:to>
      <xdr:col>10</xdr:col>
      <xdr:colOff>165100</xdr:colOff>
      <xdr:row>97</xdr:row>
      <xdr:rowOff>72720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89247</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37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10440</xdr:rowOff>
    </xdr:from>
    <xdr:to>
      <xdr:col>6</xdr:col>
      <xdr:colOff>38100</xdr:colOff>
      <xdr:row>97</xdr:row>
      <xdr:rowOff>112040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4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128567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41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86982</xdr:rowOff>
    </xdr:from>
    <xdr:to>
      <xdr:col>24</xdr:col>
      <xdr:colOff>114300</xdr:colOff>
      <xdr:row>98</xdr:row>
      <xdr:rowOff>17132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71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65409</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69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126619</xdr:rowOff>
    </xdr:from>
    <xdr:to>
      <xdr:col>20</xdr:col>
      <xdr:colOff>38100</xdr:colOff>
      <xdr:row>98</xdr:row>
      <xdr:rowOff>56769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75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47896</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84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96647</xdr:rowOff>
    </xdr:from>
    <xdr:to>
      <xdr:col>15</xdr:col>
      <xdr:colOff>101600</xdr:colOff>
      <xdr:row>98</xdr:row>
      <xdr:rowOff>26797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72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17924</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82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79490</xdr:rowOff>
    </xdr:from>
    <xdr:to>
      <xdr:col>10</xdr:col>
      <xdr:colOff>165100</xdr:colOff>
      <xdr:row>98</xdr:row>
      <xdr:rowOff>9640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71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767</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802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135674</xdr:rowOff>
    </xdr:from>
    <xdr:to>
      <xdr:col>6</xdr:col>
      <xdr:colOff>38100</xdr:colOff>
      <xdr:row>98</xdr:row>
      <xdr:rowOff>65824</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76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56951</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85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63933</xdr:rowOff>
    </xdr:from>
    <xdr:to>
      <xdr:col>54</xdr:col>
      <xdr:colOff>189865</xdr:colOff>
      <xdr:row>38</xdr:row>
      <xdr:rowOff>116983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207433"/>
          <a:ext cx="1270" cy="1424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120810</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63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116983</xdr:rowOff>
    </xdr:from>
    <xdr:to>
      <xdr:col>55</xdr:col>
      <xdr:colOff>88900</xdr:colOff>
      <xdr:row>38</xdr:row>
      <xdr:rowOff>116983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63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10610</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4982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63933</xdr:rowOff>
    </xdr:from>
    <xdr:to>
      <xdr:col>55</xdr:col>
      <xdr:colOff>88900</xdr:colOff>
      <xdr:row>30</xdr:row>
      <xdr:rowOff>63933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20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92094</xdr:rowOff>
    </xdr:from>
    <xdr:to>
      <xdr:col>55</xdr:col>
      <xdr:colOff>0</xdr:colOff>
      <xdr:row>36</xdr:row>
      <xdr:rowOff>98366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9639300" y="6264294"/>
          <a:ext cx="838200" cy="6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167555</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5996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144678</xdr:rowOff>
    </xdr:from>
    <xdr:to>
      <xdr:col>55</xdr:col>
      <xdr:colOff>50800</xdr:colOff>
      <xdr:row>36</xdr:row>
      <xdr:rowOff>74828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14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98366</xdr:rowOff>
    </xdr:from>
    <xdr:to>
      <xdr:col>50</xdr:col>
      <xdr:colOff>114300</xdr:colOff>
      <xdr:row>36</xdr:row>
      <xdr:rowOff>134085</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8750300" y="6270566"/>
          <a:ext cx="889000" cy="3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31250</xdr:rowOff>
    </xdr:from>
    <xdr:to>
      <xdr:col>50</xdr:col>
      <xdr:colOff>165100</xdr:colOff>
      <xdr:row>36</xdr:row>
      <xdr:rowOff>132850</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20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149377</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72111" y="597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134085</xdr:rowOff>
    </xdr:from>
    <xdr:to>
      <xdr:col>45</xdr:col>
      <xdr:colOff>177800</xdr:colOff>
      <xdr:row>36</xdr:row>
      <xdr:rowOff>163260</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7861300" y="6306285"/>
          <a:ext cx="889000" cy="29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41994</xdr:rowOff>
    </xdr:from>
    <xdr:to>
      <xdr:col>46</xdr:col>
      <xdr:colOff>38100</xdr:colOff>
      <xdr:row>36</xdr:row>
      <xdr:rowOff>143594</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2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160121</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598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163260</xdr:rowOff>
    </xdr:from>
    <xdr:to>
      <xdr:col>41</xdr:col>
      <xdr:colOff>50800</xdr:colOff>
      <xdr:row>37</xdr:row>
      <xdr:rowOff>149444</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6972300" y="6335460"/>
          <a:ext cx="889000" cy="15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57667</xdr:rowOff>
    </xdr:from>
    <xdr:to>
      <xdr:col>41</xdr:col>
      <xdr:colOff>101600</xdr:colOff>
      <xdr:row>36</xdr:row>
      <xdr:rowOff>159267</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22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4344</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600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71812</xdr:rowOff>
    </xdr:from>
    <xdr:to>
      <xdr:col>36</xdr:col>
      <xdr:colOff>165100</xdr:colOff>
      <xdr:row>37</xdr:row>
      <xdr:rowOff>1962</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24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18489</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01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41294</xdr:rowOff>
    </xdr:from>
    <xdr:to>
      <xdr:col>55</xdr:col>
      <xdr:colOff>50800</xdr:colOff>
      <xdr:row>36</xdr:row>
      <xdr:rowOff>142894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21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19721</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619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47566</xdr:rowOff>
    </xdr:from>
    <xdr:to>
      <xdr:col>50</xdr:col>
      <xdr:colOff>165100</xdr:colOff>
      <xdr:row>36</xdr:row>
      <xdr:rowOff>149166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621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140293</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72111" y="631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83285</xdr:rowOff>
    </xdr:from>
    <xdr:to>
      <xdr:col>46</xdr:col>
      <xdr:colOff>38100</xdr:colOff>
      <xdr:row>37</xdr:row>
      <xdr:rowOff>13435</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25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4562</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6348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112460</xdr:rowOff>
    </xdr:from>
    <xdr:to>
      <xdr:col>41</xdr:col>
      <xdr:colOff>101600</xdr:colOff>
      <xdr:row>37</xdr:row>
      <xdr:rowOff>42610</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28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33737</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637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98644</xdr:rowOff>
    </xdr:from>
    <xdr:to>
      <xdr:col>36</xdr:col>
      <xdr:colOff>165100</xdr:colOff>
      <xdr:row>38</xdr:row>
      <xdr:rowOff>28794</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44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19921</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653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107506</xdr:rowOff>
    </xdr:from>
    <xdr:to>
      <xdr:col>54</xdr:col>
      <xdr:colOff>189865</xdr:colOff>
      <xdr:row>59</xdr:row>
      <xdr:rowOff>8651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851456"/>
          <a:ext cx="1270" cy="1272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12478</xdr:rowOff>
    </xdr:from>
    <xdr:ext cx="469744"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1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8651</xdr:rowOff>
    </xdr:from>
    <xdr:to>
      <xdr:col>55</xdr:col>
      <xdr:colOff>88900</xdr:colOff>
      <xdr:row>59</xdr:row>
      <xdr:rowOff>8651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124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54183</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626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107506</xdr:rowOff>
    </xdr:from>
    <xdr:to>
      <xdr:col>55</xdr:col>
      <xdr:colOff>88900</xdr:colOff>
      <xdr:row>51</xdr:row>
      <xdr:rowOff>107506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8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148592</xdr:rowOff>
    </xdr:from>
    <xdr:to>
      <xdr:col>55</xdr:col>
      <xdr:colOff>0</xdr:colOff>
      <xdr:row>58</xdr:row>
      <xdr:rowOff>22649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9921242"/>
          <a:ext cx="838200" cy="4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12047</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613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160620</xdr:rowOff>
    </xdr:from>
    <xdr:to>
      <xdr:col>55</xdr:col>
      <xdr:colOff>50800</xdr:colOff>
      <xdr:row>57</xdr:row>
      <xdr:rowOff>90770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162522</xdr:rowOff>
    </xdr:from>
    <xdr:to>
      <xdr:col>50</xdr:col>
      <xdr:colOff>114300</xdr:colOff>
      <xdr:row>58</xdr:row>
      <xdr:rowOff>22649</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9935172"/>
          <a:ext cx="889000" cy="3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17013</xdr:rowOff>
    </xdr:from>
    <xdr:to>
      <xdr:col>50</xdr:col>
      <xdr:colOff>165100</xdr:colOff>
      <xdr:row>57</xdr:row>
      <xdr:rowOff>118613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135140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56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138206</xdr:rowOff>
    </xdr:from>
    <xdr:to>
      <xdr:col>45</xdr:col>
      <xdr:colOff>177800</xdr:colOff>
      <xdr:row>57</xdr:row>
      <xdr:rowOff>162522</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9739406"/>
          <a:ext cx="889000" cy="19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143611</xdr:rowOff>
    </xdr:from>
    <xdr:to>
      <xdr:col>46</xdr:col>
      <xdr:colOff>38100</xdr:colOff>
      <xdr:row>57</xdr:row>
      <xdr:rowOff>73761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74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90288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52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138206</xdr:rowOff>
    </xdr:from>
    <xdr:to>
      <xdr:col>41</xdr:col>
      <xdr:colOff>50800</xdr:colOff>
      <xdr:row>57</xdr:row>
      <xdr:rowOff>98865</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6972300" y="9739406"/>
          <a:ext cx="889000" cy="13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168880</xdr:rowOff>
    </xdr:from>
    <xdr:to>
      <xdr:col>41</xdr:col>
      <xdr:colOff>101600</xdr:colOff>
      <xdr:row>57</xdr:row>
      <xdr:rowOff>99030</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77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90157</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86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147741</xdr:rowOff>
    </xdr:from>
    <xdr:to>
      <xdr:col>36</xdr:col>
      <xdr:colOff>165100</xdr:colOff>
      <xdr:row>57</xdr:row>
      <xdr:rowOff>77891</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7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94418</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52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97792</xdr:rowOff>
    </xdr:from>
    <xdr:to>
      <xdr:col>55</xdr:col>
      <xdr:colOff>50800</xdr:colOff>
      <xdr:row>58</xdr:row>
      <xdr:rowOff>27942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87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76219</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84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143299</xdr:rowOff>
    </xdr:from>
    <xdr:to>
      <xdr:col>50</xdr:col>
      <xdr:colOff>165100</xdr:colOff>
      <xdr:row>58</xdr:row>
      <xdr:rowOff>73449</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91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64576</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1000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111722</xdr:rowOff>
    </xdr:from>
    <xdr:to>
      <xdr:col>46</xdr:col>
      <xdr:colOff>38100</xdr:colOff>
      <xdr:row>58</xdr:row>
      <xdr:rowOff>41872</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88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32999</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97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87406</xdr:rowOff>
    </xdr:from>
    <xdr:to>
      <xdr:col>41</xdr:col>
      <xdr:colOff>101600</xdr:colOff>
      <xdr:row>57</xdr:row>
      <xdr:rowOff>17556</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68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34083</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463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48065</xdr:rowOff>
    </xdr:from>
    <xdr:to>
      <xdr:col>36</xdr:col>
      <xdr:colOff>165100</xdr:colOff>
      <xdr:row>57</xdr:row>
      <xdr:rowOff>149665</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82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140792</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913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119938</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121438"/>
          <a:ext cx="1270" cy="14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66615</xdr:rowOff>
    </xdr:from>
    <xdr:ext cx="599010"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896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119938</xdr:rowOff>
    </xdr:from>
    <xdr:to>
      <xdr:col>55</xdr:col>
      <xdr:colOff>88900</xdr:colOff>
      <xdr:row>70</xdr:row>
      <xdr:rowOff>119938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121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114999</xdr:rowOff>
    </xdr:from>
    <xdr:to>
      <xdr:col>55</xdr:col>
      <xdr:colOff>0</xdr:colOff>
      <xdr:row>79</xdr:row>
      <xdr:rowOff>24270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9639300" y="13488099"/>
          <a:ext cx="838200" cy="80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15042</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216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163615</xdr:rowOff>
    </xdr:from>
    <xdr:to>
      <xdr:col>55</xdr:col>
      <xdr:colOff>50800</xdr:colOff>
      <xdr:row>78</xdr:row>
      <xdr:rowOff>93765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13119</xdr:rowOff>
    </xdr:from>
    <xdr:to>
      <xdr:col>50</xdr:col>
      <xdr:colOff>114300</xdr:colOff>
      <xdr:row>79</xdr:row>
      <xdr:rowOff>24270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8750300" y="13557669"/>
          <a:ext cx="889000" cy="1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10719</xdr:rowOff>
    </xdr:from>
    <xdr:to>
      <xdr:col>50</xdr:col>
      <xdr:colOff>165100</xdr:colOff>
      <xdr:row>78</xdr:row>
      <xdr:rowOff>112319</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128846</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15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20689</xdr:rowOff>
    </xdr:from>
    <xdr:to>
      <xdr:col>45</xdr:col>
      <xdr:colOff>177800</xdr:colOff>
      <xdr:row>79</xdr:row>
      <xdr:rowOff>13119</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7861300" y="13222339"/>
          <a:ext cx="889000" cy="335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749</xdr:rowOff>
    </xdr:from>
    <xdr:to>
      <xdr:col>46</xdr:col>
      <xdr:colOff>38100</xdr:colOff>
      <xdr:row>78</xdr:row>
      <xdr:rowOff>102349</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37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118876</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14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20689</xdr:rowOff>
    </xdr:from>
    <xdr:to>
      <xdr:col>41</xdr:col>
      <xdr:colOff>50800</xdr:colOff>
      <xdr:row>77</xdr:row>
      <xdr:rowOff>143205</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flipV="1">
          <a:off x="6972300" y="13222339"/>
          <a:ext cx="889000" cy="122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164376</xdr:rowOff>
    </xdr:from>
    <xdr:to>
      <xdr:col>41</xdr:col>
      <xdr:colOff>101600</xdr:colOff>
      <xdr:row>78</xdr:row>
      <xdr:rowOff>94526</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3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85653</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45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86843</xdr:rowOff>
    </xdr:from>
    <xdr:to>
      <xdr:col>36</xdr:col>
      <xdr:colOff>165100</xdr:colOff>
      <xdr:row>78</xdr:row>
      <xdr:rowOff>16993</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2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33520</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06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64199</xdr:rowOff>
    </xdr:from>
    <xdr:to>
      <xdr:col>55</xdr:col>
      <xdr:colOff>50800</xdr:colOff>
      <xdr:row>78</xdr:row>
      <xdr:rowOff>165799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43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150576</xdr:rowOff>
    </xdr:from>
    <xdr:ext cx="469744"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352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144920</xdr:rowOff>
    </xdr:from>
    <xdr:to>
      <xdr:col>50</xdr:col>
      <xdr:colOff>165100</xdr:colOff>
      <xdr:row>79</xdr:row>
      <xdr:rowOff>75070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51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66197</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404428" y="1361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133769</xdr:rowOff>
    </xdr:from>
    <xdr:to>
      <xdr:col>46</xdr:col>
      <xdr:colOff>38100</xdr:colOff>
      <xdr:row>79</xdr:row>
      <xdr:rowOff>63919</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5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55046</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515428" y="1359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141339</xdr:rowOff>
    </xdr:from>
    <xdr:to>
      <xdr:col>41</xdr:col>
      <xdr:colOff>101600</xdr:colOff>
      <xdr:row>77</xdr:row>
      <xdr:rowOff>71489</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17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88016</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594111" y="1294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92405</xdr:rowOff>
    </xdr:from>
    <xdr:to>
      <xdr:col>36</xdr:col>
      <xdr:colOff>165100</xdr:colOff>
      <xdr:row>78</xdr:row>
      <xdr:rowOff>22555</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29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13682</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05111" y="1338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126155</xdr:rowOff>
    </xdr:from>
    <xdr:to>
      <xdr:col>54</xdr:col>
      <xdr:colOff>189865</xdr:colOff>
      <xdr:row>98</xdr:row>
      <xdr:rowOff>167723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556655"/>
          <a:ext cx="1270" cy="1413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100</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97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167723</xdr:rowOff>
    </xdr:from>
    <xdr:to>
      <xdr:col>55</xdr:col>
      <xdr:colOff>88900</xdr:colOff>
      <xdr:row>98</xdr:row>
      <xdr:rowOff>167723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96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72832</xdr:rowOff>
    </xdr:from>
    <xdr:ext cx="534377"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33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126155</xdr:rowOff>
    </xdr:from>
    <xdr:to>
      <xdr:col>55</xdr:col>
      <xdr:colOff>88900</xdr:colOff>
      <xdr:row>90</xdr:row>
      <xdr:rowOff>126155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556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38869</xdr:rowOff>
    </xdr:from>
    <xdr:to>
      <xdr:col>55</xdr:col>
      <xdr:colOff>0</xdr:colOff>
      <xdr:row>97</xdr:row>
      <xdr:rowOff>51479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9639300" y="16669519"/>
          <a:ext cx="838200" cy="1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78782</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366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55905</xdr:rowOff>
    </xdr:from>
    <xdr:to>
      <xdr:col>55</xdr:col>
      <xdr:colOff>50800</xdr:colOff>
      <xdr:row>96</xdr:row>
      <xdr:rowOff>157505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51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136061</xdr:rowOff>
    </xdr:from>
    <xdr:to>
      <xdr:col>50</xdr:col>
      <xdr:colOff>114300</xdr:colOff>
      <xdr:row>97</xdr:row>
      <xdr:rowOff>38869</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8750300" y="16595261"/>
          <a:ext cx="889000" cy="74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93187</xdr:rowOff>
    </xdr:from>
    <xdr:to>
      <xdr:col>50</xdr:col>
      <xdr:colOff>165100</xdr:colOff>
      <xdr:row>97</xdr:row>
      <xdr:rowOff>23337</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39864</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136061</xdr:rowOff>
    </xdr:from>
    <xdr:to>
      <xdr:col>45</xdr:col>
      <xdr:colOff>177800</xdr:colOff>
      <xdr:row>96</xdr:row>
      <xdr:rowOff>161950</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7861300" y="16595261"/>
          <a:ext cx="889000" cy="2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19901</xdr:rowOff>
    </xdr:from>
    <xdr:to>
      <xdr:col>46</xdr:col>
      <xdr:colOff>38100</xdr:colOff>
      <xdr:row>96</xdr:row>
      <xdr:rowOff>121501</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47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138028</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25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161950</xdr:rowOff>
    </xdr:from>
    <xdr:to>
      <xdr:col>41</xdr:col>
      <xdr:colOff>50800</xdr:colOff>
      <xdr:row>98</xdr:row>
      <xdr:rowOff>1282</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6972300" y="16621150"/>
          <a:ext cx="889000" cy="18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77432</xdr:rowOff>
    </xdr:from>
    <xdr:to>
      <xdr:col>41</xdr:col>
      <xdr:colOff>101600</xdr:colOff>
      <xdr:row>97</xdr:row>
      <xdr:rowOff>7582</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24109</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31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1612</xdr:rowOff>
    </xdr:from>
    <xdr:to>
      <xdr:col>36</xdr:col>
      <xdr:colOff>165100</xdr:colOff>
      <xdr:row>97</xdr:row>
      <xdr:rowOff>103212</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63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119739</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40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679</xdr:rowOff>
    </xdr:from>
    <xdr:to>
      <xdr:col>55</xdr:col>
      <xdr:colOff>50800</xdr:colOff>
      <xdr:row>97</xdr:row>
      <xdr:rowOff>102279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63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150556</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60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159519</xdr:rowOff>
    </xdr:from>
    <xdr:to>
      <xdr:col>50</xdr:col>
      <xdr:colOff>165100</xdr:colOff>
      <xdr:row>97</xdr:row>
      <xdr:rowOff>89669</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61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80796</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71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85261</xdr:rowOff>
    </xdr:from>
    <xdr:to>
      <xdr:col>46</xdr:col>
      <xdr:colOff>38100</xdr:colOff>
      <xdr:row>97</xdr:row>
      <xdr:rowOff>15411</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54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6538</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63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111150</xdr:rowOff>
    </xdr:from>
    <xdr:to>
      <xdr:col>41</xdr:col>
      <xdr:colOff>101600</xdr:colOff>
      <xdr:row>97</xdr:row>
      <xdr:rowOff>41300</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57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32427</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666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121932</xdr:rowOff>
    </xdr:from>
    <xdr:to>
      <xdr:col>36</xdr:col>
      <xdr:colOff>165100</xdr:colOff>
      <xdr:row>98</xdr:row>
      <xdr:rowOff>52082</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75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43209</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684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155016</xdr:rowOff>
    </xdr:from>
    <xdr:to>
      <xdr:col>85</xdr:col>
      <xdr:colOff>126364</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469966"/>
          <a:ext cx="1269" cy="1261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101693</xdr:rowOff>
    </xdr:from>
    <xdr:ext cx="534377"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524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155016</xdr:rowOff>
    </xdr:from>
    <xdr:to>
      <xdr:col>86</xdr:col>
      <xdr:colOff>25400</xdr:colOff>
      <xdr:row>31</xdr:row>
      <xdr:rowOff>155016</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469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24562</xdr:rowOff>
    </xdr:from>
    <xdr:to>
      <xdr:col>85</xdr:col>
      <xdr:colOff>127000</xdr:colOff>
      <xdr:row>38</xdr:row>
      <xdr:rowOff>163703</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5481300" y="6539662"/>
          <a:ext cx="838200" cy="139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45229</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560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66802</xdr:rowOff>
    </xdr:from>
    <xdr:to>
      <xdr:col>85</xdr:col>
      <xdr:colOff>177800</xdr:colOff>
      <xdr:row>38</xdr:row>
      <xdr:rowOff>168402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58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163703</xdr:rowOff>
    </xdr:from>
    <xdr:to>
      <xdr:col>81</xdr:col>
      <xdr:colOff>50800</xdr:colOff>
      <xdr:row>39</xdr:row>
      <xdr:rowOff>38049</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4592300" y="6678803"/>
          <a:ext cx="889000" cy="4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38836</xdr:rowOff>
    </xdr:from>
    <xdr:to>
      <xdr:col>81</xdr:col>
      <xdr:colOff>101600</xdr:colOff>
      <xdr:row>38</xdr:row>
      <xdr:rowOff>140436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55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156964</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32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38049</xdr:rowOff>
    </xdr:from>
    <xdr:to>
      <xdr:col>76</xdr:col>
      <xdr:colOff>114300</xdr:colOff>
      <xdr:row>39</xdr:row>
      <xdr:rowOff>44450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3703300" y="6724599"/>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118618</xdr:rowOff>
    </xdr:from>
    <xdr:to>
      <xdr:col>76</xdr:col>
      <xdr:colOff>165100</xdr:colOff>
      <xdr:row>39</xdr:row>
      <xdr:rowOff>48768</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65295</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3017" y="64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132715</xdr:rowOff>
    </xdr:from>
    <xdr:to>
      <xdr:col>72</xdr:col>
      <xdr:colOff>38100</xdr:colOff>
      <xdr:row>39</xdr:row>
      <xdr:rowOff>62865</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64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79392</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4017" y="6423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131953</xdr:rowOff>
    </xdr:from>
    <xdr:to>
      <xdr:col>67</xdr:col>
      <xdr:colOff>101600</xdr:colOff>
      <xdr:row>39</xdr:row>
      <xdr:rowOff>62103</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64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78630</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5017" y="6422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145212</xdr:rowOff>
    </xdr:from>
    <xdr:to>
      <xdr:col>85</xdr:col>
      <xdr:colOff>177800</xdr:colOff>
      <xdr:row>38</xdr:row>
      <xdr:rowOff>75361</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48886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168089</xdr:rowOff>
    </xdr:from>
    <xdr:ext cx="469744"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340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112903</xdr:rowOff>
    </xdr:from>
    <xdr:to>
      <xdr:col>81</xdr:col>
      <xdr:colOff>101600</xdr:colOff>
      <xdr:row>39</xdr:row>
      <xdr:rowOff>43053</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62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34180</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292017" y="6720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158699</xdr:rowOff>
    </xdr:from>
    <xdr:to>
      <xdr:col>76</xdr:col>
      <xdr:colOff>165100</xdr:colOff>
      <xdr:row>39</xdr:row>
      <xdr:rowOff>88849</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67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79976</xdr:rowOff>
    </xdr:from>
    <xdr:ext cx="313932"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35333" y="67665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145504</xdr:rowOff>
    </xdr:from>
    <xdr:to>
      <xdr:col>85</xdr:col>
      <xdr:colOff>126364</xdr:colOff>
      <xdr:row>78</xdr:row>
      <xdr:rowOff>60122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147004"/>
          <a:ext cx="1269" cy="128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63949</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43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60122</xdr:rowOff>
    </xdr:from>
    <xdr:to>
      <xdr:col>86</xdr:col>
      <xdr:colOff>25400</xdr:colOff>
      <xdr:row>78</xdr:row>
      <xdr:rowOff>60122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3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92181</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922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145504</xdr:rowOff>
    </xdr:from>
    <xdr:to>
      <xdr:col>86</xdr:col>
      <xdr:colOff>25400</xdr:colOff>
      <xdr:row>70</xdr:row>
      <xdr:rowOff>145504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14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87237</xdr:rowOff>
    </xdr:from>
    <xdr:to>
      <xdr:col>85</xdr:col>
      <xdr:colOff>127000</xdr:colOff>
      <xdr:row>76</xdr:row>
      <xdr:rowOff>102960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5481300" y="13117437"/>
          <a:ext cx="838200" cy="1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37329</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3067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58902</xdr:rowOff>
    </xdr:from>
    <xdr:to>
      <xdr:col>85</xdr:col>
      <xdr:colOff>177800</xdr:colOff>
      <xdr:row>76</xdr:row>
      <xdr:rowOff>160502</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87237</xdr:rowOff>
    </xdr:from>
    <xdr:to>
      <xdr:col>81</xdr:col>
      <xdr:colOff>50800</xdr:colOff>
      <xdr:row>76</xdr:row>
      <xdr:rowOff>89357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3117437"/>
          <a:ext cx="889000" cy="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64427</xdr:rowOff>
    </xdr:from>
    <xdr:to>
      <xdr:col>81</xdr:col>
      <xdr:colOff>101600</xdr:colOff>
      <xdr:row>76</xdr:row>
      <xdr:rowOff>166027</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157154</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318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89357</xdr:rowOff>
    </xdr:from>
    <xdr:to>
      <xdr:col>76</xdr:col>
      <xdr:colOff>114300</xdr:colOff>
      <xdr:row>76</xdr:row>
      <xdr:rowOff>129742</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3119557"/>
          <a:ext cx="889000" cy="4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47613</xdr:rowOff>
    </xdr:from>
    <xdr:to>
      <xdr:col>76</xdr:col>
      <xdr:colOff>165100</xdr:colOff>
      <xdr:row>76</xdr:row>
      <xdr:rowOff>149213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140340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1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117042</xdr:rowOff>
    </xdr:from>
    <xdr:to>
      <xdr:col>71</xdr:col>
      <xdr:colOff>177800</xdr:colOff>
      <xdr:row>76</xdr:row>
      <xdr:rowOff>129742</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3147242"/>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37516</xdr:rowOff>
    </xdr:from>
    <xdr:to>
      <xdr:col>72</xdr:col>
      <xdr:colOff>38100</xdr:colOff>
      <xdr:row>76</xdr:row>
      <xdr:rowOff>139116</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155643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84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63664</xdr:rowOff>
    </xdr:from>
    <xdr:to>
      <xdr:col>67</xdr:col>
      <xdr:colOff>101600</xdr:colOff>
      <xdr:row>76</xdr:row>
      <xdr:rowOff>165264</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09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10342</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86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52160</xdr:rowOff>
    </xdr:from>
    <xdr:to>
      <xdr:col>85</xdr:col>
      <xdr:colOff>177800</xdr:colOff>
      <xdr:row>76</xdr:row>
      <xdr:rowOff>153760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08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75036</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933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36437</xdr:rowOff>
    </xdr:from>
    <xdr:to>
      <xdr:col>81</xdr:col>
      <xdr:colOff>101600</xdr:colOff>
      <xdr:row>76</xdr:row>
      <xdr:rowOff>138037</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06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154564</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284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38557</xdr:rowOff>
    </xdr:from>
    <xdr:to>
      <xdr:col>76</xdr:col>
      <xdr:colOff>165100</xdr:colOff>
      <xdr:row>76</xdr:row>
      <xdr:rowOff>140157</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06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156684</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2843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78942</xdr:rowOff>
    </xdr:from>
    <xdr:to>
      <xdr:col>72</xdr:col>
      <xdr:colOff>38100</xdr:colOff>
      <xdr:row>77</xdr:row>
      <xdr:rowOff>9092</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10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219</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20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66242</xdr:rowOff>
    </xdr:from>
    <xdr:to>
      <xdr:col>67</xdr:col>
      <xdr:colOff>101600</xdr:colOff>
      <xdr:row>76</xdr:row>
      <xdr:rowOff>167842</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09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158969</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18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143015</xdr:rowOff>
    </xdr:from>
    <xdr:to>
      <xdr:col>85</xdr:col>
      <xdr:colOff>126364</xdr:colOff>
      <xdr:row>98</xdr:row>
      <xdr:rowOff>139015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573515"/>
          <a:ext cx="1269" cy="1367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142842</xdr:rowOff>
    </xdr:from>
    <xdr:ext cx="313932"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44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139015</xdr:rowOff>
    </xdr:from>
    <xdr:to>
      <xdr:col>86</xdr:col>
      <xdr:colOff>25400</xdr:colOff>
      <xdr:row>98</xdr:row>
      <xdr:rowOff>139015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89692</xdr:rowOff>
    </xdr:from>
    <xdr:ext cx="534377"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34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143015</xdr:rowOff>
    </xdr:from>
    <xdr:to>
      <xdr:col>86</xdr:col>
      <xdr:colOff>25400</xdr:colOff>
      <xdr:row>90</xdr:row>
      <xdr:rowOff>143015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5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69520</xdr:rowOff>
    </xdr:from>
    <xdr:to>
      <xdr:col>85</xdr:col>
      <xdr:colOff>127000</xdr:colOff>
      <xdr:row>97</xdr:row>
      <xdr:rowOff>11981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6528720"/>
          <a:ext cx="838200" cy="11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152733</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611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2856</xdr:rowOff>
    </xdr:from>
    <xdr:to>
      <xdr:col>85</xdr:col>
      <xdr:colOff>177800</xdr:colOff>
      <xdr:row>97</xdr:row>
      <xdr:rowOff>104456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63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69520</xdr:rowOff>
    </xdr:from>
    <xdr:to>
      <xdr:col>81</xdr:col>
      <xdr:colOff>50800</xdr:colOff>
      <xdr:row>97</xdr:row>
      <xdr:rowOff>72926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6528720"/>
          <a:ext cx="889000" cy="174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14080</xdr:rowOff>
    </xdr:from>
    <xdr:to>
      <xdr:col>81</xdr:col>
      <xdr:colOff>101600</xdr:colOff>
      <xdr:row>97</xdr:row>
      <xdr:rowOff>115680</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64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106807</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73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72926</xdr:rowOff>
    </xdr:from>
    <xdr:to>
      <xdr:col>76</xdr:col>
      <xdr:colOff>114300</xdr:colOff>
      <xdr:row>97</xdr:row>
      <xdr:rowOff>109776</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703576"/>
          <a:ext cx="889000" cy="36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33076</xdr:rowOff>
    </xdr:from>
    <xdr:to>
      <xdr:col>76</xdr:col>
      <xdr:colOff>165100</xdr:colOff>
      <xdr:row>97</xdr:row>
      <xdr:rowOff>134676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66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125803</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57428" y="1675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109776</xdr:rowOff>
    </xdr:from>
    <xdr:to>
      <xdr:col>71</xdr:col>
      <xdr:colOff>177800</xdr:colOff>
      <xdr:row>97</xdr:row>
      <xdr:rowOff>144478</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740426"/>
          <a:ext cx="889000" cy="3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53490</xdr:rowOff>
    </xdr:from>
    <xdr:to>
      <xdr:col>72</xdr:col>
      <xdr:colOff>38100</xdr:colOff>
      <xdr:row>97</xdr:row>
      <xdr:rowOff>155090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68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167</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68428" y="16459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126231</xdr:rowOff>
    </xdr:from>
    <xdr:to>
      <xdr:col>67</xdr:col>
      <xdr:colOff>101600</xdr:colOff>
      <xdr:row>97</xdr:row>
      <xdr:rowOff>56381</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58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72908</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36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132631</xdr:rowOff>
    </xdr:from>
    <xdr:to>
      <xdr:col>85</xdr:col>
      <xdr:colOff>177800</xdr:colOff>
      <xdr:row>97</xdr:row>
      <xdr:rowOff>62781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59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155508</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44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18720</xdr:rowOff>
    </xdr:from>
    <xdr:to>
      <xdr:col>81</xdr:col>
      <xdr:colOff>101600</xdr:colOff>
      <xdr:row>96</xdr:row>
      <xdr:rowOff>120320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47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136847</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25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22126</xdr:rowOff>
    </xdr:from>
    <xdr:to>
      <xdr:col>76</xdr:col>
      <xdr:colOff>165100</xdr:colOff>
      <xdr:row>97</xdr:row>
      <xdr:rowOff>123726</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65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140253</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42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58976</xdr:rowOff>
    </xdr:from>
    <xdr:to>
      <xdr:col>72</xdr:col>
      <xdr:colOff>38100</xdr:colOff>
      <xdr:row>97</xdr:row>
      <xdr:rowOff>160576</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68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151703</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68428" y="1678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93678</xdr:rowOff>
    </xdr:from>
    <xdr:to>
      <xdr:col>67</xdr:col>
      <xdr:colOff>101600</xdr:colOff>
      <xdr:row>98</xdr:row>
      <xdr:rowOff>23828</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72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14955</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79428" y="1681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160846</xdr:rowOff>
    </xdr:from>
    <xdr:to>
      <xdr:col>116</xdr:col>
      <xdr:colOff>62864</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132896"/>
          <a:ext cx="1269" cy="1598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107523</xdr:rowOff>
    </xdr:from>
    <xdr:ext cx="469744"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490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160846</xdr:rowOff>
    </xdr:from>
    <xdr:to>
      <xdr:col>116</xdr:col>
      <xdr:colOff>152400</xdr:colOff>
      <xdr:row>29</xdr:row>
      <xdr:rowOff>160846</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132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164274</xdr:rowOff>
    </xdr:from>
    <xdr:to>
      <xdr:col>116</xdr:col>
      <xdr:colOff>63500</xdr:colOff>
      <xdr:row>37</xdr:row>
      <xdr:rowOff>169799</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1323300" y="6507924"/>
          <a:ext cx="8382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134764</xdr:rowOff>
    </xdr:from>
    <xdr:ext cx="378565"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4784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156337</xdr:rowOff>
    </xdr:from>
    <xdr:to>
      <xdr:col>116</xdr:col>
      <xdr:colOff>114300</xdr:colOff>
      <xdr:row>38</xdr:row>
      <xdr:rowOff>86487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4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169799</xdr:rowOff>
    </xdr:from>
    <xdr:to>
      <xdr:col>111</xdr:col>
      <xdr:colOff>177800</xdr:colOff>
      <xdr:row>38</xdr:row>
      <xdr:rowOff>4064</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0434300" y="6513449"/>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160147</xdr:rowOff>
    </xdr:from>
    <xdr:to>
      <xdr:col>112</xdr:col>
      <xdr:colOff>38100</xdr:colOff>
      <xdr:row>38</xdr:row>
      <xdr:rowOff>90297</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50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81424</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4017" y="65965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151892</xdr:rowOff>
    </xdr:from>
    <xdr:to>
      <xdr:col>107</xdr:col>
      <xdr:colOff>50800</xdr:colOff>
      <xdr:row>38</xdr:row>
      <xdr:rowOff>4064</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495542"/>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166624</xdr:rowOff>
    </xdr:from>
    <xdr:to>
      <xdr:col>107</xdr:col>
      <xdr:colOff>101600</xdr:colOff>
      <xdr:row>38</xdr:row>
      <xdr:rowOff>96774</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87901</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5017" y="6603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80264</xdr:rowOff>
    </xdr:from>
    <xdr:to>
      <xdr:col>102</xdr:col>
      <xdr:colOff>114300</xdr:colOff>
      <xdr:row>37</xdr:row>
      <xdr:rowOff>151892</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423914"/>
          <a:ext cx="889000" cy="7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20130</xdr:rowOff>
    </xdr:from>
    <xdr:to>
      <xdr:col>102</xdr:col>
      <xdr:colOff>165100</xdr:colOff>
      <xdr:row>38</xdr:row>
      <xdr:rowOff>121730</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53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112857</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6017" y="6627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2984</xdr:rowOff>
    </xdr:from>
    <xdr:to>
      <xdr:col>98</xdr:col>
      <xdr:colOff>38100</xdr:colOff>
      <xdr:row>38</xdr:row>
      <xdr:rowOff>104584</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51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95711</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7017" y="6610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113474</xdr:rowOff>
    </xdr:from>
    <xdr:to>
      <xdr:col>116</xdr:col>
      <xdr:colOff>114300</xdr:colOff>
      <xdr:row>38</xdr:row>
      <xdr:rowOff>43624</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45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136351</xdr:rowOff>
    </xdr:from>
    <xdr:ext cx="469744"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3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118999</xdr:rowOff>
    </xdr:from>
    <xdr:to>
      <xdr:col>112</xdr:col>
      <xdr:colOff>38100</xdr:colOff>
      <xdr:row>38</xdr:row>
      <xdr:rowOff>49149</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46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65676</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088428" y="6237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124714</xdr:rowOff>
    </xdr:from>
    <xdr:to>
      <xdr:col>107</xdr:col>
      <xdr:colOff>101600</xdr:colOff>
      <xdr:row>38</xdr:row>
      <xdr:rowOff>54864</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46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71391</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199428" y="6243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101092</xdr:rowOff>
    </xdr:from>
    <xdr:to>
      <xdr:col>102</xdr:col>
      <xdr:colOff>165100</xdr:colOff>
      <xdr:row>38</xdr:row>
      <xdr:rowOff>31242</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44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47769</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310428" y="6219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29464</xdr:rowOff>
    </xdr:from>
    <xdr:to>
      <xdr:col>98</xdr:col>
      <xdr:colOff>38100</xdr:colOff>
      <xdr:row>37</xdr:row>
      <xdr:rowOff>131064</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37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147591</xdr:rowOff>
    </xdr:from>
    <xdr:ext cx="469744"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21428" y="6148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72987</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645487"/>
          <a:ext cx="1269" cy="151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19664</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42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72987</xdr:rowOff>
    </xdr:from>
    <xdr:to>
      <xdr:col>116</xdr:col>
      <xdr:colOff>152400</xdr:colOff>
      <xdr:row>50</xdr:row>
      <xdr:rowOff>72987</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64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152349</xdr:rowOff>
    </xdr:from>
    <xdr:to>
      <xdr:col>116</xdr:col>
      <xdr:colOff>63500</xdr:colOff>
      <xdr:row>58</xdr:row>
      <xdr:rowOff>155131</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1323300" y="10096449"/>
          <a:ext cx="838200" cy="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95318</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867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72441</xdr:rowOff>
    </xdr:from>
    <xdr:to>
      <xdr:col>116</xdr:col>
      <xdr:colOff>114300</xdr:colOff>
      <xdr:row>59</xdr:row>
      <xdr:rowOff>2591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93866</xdr:rowOff>
    </xdr:from>
    <xdr:to>
      <xdr:col>111</xdr:col>
      <xdr:colOff>177800</xdr:colOff>
      <xdr:row>58</xdr:row>
      <xdr:rowOff>155131</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0434300" y="10037966"/>
          <a:ext cx="889000" cy="6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72251</xdr:rowOff>
    </xdr:from>
    <xdr:to>
      <xdr:col>112</xdr:col>
      <xdr:colOff>38100</xdr:colOff>
      <xdr:row>59</xdr:row>
      <xdr:rowOff>2401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18928</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93866</xdr:rowOff>
    </xdr:from>
    <xdr:to>
      <xdr:col>107</xdr:col>
      <xdr:colOff>50800</xdr:colOff>
      <xdr:row>59</xdr:row>
      <xdr:rowOff>3645</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9545300" y="10037966"/>
          <a:ext cx="889000" cy="8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75336</xdr:rowOff>
    </xdr:from>
    <xdr:to>
      <xdr:col>107</xdr:col>
      <xdr:colOff>101600</xdr:colOff>
      <xdr:row>59</xdr:row>
      <xdr:rowOff>5486</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168063</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1011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3645</xdr:rowOff>
    </xdr:from>
    <xdr:to>
      <xdr:col>102</xdr:col>
      <xdr:colOff>114300</xdr:colOff>
      <xdr:row>59</xdr:row>
      <xdr:rowOff>3645</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656300" y="101191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54648</xdr:rowOff>
    </xdr:from>
    <xdr:to>
      <xdr:col>102</xdr:col>
      <xdr:colOff>165100</xdr:colOff>
      <xdr:row>58</xdr:row>
      <xdr:rowOff>156248</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1325</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66421</xdr:rowOff>
    </xdr:from>
    <xdr:to>
      <xdr:col>98</xdr:col>
      <xdr:colOff>38100</xdr:colOff>
      <xdr:row>58</xdr:row>
      <xdr:rowOff>168021</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1001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13098</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78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101549</xdr:rowOff>
    </xdr:from>
    <xdr:to>
      <xdr:col>116</xdr:col>
      <xdr:colOff>114300</xdr:colOff>
      <xdr:row>59</xdr:row>
      <xdr:rowOff>31699</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1004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50868</xdr:rowOff>
    </xdr:from>
    <xdr:ext cx="469744"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9994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104331</xdr:rowOff>
    </xdr:from>
    <xdr:to>
      <xdr:col>112</xdr:col>
      <xdr:colOff>38100</xdr:colOff>
      <xdr:row>59</xdr:row>
      <xdr:rowOff>34481</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1004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25608</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088428" y="10141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43066</xdr:rowOff>
    </xdr:from>
    <xdr:to>
      <xdr:col>107</xdr:col>
      <xdr:colOff>101600</xdr:colOff>
      <xdr:row>58</xdr:row>
      <xdr:rowOff>144666</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998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161193</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199428" y="976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124295</xdr:rowOff>
    </xdr:from>
    <xdr:to>
      <xdr:col>102</xdr:col>
      <xdr:colOff>165100</xdr:colOff>
      <xdr:row>59</xdr:row>
      <xdr:rowOff>54445</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1006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45572</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10428" y="10161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124295</xdr:rowOff>
    </xdr:from>
    <xdr:to>
      <xdr:col>98</xdr:col>
      <xdr:colOff>38100</xdr:colOff>
      <xdr:row>59</xdr:row>
      <xdr:rowOff>54445</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1006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45572</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21428" y="10161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66846</xdr:rowOff>
    </xdr:from>
    <xdr:to>
      <xdr:col>116</xdr:col>
      <xdr:colOff>62864</xdr:colOff>
      <xdr:row>79</xdr:row>
      <xdr:rowOff>3363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68346"/>
          <a:ext cx="1269" cy="1479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7190</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55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3363</xdr:rowOff>
    </xdr:from>
    <xdr:to>
      <xdr:col>116</xdr:col>
      <xdr:colOff>152400</xdr:colOff>
      <xdr:row>79</xdr:row>
      <xdr:rowOff>3363</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547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13523</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84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66846</xdr:rowOff>
    </xdr:from>
    <xdr:to>
      <xdr:col>116</xdr:col>
      <xdr:colOff>152400</xdr:colOff>
      <xdr:row>70</xdr:row>
      <xdr:rowOff>66846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68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118852</xdr:rowOff>
    </xdr:from>
    <xdr:to>
      <xdr:col>116</xdr:col>
      <xdr:colOff>63500</xdr:colOff>
      <xdr:row>74</xdr:row>
      <xdr:rowOff>9558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2634702"/>
          <a:ext cx="838200" cy="6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23207</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30534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44780</xdr:rowOff>
    </xdr:from>
    <xdr:to>
      <xdr:col>116</xdr:col>
      <xdr:colOff>114300</xdr:colOff>
      <xdr:row>76</xdr:row>
      <xdr:rowOff>146380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30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9558</xdr:rowOff>
    </xdr:from>
    <xdr:to>
      <xdr:col>111</xdr:col>
      <xdr:colOff>177800</xdr:colOff>
      <xdr:row>74</xdr:row>
      <xdr:rowOff>64057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2696858"/>
          <a:ext cx="889000" cy="5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21715</xdr:rowOff>
    </xdr:from>
    <xdr:to>
      <xdr:col>112</xdr:col>
      <xdr:colOff>38100</xdr:colOff>
      <xdr:row>76</xdr:row>
      <xdr:rowOff>123315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114442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314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64057</xdr:rowOff>
    </xdr:from>
    <xdr:to>
      <xdr:col>107</xdr:col>
      <xdr:colOff>50800</xdr:colOff>
      <xdr:row>74</xdr:row>
      <xdr:rowOff>105318</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2751357"/>
          <a:ext cx="889000" cy="4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5713</xdr:rowOff>
    </xdr:from>
    <xdr:to>
      <xdr:col>107</xdr:col>
      <xdr:colOff>101600</xdr:colOff>
      <xdr:row>76</xdr:row>
      <xdr:rowOff>107313</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98440</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12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105318</xdr:rowOff>
    </xdr:from>
    <xdr:to>
      <xdr:col>102</xdr:col>
      <xdr:colOff>114300</xdr:colOff>
      <xdr:row>74</xdr:row>
      <xdr:rowOff>128476</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2792618"/>
          <a:ext cx="889000" cy="23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169207</xdr:rowOff>
    </xdr:from>
    <xdr:to>
      <xdr:col>102</xdr:col>
      <xdr:colOff>165100</xdr:colOff>
      <xdr:row>76</xdr:row>
      <xdr:rowOff>99357</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90484</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12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102639</xdr:rowOff>
    </xdr:from>
    <xdr:to>
      <xdr:col>98</xdr:col>
      <xdr:colOff>38100</xdr:colOff>
      <xdr:row>76</xdr:row>
      <xdr:rowOff>32789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23916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05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68052</xdr:rowOff>
    </xdr:from>
    <xdr:to>
      <xdr:col>116</xdr:col>
      <xdr:colOff>114300</xdr:colOff>
      <xdr:row>73</xdr:row>
      <xdr:rowOff>169652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58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90929</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43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130208</xdr:rowOff>
    </xdr:from>
    <xdr:to>
      <xdr:col>112</xdr:col>
      <xdr:colOff>38100</xdr:colOff>
      <xdr:row>74</xdr:row>
      <xdr:rowOff>60358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64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76885</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421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13257</xdr:rowOff>
    </xdr:from>
    <xdr:to>
      <xdr:col>107</xdr:col>
      <xdr:colOff>101600</xdr:colOff>
      <xdr:row>74</xdr:row>
      <xdr:rowOff>114857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7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131384</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4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54518</xdr:rowOff>
    </xdr:from>
    <xdr:to>
      <xdr:col>102</xdr:col>
      <xdr:colOff>165100</xdr:colOff>
      <xdr:row>74</xdr:row>
      <xdr:rowOff>156118</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74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1195</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51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77676</xdr:rowOff>
    </xdr:from>
    <xdr:to>
      <xdr:col>98</xdr:col>
      <xdr:colOff>38100</xdr:colOff>
      <xdr:row>75</xdr:row>
      <xdr:rowOff>7826</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76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24353</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540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人件費は、住民一人当たり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65,630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円となっており、類似団体平均を上回っている。これは、観光を主幹産業とする当市においては、観光交流人口を含めた</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万人規模の行政需要への対応が必要であることに加え、清掃、保育園、幼稚園等の多くの業務を直営で実施しているためである。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繰出金は、住民一人当たり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58,412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円となっており、類似団体平均、県平均を上回っている。急速な高齢化により、介護保険事業特別会計や後期高齢者医療特別会計などへの繰出金も全国平均等に比べて高く、年々増加している状況である。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補助費等は、住民一人当たり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39,332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となっており、類似団体平均を下回っている。平成２８年度に常備消防を広域化し、補助費等が伸びてはいるが、これまでの行財政改革により補助金等を抑制してきた成果であり、今後も抑制に努めていく。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普通建設事業費は、住民一人当たり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31,333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円と、類似団体より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14,255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円下回っている。新規・更新整備とも類似団体を下回っていることから、今後も、新規事業を抑えつつ既存施設の更新を図っていく。</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68,487
67,862
124.10
27,818,000
27,300,743
346,325
15,312,861
24,671,880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87579</xdr:rowOff>
    </xdr:from>
    <xdr:to>
      <xdr:col>24</xdr:col>
      <xdr:colOff>62865</xdr:colOff>
      <xdr:row>38</xdr:row>
      <xdr:rowOff>48260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02529"/>
          <a:ext cx="1270" cy="1160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52087</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48260</xdr:rowOff>
    </xdr:from>
    <xdr:to>
      <xdr:col>24</xdr:col>
      <xdr:colOff>152400</xdr:colOff>
      <xdr:row>38</xdr:row>
      <xdr:rowOff>48260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6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34256</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7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87579</xdr:rowOff>
    </xdr:from>
    <xdr:to>
      <xdr:col>24</xdr:col>
      <xdr:colOff>152400</xdr:colOff>
      <xdr:row>31</xdr:row>
      <xdr:rowOff>87579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02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29515</xdr:rowOff>
    </xdr:from>
    <xdr:to>
      <xdr:col>24</xdr:col>
      <xdr:colOff>63500</xdr:colOff>
      <xdr:row>36</xdr:row>
      <xdr:rowOff>61519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201715"/>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50512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79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27635</xdr:rowOff>
    </xdr:from>
    <xdr:to>
      <xdr:col>24</xdr:col>
      <xdr:colOff>114300</xdr:colOff>
      <xdr:row>35</xdr:row>
      <xdr:rowOff>129235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29515</xdr:rowOff>
    </xdr:from>
    <xdr:to>
      <xdr:col>19</xdr:col>
      <xdr:colOff>177800</xdr:colOff>
      <xdr:row>36</xdr:row>
      <xdr:rowOff>67005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201715"/>
          <a:ext cx="889000" cy="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1118</xdr:rowOff>
    </xdr:from>
    <xdr:to>
      <xdr:col>20</xdr:col>
      <xdr:colOff>38100</xdr:colOff>
      <xdr:row>35</xdr:row>
      <xdr:rowOff>102718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119245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51003</xdr:rowOff>
    </xdr:from>
    <xdr:to>
      <xdr:col>15</xdr:col>
      <xdr:colOff>50800</xdr:colOff>
      <xdr:row>36</xdr:row>
      <xdr:rowOff>67005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223203"/>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166167</xdr:rowOff>
    </xdr:from>
    <xdr:to>
      <xdr:col>15</xdr:col>
      <xdr:colOff>101600</xdr:colOff>
      <xdr:row>35</xdr:row>
      <xdr:rowOff>96317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112844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50546</xdr:rowOff>
    </xdr:from>
    <xdr:to>
      <xdr:col>10</xdr:col>
      <xdr:colOff>114300</xdr:colOff>
      <xdr:row>36</xdr:row>
      <xdr:rowOff>51003</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051296"/>
          <a:ext cx="889000" cy="17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157480</xdr:rowOff>
    </xdr:from>
    <xdr:to>
      <xdr:col>10</xdr:col>
      <xdr:colOff>165100</xdr:colOff>
      <xdr:row>35</xdr:row>
      <xdr:rowOff>87630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104157</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18491</xdr:rowOff>
    </xdr:from>
    <xdr:to>
      <xdr:col>6</xdr:col>
      <xdr:colOff>38100</xdr:colOff>
      <xdr:row>34</xdr:row>
      <xdr:rowOff>120091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136618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62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10719</xdr:rowOff>
    </xdr:from>
    <xdr:to>
      <xdr:col>24</xdr:col>
      <xdr:colOff>114300</xdr:colOff>
      <xdr:row>36</xdr:row>
      <xdr:rowOff>112319</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8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160596</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6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150165</xdr:rowOff>
    </xdr:from>
    <xdr:to>
      <xdr:col>20</xdr:col>
      <xdr:colOff>38100</xdr:colOff>
      <xdr:row>36</xdr:row>
      <xdr:rowOff>80315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5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71442</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243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16205</xdr:rowOff>
    </xdr:from>
    <xdr:to>
      <xdr:col>15</xdr:col>
      <xdr:colOff>101600</xdr:colOff>
      <xdr:row>36</xdr:row>
      <xdr:rowOff>117805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8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108932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281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203</xdr:rowOff>
    </xdr:from>
    <xdr:to>
      <xdr:col>10</xdr:col>
      <xdr:colOff>165100</xdr:colOff>
      <xdr:row>36</xdr:row>
      <xdr:rowOff>101803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7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92930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265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171196</xdr:rowOff>
    </xdr:from>
    <xdr:to>
      <xdr:col>6</xdr:col>
      <xdr:colOff>38100</xdr:colOff>
      <xdr:row>35</xdr:row>
      <xdr:rowOff>101346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0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92473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093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134671</xdr:rowOff>
    </xdr:from>
    <xdr:to>
      <xdr:col>24</xdr:col>
      <xdr:colOff>62865</xdr:colOff>
      <xdr:row>58</xdr:row>
      <xdr:rowOff>29210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535721"/>
          <a:ext cx="1270" cy="1437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33037</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997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29210</xdr:rowOff>
    </xdr:from>
    <xdr:to>
      <xdr:col>24</xdr:col>
      <xdr:colOff>152400</xdr:colOff>
      <xdr:row>58</xdr:row>
      <xdr:rowOff>29210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997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81348</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31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134671</xdr:rowOff>
    </xdr:from>
    <xdr:to>
      <xdr:col>24</xdr:col>
      <xdr:colOff>152400</xdr:colOff>
      <xdr:row>49</xdr:row>
      <xdr:rowOff>134671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53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141757</xdr:rowOff>
    </xdr:from>
    <xdr:to>
      <xdr:col>24</xdr:col>
      <xdr:colOff>63500</xdr:colOff>
      <xdr:row>56</xdr:row>
      <xdr:rowOff>17399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571507"/>
          <a:ext cx="838200" cy="4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70584</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500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92157</xdr:rowOff>
    </xdr:from>
    <xdr:to>
      <xdr:col>24</xdr:col>
      <xdr:colOff>114300</xdr:colOff>
      <xdr:row>56</xdr:row>
      <xdr:rowOff>22307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52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17399</xdr:rowOff>
    </xdr:from>
    <xdr:to>
      <xdr:col>19</xdr:col>
      <xdr:colOff>177800</xdr:colOff>
      <xdr:row>56</xdr:row>
      <xdr:rowOff>86855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618599"/>
          <a:ext cx="889000" cy="6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170167</xdr:rowOff>
    </xdr:from>
    <xdr:to>
      <xdr:col>20</xdr:col>
      <xdr:colOff>38100</xdr:colOff>
      <xdr:row>56</xdr:row>
      <xdr:rowOff>100317</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5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91444</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30111" y="969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86855</xdr:rowOff>
    </xdr:from>
    <xdr:to>
      <xdr:col>15</xdr:col>
      <xdr:colOff>50800</xdr:colOff>
      <xdr:row>56</xdr:row>
      <xdr:rowOff>165456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688055"/>
          <a:ext cx="889000" cy="7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133229</xdr:rowOff>
    </xdr:from>
    <xdr:to>
      <xdr:col>15</xdr:col>
      <xdr:colOff>101600</xdr:colOff>
      <xdr:row>56</xdr:row>
      <xdr:rowOff>63379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56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79906</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933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163779</xdr:rowOff>
    </xdr:from>
    <xdr:to>
      <xdr:col>10</xdr:col>
      <xdr:colOff>114300</xdr:colOff>
      <xdr:row>56</xdr:row>
      <xdr:rowOff>165456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764979"/>
          <a:ext cx="88900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152660</xdr:rowOff>
    </xdr:from>
    <xdr:to>
      <xdr:col>10</xdr:col>
      <xdr:colOff>165100</xdr:colOff>
      <xdr:row>56</xdr:row>
      <xdr:rowOff>82810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99337</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35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58134</xdr:rowOff>
    </xdr:from>
    <xdr:to>
      <xdr:col>6</xdr:col>
      <xdr:colOff>38100</xdr:colOff>
      <xdr:row>55</xdr:row>
      <xdr:rowOff>159734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48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4811</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26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90957</xdr:rowOff>
    </xdr:from>
    <xdr:to>
      <xdr:col>24</xdr:col>
      <xdr:colOff>114300</xdr:colOff>
      <xdr:row>56</xdr:row>
      <xdr:rowOff>21107</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52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113834</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37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138049</xdr:rowOff>
    </xdr:from>
    <xdr:to>
      <xdr:col>20</xdr:col>
      <xdr:colOff>38100</xdr:colOff>
      <xdr:row>56</xdr:row>
      <xdr:rowOff>68199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56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84726</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30111" y="934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36055</xdr:rowOff>
    </xdr:from>
    <xdr:to>
      <xdr:col>15</xdr:col>
      <xdr:colOff>101600</xdr:colOff>
      <xdr:row>56</xdr:row>
      <xdr:rowOff>137655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63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128782</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972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114656</xdr:rowOff>
    </xdr:from>
    <xdr:to>
      <xdr:col>10</xdr:col>
      <xdr:colOff>165100</xdr:colOff>
      <xdr:row>57</xdr:row>
      <xdr:rowOff>44806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71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35933</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980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112979</xdr:rowOff>
    </xdr:from>
    <xdr:to>
      <xdr:col>6</xdr:col>
      <xdr:colOff>38100</xdr:colOff>
      <xdr:row>57</xdr:row>
      <xdr:rowOff>43129</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71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34256</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980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58275</xdr:rowOff>
    </xdr:from>
    <xdr:to>
      <xdr:col>24</xdr:col>
      <xdr:colOff>62865</xdr:colOff>
      <xdr:row>78</xdr:row>
      <xdr:rowOff>128172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231225"/>
          <a:ext cx="1270" cy="1270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131999</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0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128172</xdr:rowOff>
    </xdr:from>
    <xdr:to>
      <xdr:col>24</xdr:col>
      <xdr:colOff>152400</xdr:colOff>
      <xdr:row>78</xdr:row>
      <xdr:rowOff>128172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0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4952</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006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219,730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58275</xdr:rowOff>
    </xdr:from>
    <xdr:to>
      <xdr:col>24</xdr:col>
      <xdr:colOff>152400</xdr:colOff>
      <xdr:row>71</xdr:row>
      <xdr:rowOff>58275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23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34120</xdr:rowOff>
    </xdr:from>
    <xdr:to>
      <xdr:col>24</xdr:col>
      <xdr:colOff>63500</xdr:colOff>
      <xdr:row>75</xdr:row>
      <xdr:rowOff>55717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892870"/>
          <a:ext cx="838200" cy="2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26342</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8850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47915</xdr:rowOff>
    </xdr:from>
    <xdr:to>
      <xdr:col>24</xdr:col>
      <xdr:colOff>114300</xdr:colOff>
      <xdr:row>75</xdr:row>
      <xdr:rowOff>149515</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55717</xdr:rowOff>
    </xdr:from>
    <xdr:to>
      <xdr:col>19</xdr:col>
      <xdr:colOff>177800</xdr:colOff>
      <xdr:row>75</xdr:row>
      <xdr:rowOff>89767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914467"/>
          <a:ext cx="889000" cy="3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110258</xdr:rowOff>
    </xdr:from>
    <xdr:to>
      <xdr:col>20</xdr:col>
      <xdr:colOff>38100</xdr:colOff>
      <xdr:row>76</xdr:row>
      <xdr:rowOff>40407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31535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06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163246</xdr:rowOff>
    </xdr:from>
    <xdr:to>
      <xdr:col>15</xdr:col>
      <xdr:colOff>50800</xdr:colOff>
      <xdr:row>75</xdr:row>
      <xdr:rowOff>89767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285054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114840</xdr:rowOff>
    </xdr:from>
    <xdr:to>
      <xdr:col>15</xdr:col>
      <xdr:colOff>101600</xdr:colOff>
      <xdr:row>76</xdr:row>
      <xdr:rowOff>44990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36118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06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163246</xdr:rowOff>
    </xdr:from>
    <xdr:to>
      <xdr:col>10</xdr:col>
      <xdr:colOff>114300</xdr:colOff>
      <xdr:row>75</xdr:row>
      <xdr:rowOff>155713</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2850546"/>
          <a:ext cx="889000" cy="163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149163</xdr:rowOff>
    </xdr:from>
    <xdr:to>
      <xdr:col>10</xdr:col>
      <xdr:colOff>165100</xdr:colOff>
      <xdr:row>76</xdr:row>
      <xdr:rowOff>79313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70440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10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6429</xdr:rowOff>
    </xdr:from>
    <xdr:to>
      <xdr:col>6</xdr:col>
      <xdr:colOff>38100</xdr:colOff>
      <xdr:row>76</xdr:row>
      <xdr:rowOff>108029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0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99156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129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154770</xdr:rowOff>
    </xdr:from>
    <xdr:to>
      <xdr:col>24</xdr:col>
      <xdr:colOff>114300</xdr:colOff>
      <xdr:row>75</xdr:row>
      <xdr:rowOff>84920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84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6197</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693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4917</xdr:rowOff>
    </xdr:from>
    <xdr:to>
      <xdr:col>20</xdr:col>
      <xdr:colOff>38100</xdr:colOff>
      <xdr:row>75</xdr:row>
      <xdr:rowOff>106517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86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123044</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638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38967</xdr:rowOff>
    </xdr:from>
    <xdr:to>
      <xdr:col>15</xdr:col>
      <xdr:colOff>101600</xdr:colOff>
      <xdr:row>75</xdr:row>
      <xdr:rowOff>140567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89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157094</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67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112446</xdr:rowOff>
    </xdr:from>
    <xdr:to>
      <xdr:col>10</xdr:col>
      <xdr:colOff>165100</xdr:colOff>
      <xdr:row>75</xdr:row>
      <xdr:rowOff>42596</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79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59123</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574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104913</xdr:rowOff>
    </xdr:from>
    <xdr:to>
      <xdr:col>6</xdr:col>
      <xdr:colOff>38100</xdr:colOff>
      <xdr:row>76</xdr:row>
      <xdr:rowOff>35063</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296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51590</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738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164716</xdr:rowOff>
    </xdr:from>
    <xdr:to>
      <xdr:col>24</xdr:col>
      <xdr:colOff>62865</xdr:colOff>
      <xdr:row>99</xdr:row>
      <xdr:rowOff>124940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595216"/>
          <a:ext cx="1270" cy="150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128767</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710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124940</xdr:rowOff>
    </xdr:from>
    <xdr:to>
      <xdr:col>24</xdr:col>
      <xdr:colOff>152400</xdr:colOff>
      <xdr:row>99</xdr:row>
      <xdr:rowOff>124940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709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111393</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37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110,468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164716</xdr:rowOff>
    </xdr:from>
    <xdr:to>
      <xdr:col>24</xdr:col>
      <xdr:colOff>152400</xdr:colOff>
      <xdr:row>90</xdr:row>
      <xdr:rowOff>164716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59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14362</xdr:rowOff>
    </xdr:from>
    <xdr:to>
      <xdr:col>24</xdr:col>
      <xdr:colOff>63500</xdr:colOff>
      <xdr:row>98</xdr:row>
      <xdr:rowOff>57339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816462"/>
          <a:ext cx="838200" cy="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166442</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797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16565</xdr:rowOff>
    </xdr:from>
    <xdr:to>
      <xdr:col>24</xdr:col>
      <xdr:colOff>114300</xdr:colOff>
      <xdr:row>98</xdr:row>
      <xdr:rowOff>118165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81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57339</xdr:rowOff>
    </xdr:from>
    <xdr:to>
      <xdr:col>19</xdr:col>
      <xdr:colOff>177800</xdr:colOff>
      <xdr:row>98</xdr:row>
      <xdr:rowOff>69422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859439"/>
          <a:ext cx="8890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34592</xdr:rowOff>
    </xdr:from>
    <xdr:to>
      <xdr:col>20</xdr:col>
      <xdr:colOff>38100</xdr:colOff>
      <xdr:row>98</xdr:row>
      <xdr:rowOff>136192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127319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92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69422</xdr:rowOff>
    </xdr:from>
    <xdr:to>
      <xdr:col>15</xdr:col>
      <xdr:colOff>50800</xdr:colOff>
      <xdr:row>98</xdr:row>
      <xdr:rowOff>83122</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871522"/>
          <a:ext cx="889000" cy="1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1265</xdr:rowOff>
    </xdr:from>
    <xdr:to>
      <xdr:col>15</xdr:col>
      <xdr:colOff>101600</xdr:colOff>
      <xdr:row>98</xdr:row>
      <xdr:rowOff>102865</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119392</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5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83122</xdr:rowOff>
    </xdr:from>
    <xdr:to>
      <xdr:col>10</xdr:col>
      <xdr:colOff>114300</xdr:colOff>
      <xdr:row>98</xdr:row>
      <xdr:rowOff>83562</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885222"/>
          <a:ext cx="889000" cy="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170968</xdr:rowOff>
    </xdr:from>
    <xdr:to>
      <xdr:col>10</xdr:col>
      <xdr:colOff>165100</xdr:colOff>
      <xdr:row>98</xdr:row>
      <xdr:rowOff>101118</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117645</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57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31228</xdr:rowOff>
    </xdr:from>
    <xdr:to>
      <xdr:col>6</xdr:col>
      <xdr:colOff>38100</xdr:colOff>
      <xdr:row>98</xdr:row>
      <xdr:rowOff>132828</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83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149355</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60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135012</xdr:rowOff>
    </xdr:from>
    <xdr:to>
      <xdr:col>24</xdr:col>
      <xdr:colOff>114300</xdr:colOff>
      <xdr:row>98</xdr:row>
      <xdr:rowOff>65162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76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157889</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61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6539</xdr:rowOff>
    </xdr:from>
    <xdr:to>
      <xdr:col>20</xdr:col>
      <xdr:colOff>38100</xdr:colOff>
      <xdr:row>98</xdr:row>
      <xdr:rowOff>108139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80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124666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58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18622</xdr:rowOff>
    </xdr:from>
    <xdr:to>
      <xdr:col>15</xdr:col>
      <xdr:colOff>101600</xdr:colOff>
      <xdr:row>98</xdr:row>
      <xdr:rowOff>120222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82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111349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91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32322</xdr:rowOff>
    </xdr:from>
    <xdr:to>
      <xdr:col>10</xdr:col>
      <xdr:colOff>165100</xdr:colOff>
      <xdr:row>98</xdr:row>
      <xdr:rowOff>133922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83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125049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92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32762</xdr:rowOff>
    </xdr:from>
    <xdr:to>
      <xdr:col>6</xdr:col>
      <xdr:colOff>38100</xdr:colOff>
      <xdr:row>98</xdr:row>
      <xdr:rowOff>134362</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83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125489</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927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85979</xdr:rowOff>
    </xdr:from>
    <xdr:to>
      <xdr:col>54</xdr:col>
      <xdr:colOff>189865</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229479"/>
          <a:ext cx="1270" cy="1501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32656</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00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85979</xdr:rowOff>
    </xdr:from>
    <xdr:to>
      <xdr:col>55</xdr:col>
      <xdr:colOff>88900</xdr:colOff>
      <xdr:row>30</xdr:row>
      <xdr:rowOff>85979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229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151511</xdr:rowOff>
    </xdr:from>
    <xdr:to>
      <xdr:col>55</xdr:col>
      <xdr:colOff>0</xdr:colOff>
      <xdr:row>35</xdr:row>
      <xdr:rowOff>159893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152261"/>
          <a:ext cx="8382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77995</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421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159893</xdr:rowOff>
    </xdr:from>
    <xdr:to>
      <xdr:col>50</xdr:col>
      <xdr:colOff>114300</xdr:colOff>
      <xdr:row>36</xdr:row>
      <xdr:rowOff>18161</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6160643"/>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96901</xdr:rowOff>
    </xdr:from>
    <xdr:to>
      <xdr:col>50</xdr:col>
      <xdr:colOff>165100</xdr:colOff>
      <xdr:row>38</xdr:row>
      <xdr:rowOff>27051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18178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5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18161</xdr:rowOff>
    </xdr:from>
    <xdr:to>
      <xdr:col>45</xdr:col>
      <xdr:colOff>177800</xdr:colOff>
      <xdr:row>36</xdr:row>
      <xdr:rowOff>22352</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6190361"/>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58801</xdr:rowOff>
    </xdr:from>
    <xdr:to>
      <xdr:col>46</xdr:col>
      <xdr:colOff>38100</xdr:colOff>
      <xdr:row>37</xdr:row>
      <xdr:rowOff>160401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151528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495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22352</xdr:rowOff>
    </xdr:from>
    <xdr:to>
      <xdr:col>41</xdr:col>
      <xdr:colOff>50800</xdr:colOff>
      <xdr:row>36</xdr:row>
      <xdr:rowOff>26924</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1945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72517</xdr:rowOff>
    </xdr:from>
    <xdr:to>
      <xdr:col>41</xdr:col>
      <xdr:colOff>101600</xdr:colOff>
      <xdr:row>38</xdr:row>
      <xdr:rowOff>2667</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165244</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508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67945</xdr:rowOff>
    </xdr:from>
    <xdr:to>
      <xdr:col>36</xdr:col>
      <xdr:colOff>165100</xdr:colOff>
      <xdr:row>37</xdr:row>
      <xdr:rowOff>169545</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160672</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504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100711</xdr:rowOff>
    </xdr:from>
    <xdr:to>
      <xdr:col>55</xdr:col>
      <xdr:colOff>50800</xdr:colOff>
      <xdr:row>36</xdr:row>
      <xdr:rowOff>30861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10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123588</xdr:rowOff>
    </xdr:from>
    <xdr:ext cx="469744"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595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109093</xdr:rowOff>
    </xdr:from>
    <xdr:to>
      <xdr:col>50</xdr:col>
      <xdr:colOff>165100</xdr:colOff>
      <xdr:row>36</xdr:row>
      <xdr:rowOff>39243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10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55770</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04428" y="588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138811</xdr:rowOff>
    </xdr:from>
    <xdr:to>
      <xdr:col>46</xdr:col>
      <xdr:colOff>38100</xdr:colOff>
      <xdr:row>36</xdr:row>
      <xdr:rowOff>68961</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13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85488</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15428" y="591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143002</xdr:rowOff>
    </xdr:from>
    <xdr:to>
      <xdr:col>41</xdr:col>
      <xdr:colOff>101600</xdr:colOff>
      <xdr:row>36</xdr:row>
      <xdr:rowOff>73152</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14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89679</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26428" y="5918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147574</xdr:rowOff>
    </xdr:from>
    <xdr:to>
      <xdr:col>36</xdr:col>
      <xdr:colOff>165100</xdr:colOff>
      <xdr:row>36</xdr:row>
      <xdr:rowOff>77724</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14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94251</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37428" y="5923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70910</xdr:rowOff>
    </xdr:from>
    <xdr:to>
      <xdr:col>54</xdr:col>
      <xdr:colOff>189865</xdr:colOff>
      <xdr:row>59</xdr:row>
      <xdr:rowOff>38564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643410"/>
          <a:ext cx="1270" cy="151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42391</xdr:rowOff>
    </xdr:from>
    <xdr:ext cx="378565"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57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38564</xdr:rowOff>
    </xdr:from>
    <xdr:to>
      <xdr:col>55</xdr:col>
      <xdr:colOff>88900</xdr:colOff>
      <xdr:row>59</xdr:row>
      <xdr:rowOff>38564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1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17587</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41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70910</xdr:rowOff>
    </xdr:from>
    <xdr:to>
      <xdr:col>55</xdr:col>
      <xdr:colOff>88900</xdr:colOff>
      <xdr:row>50</xdr:row>
      <xdr:rowOff>70910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64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167208</xdr:rowOff>
    </xdr:from>
    <xdr:to>
      <xdr:col>55</xdr:col>
      <xdr:colOff>0</xdr:colOff>
      <xdr:row>58</xdr:row>
      <xdr:rowOff>170218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10111308"/>
          <a:ext cx="838200" cy="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72172</xdr:rowOff>
    </xdr:from>
    <xdr:ext cx="469744"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8448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49295</xdr:rowOff>
    </xdr:from>
    <xdr:to>
      <xdr:col>55</xdr:col>
      <xdr:colOff>50800</xdr:colOff>
      <xdr:row>58</xdr:row>
      <xdr:rowOff>150895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170218</xdr:rowOff>
    </xdr:from>
    <xdr:to>
      <xdr:col>50</xdr:col>
      <xdr:colOff>114300</xdr:colOff>
      <xdr:row>58</xdr:row>
      <xdr:rowOff>170409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300" y="10114318"/>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52210</xdr:rowOff>
    </xdr:from>
    <xdr:to>
      <xdr:col>50</xdr:col>
      <xdr:colOff>165100</xdr:colOff>
      <xdr:row>58</xdr:row>
      <xdr:rowOff>153810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170337</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04428" y="977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170409</xdr:rowOff>
    </xdr:from>
    <xdr:to>
      <xdr:col>45</xdr:col>
      <xdr:colOff>177800</xdr:colOff>
      <xdr:row>59</xdr:row>
      <xdr:rowOff>2616</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7861300" y="10114509"/>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55125</xdr:rowOff>
    </xdr:from>
    <xdr:to>
      <xdr:col>46</xdr:col>
      <xdr:colOff>38100</xdr:colOff>
      <xdr:row>58</xdr:row>
      <xdr:rowOff>156725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1802</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15428" y="977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170942</xdr:rowOff>
    </xdr:from>
    <xdr:to>
      <xdr:col>41</xdr:col>
      <xdr:colOff>50800</xdr:colOff>
      <xdr:row>59</xdr:row>
      <xdr:rowOff>2616</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6972300" y="10115042"/>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55029</xdr:rowOff>
    </xdr:from>
    <xdr:to>
      <xdr:col>41</xdr:col>
      <xdr:colOff>101600</xdr:colOff>
      <xdr:row>58</xdr:row>
      <xdr:rowOff>156629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1706</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26428" y="977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47219</xdr:rowOff>
    </xdr:from>
    <xdr:to>
      <xdr:col>36</xdr:col>
      <xdr:colOff>165100</xdr:colOff>
      <xdr:row>58</xdr:row>
      <xdr:rowOff>148819</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99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165346</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37428" y="976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116408</xdr:rowOff>
    </xdr:from>
    <xdr:to>
      <xdr:col>55</xdr:col>
      <xdr:colOff>50800</xdr:colOff>
      <xdr:row>59</xdr:row>
      <xdr:rowOff>46558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1006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31335</xdr:rowOff>
    </xdr:from>
    <xdr:ext cx="469744"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97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119418</xdr:rowOff>
    </xdr:from>
    <xdr:to>
      <xdr:col>50</xdr:col>
      <xdr:colOff>165100</xdr:colOff>
      <xdr:row>59</xdr:row>
      <xdr:rowOff>49568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1006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40695</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404428" y="10156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119609</xdr:rowOff>
    </xdr:from>
    <xdr:to>
      <xdr:col>46</xdr:col>
      <xdr:colOff>38100</xdr:colOff>
      <xdr:row>59</xdr:row>
      <xdr:rowOff>49759</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1006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40886</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15428" y="10156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123266</xdr:rowOff>
    </xdr:from>
    <xdr:to>
      <xdr:col>41</xdr:col>
      <xdr:colOff>101600</xdr:colOff>
      <xdr:row>59</xdr:row>
      <xdr:rowOff>53416</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1006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44543</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626428" y="10160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120142</xdr:rowOff>
    </xdr:from>
    <xdr:to>
      <xdr:col>36</xdr:col>
      <xdr:colOff>165100</xdr:colOff>
      <xdr:row>59</xdr:row>
      <xdr:rowOff>50292</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1006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41419</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37428" y="10156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20447</xdr:rowOff>
    </xdr:from>
    <xdr:to>
      <xdr:col>54</xdr:col>
      <xdr:colOff>189865</xdr:colOff>
      <xdr:row>79</xdr:row>
      <xdr:rowOff>15190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193397"/>
          <a:ext cx="1270" cy="1366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19017</xdr:rowOff>
    </xdr:from>
    <xdr:ext cx="378565"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63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15190</xdr:rowOff>
    </xdr:from>
    <xdr:to>
      <xdr:col>55</xdr:col>
      <xdr:colOff>88900</xdr:colOff>
      <xdr:row>79</xdr:row>
      <xdr:rowOff>15190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5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138574</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96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20447</xdr:rowOff>
    </xdr:from>
    <xdr:to>
      <xdr:col>55</xdr:col>
      <xdr:colOff>88900</xdr:colOff>
      <xdr:row>71</xdr:row>
      <xdr:rowOff>20447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1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48985</xdr:rowOff>
    </xdr:from>
    <xdr:to>
      <xdr:col>55</xdr:col>
      <xdr:colOff>0</xdr:colOff>
      <xdr:row>77</xdr:row>
      <xdr:rowOff>13360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079185"/>
          <a:ext cx="838200" cy="13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47134</xdr:rowOff>
    </xdr:from>
    <xdr:ext cx="469744"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248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68707</xdr:rowOff>
    </xdr:from>
    <xdr:to>
      <xdr:col>55</xdr:col>
      <xdr:colOff>50800</xdr:colOff>
      <xdr:row>77</xdr:row>
      <xdr:rowOff>170307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93790</xdr:rowOff>
    </xdr:from>
    <xdr:to>
      <xdr:col>50</xdr:col>
      <xdr:colOff>114300</xdr:colOff>
      <xdr:row>77</xdr:row>
      <xdr:rowOff>13360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123990"/>
          <a:ext cx="889000" cy="9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101664</xdr:rowOff>
    </xdr:from>
    <xdr:to>
      <xdr:col>50</xdr:col>
      <xdr:colOff>165100</xdr:colOff>
      <xdr:row>78</xdr:row>
      <xdr:rowOff>31814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22941</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04428" y="1339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93790</xdr:rowOff>
    </xdr:from>
    <xdr:to>
      <xdr:col>45</xdr:col>
      <xdr:colOff>177800</xdr:colOff>
      <xdr:row>76</xdr:row>
      <xdr:rowOff>144272</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123990"/>
          <a:ext cx="889000" cy="5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102312</xdr:rowOff>
    </xdr:from>
    <xdr:to>
      <xdr:col>46</xdr:col>
      <xdr:colOff>38100</xdr:colOff>
      <xdr:row>78</xdr:row>
      <xdr:rowOff>32462</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23589</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15428" y="13396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87351</xdr:rowOff>
    </xdr:from>
    <xdr:to>
      <xdr:col>41</xdr:col>
      <xdr:colOff>50800</xdr:colOff>
      <xdr:row>76</xdr:row>
      <xdr:rowOff>144272</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6972300" y="13117551"/>
          <a:ext cx="889000" cy="5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98997</xdr:rowOff>
    </xdr:from>
    <xdr:to>
      <xdr:col>41</xdr:col>
      <xdr:colOff>101600</xdr:colOff>
      <xdr:row>78</xdr:row>
      <xdr:rowOff>29147</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20274</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26428" y="1339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99910</xdr:rowOff>
    </xdr:from>
    <xdr:to>
      <xdr:col>36</xdr:col>
      <xdr:colOff>165100</xdr:colOff>
      <xdr:row>78</xdr:row>
      <xdr:rowOff>30060</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21187</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37428" y="1339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169635</xdr:rowOff>
    </xdr:from>
    <xdr:to>
      <xdr:col>55</xdr:col>
      <xdr:colOff>50800</xdr:colOff>
      <xdr:row>76</xdr:row>
      <xdr:rowOff>99785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02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21061</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287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134010</xdr:rowOff>
    </xdr:from>
    <xdr:to>
      <xdr:col>50</xdr:col>
      <xdr:colOff>165100</xdr:colOff>
      <xdr:row>77</xdr:row>
      <xdr:rowOff>64160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16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80687</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404428" y="1293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42990</xdr:rowOff>
    </xdr:from>
    <xdr:to>
      <xdr:col>46</xdr:col>
      <xdr:colOff>38100</xdr:colOff>
      <xdr:row>76</xdr:row>
      <xdr:rowOff>144590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07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161117</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2848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93472</xdr:rowOff>
    </xdr:from>
    <xdr:to>
      <xdr:col>41</xdr:col>
      <xdr:colOff>101600</xdr:colOff>
      <xdr:row>77</xdr:row>
      <xdr:rowOff>23622</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12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40149</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289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36551</xdr:rowOff>
    </xdr:from>
    <xdr:to>
      <xdr:col>36</xdr:col>
      <xdr:colOff>165100</xdr:colOff>
      <xdr:row>76</xdr:row>
      <xdr:rowOff>138151</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06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154677</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284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97782</xdr:rowOff>
    </xdr:from>
    <xdr:to>
      <xdr:col>54</xdr:col>
      <xdr:colOff>189865</xdr:colOff>
      <xdr:row>98</xdr:row>
      <xdr:rowOff>90749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528282"/>
          <a:ext cx="1270" cy="136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94576</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89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90749</xdr:rowOff>
    </xdr:from>
    <xdr:to>
      <xdr:col>55</xdr:col>
      <xdr:colOff>88900</xdr:colOff>
      <xdr:row>98</xdr:row>
      <xdr:rowOff>90749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89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44459</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30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97782</xdr:rowOff>
    </xdr:from>
    <xdr:to>
      <xdr:col>55</xdr:col>
      <xdr:colOff>88900</xdr:colOff>
      <xdr:row>90</xdr:row>
      <xdr:rowOff>97782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528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106226</xdr:rowOff>
    </xdr:from>
    <xdr:to>
      <xdr:col>55</xdr:col>
      <xdr:colOff>0</xdr:colOff>
      <xdr:row>97</xdr:row>
      <xdr:rowOff>108741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736876"/>
          <a:ext cx="8382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68366</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527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45489</xdr:rowOff>
    </xdr:from>
    <xdr:to>
      <xdr:col>55</xdr:col>
      <xdr:colOff>50800</xdr:colOff>
      <xdr:row>97</xdr:row>
      <xdr:rowOff>147089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67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108741</xdr:rowOff>
    </xdr:from>
    <xdr:to>
      <xdr:col>50</xdr:col>
      <xdr:colOff>114300</xdr:colOff>
      <xdr:row>97</xdr:row>
      <xdr:rowOff>126251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739391"/>
          <a:ext cx="889000" cy="1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47706</xdr:rowOff>
    </xdr:from>
    <xdr:to>
      <xdr:col>50</xdr:col>
      <xdr:colOff>165100</xdr:colOff>
      <xdr:row>97</xdr:row>
      <xdr:rowOff>149306</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67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165833</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45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124902</xdr:rowOff>
    </xdr:from>
    <xdr:to>
      <xdr:col>45</xdr:col>
      <xdr:colOff>177800</xdr:colOff>
      <xdr:row>97</xdr:row>
      <xdr:rowOff>126251</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755552"/>
          <a:ext cx="889000" cy="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35880</xdr:rowOff>
    </xdr:from>
    <xdr:to>
      <xdr:col>46</xdr:col>
      <xdr:colOff>38100</xdr:colOff>
      <xdr:row>97</xdr:row>
      <xdr:rowOff>137480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66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154007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44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124902</xdr:rowOff>
    </xdr:from>
    <xdr:to>
      <xdr:col>41</xdr:col>
      <xdr:colOff>50800</xdr:colOff>
      <xdr:row>97</xdr:row>
      <xdr:rowOff>154048</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755552"/>
          <a:ext cx="889000" cy="2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44924</xdr:rowOff>
    </xdr:from>
    <xdr:to>
      <xdr:col>41</xdr:col>
      <xdr:colOff>101600</xdr:colOff>
      <xdr:row>97</xdr:row>
      <xdr:rowOff>146524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67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163051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45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22552</xdr:rowOff>
    </xdr:from>
    <xdr:to>
      <xdr:col>36</xdr:col>
      <xdr:colOff>165100</xdr:colOff>
      <xdr:row>97</xdr:row>
      <xdr:rowOff>124152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65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140679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42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55426</xdr:rowOff>
    </xdr:from>
    <xdr:to>
      <xdr:col>55</xdr:col>
      <xdr:colOff>50800</xdr:colOff>
      <xdr:row>97</xdr:row>
      <xdr:rowOff>157026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68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33853</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66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57941</xdr:rowOff>
    </xdr:from>
    <xdr:to>
      <xdr:col>50</xdr:col>
      <xdr:colOff>165100</xdr:colOff>
      <xdr:row>97</xdr:row>
      <xdr:rowOff>159541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68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150668</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78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75451</xdr:rowOff>
    </xdr:from>
    <xdr:to>
      <xdr:col>46</xdr:col>
      <xdr:colOff>38100</xdr:colOff>
      <xdr:row>98</xdr:row>
      <xdr:rowOff>5601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70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168178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79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74102</xdr:rowOff>
    </xdr:from>
    <xdr:to>
      <xdr:col>41</xdr:col>
      <xdr:colOff>101600</xdr:colOff>
      <xdr:row>98</xdr:row>
      <xdr:rowOff>4252</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70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166829</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797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103248</xdr:rowOff>
    </xdr:from>
    <xdr:to>
      <xdr:col>36</xdr:col>
      <xdr:colOff>165100</xdr:colOff>
      <xdr:row>98</xdr:row>
      <xdr:rowOff>33398</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73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24525</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82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15570</xdr:rowOff>
    </xdr:from>
    <xdr:to>
      <xdr:col>85</xdr:col>
      <xdr:colOff>126364</xdr:colOff>
      <xdr:row>39</xdr:row>
      <xdr:rowOff>2540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330520"/>
          <a:ext cx="1269" cy="1358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6367</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2540</xdr:rowOff>
    </xdr:from>
    <xdr:to>
      <xdr:col>86</xdr:col>
      <xdr:colOff>25400</xdr:colOff>
      <xdr:row>39</xdr:row>
      <xdr:rowOff>2540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8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133697</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10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15570</xdr:rowOff>
    </xdr:from>
    <xdr:to>
      <xdr:col>86</xdr:col>
      <xdr:colOff>25400</xdr:colOff>
      <xdr:row>31</xdr:row>
      <xdr:rowOff>15570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33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80127</xdr:rowOff>
    </xdr:from>
    <xdr:to>
      <xdr:col>85</xdr:col>
      <xdr:colOff>127000</xdr:colOff>
      <xdr:row>36</xdr:row>
      <xdr:rowOff>113319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252327"/>
          <a:ext cx="838200" cy="3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14338</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357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35911</xdr:rowOff>
    </xdr:from>
    <xdr:to>
      <xdr:col>85</xdr:col>
      <xdr:colOff>177800</xdr:colOff>
      <xdr:row>37</xdr:row>
      <xdr:rowOff>137511</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113319</xdr:rowOff>
    </xdr:from>
    <xdr:to>
      <xdr:col>81</xdr:col>
      <xdr:colOff>50800</xdr:colOff>
      <xdr:row>36</xdr:row>
      <xdr:rowOff>129733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285519"/>
          <a:ext cx="889000" cy="1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62382</xdr:rowOff>
    </xdr:from>
    <xdr:to>
      <xdr:col>81</xdr:col>
      <xdr:colOff>101600</xdr:colOff>
      <xdr:row>37</xdr:row>
      <xdr:rowOff>163982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155109</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49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129733</xdr:rowOff>
    </xdr:from>
    <xdr:to>
      <xdr:col>76</xdr:col>
      <xdr:colOff>114300</xdr:colOff>
      <xdr:row>36</xdr:row>
      <xdr:rowOff>167086</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301933"/>
          <a:ext cx="889000" cy="3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43546</xdr:rowOff>
    </xdr:from>
    <xdr:to>
      <xdr:col>76</xdr:col>
      <xdr:colOff>165100</xdr:colOff>
      <xdr:row>37</xdr:row>
      <xdr:rowOff>145146</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136272</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47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53106</xdr:rowOff>
    </xdr:from>
    <xdr:to>
      <xdr:col>71</xdr:col>
      <xdr:colOff>177800</xdr:colOff>
      <xdr:row>36</xdr:row>
      <xdr:rowOff>167086</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6225306"/>
          <a:ext cx="889000" cy="11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55525</xdr:rowOff>
    </xdr:from>
    <xdr:to>
      <xdr:col>72</xdr:col>
      <xdr:colOff>38100</xdr:colOff>
      <xdr:row>37</xdr:row>
      <xdr:rowOff>157125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148252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49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80487</xdr:rowOff>
    </xdr:from>
    <xdr:to>
      <xdr:col>67</xdr:col>
      <xdr:colOff>101600</xdr:colOff>
      <xdr:row>38</xdr:row>
      <xdr:rowOff>10637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1764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51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29327</xdr:rowOff>
    </xdr:from>
    <xdr:to>
      <xdr:col>85</xdr:col>
      <xdr:colOff>177800</xdr:colOff>
      <xdr:row>36</xdr:row>
      <xdr:rowOff>130927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20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52204</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05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62519</xdr:rowOff>
    </xdr:from>
    <xdr:to>
      <xdr:col>81</xdr:col>
      <xdr:colOff>101600</xdr:colOff>
      <xdr:row>36</xdr:row>
      <xdr:rowOff>164119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23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9196</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009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78933</xdr:rowOff>
    </xdr:from>
    <xdr:to>
      <xdr:col>76</xdr:col>
      <xdr:colOff>165100</xdr:colOff>
      <xdr:row>37</xdr:row>
      <xdr:rowOff>9083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25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25610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02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116286</xdr:rowOff>
    </xdr:from>
    <xdr:to>
      <xdr:col>72</xdr:col>
      <xdr:colOff>38100</xdr:colOff>
      <xdr:row>37</xdr:row>
      <xdr:rowOff>46436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28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62963</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06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2306</xdr:rowOff>
    </xdr:from>
    <xdr:to>
      <xdr:col>67</xdr:col>
      <xdr:colOff>101600</xdr:colOff>
      <xdr:row>36</xdr:row>
      <xdr:rowOff>103906</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17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120433</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594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50736</xdr:rowOff>
    </xdr:from>
    <xdr:to>
      <xdr:col>85</xdr:col>
      <xdr:colOff>126364</xdr:colOff>
      <xdr:row>58</xdr:row>
      <xdr:rowOff>126974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623236"/>
          <a:ext cx="1269" cy="1447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130801</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7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126974</xdr:rowOff>
    </xdr:from>
    <xdr:to>
      <xdr:col>86</xdr:col>
      <xdr:colOff>25400</xdr:colOff>
      <xdr:row>58</xdr:row>
      <xdr:rowOff>126974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7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168863</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39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100,670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50736</xdr:rowOff>
    </xdr:from>
    <xdr:to>
      <xdr:col>86</xdr:col>
      <xdr:colOff>25400</xdr:colOff>
      <xdr:row>50</xdr:row>
      <xdr:rowOff>50736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623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32391</xdr:rowOff>
    </xdr:from>
    <xdr:to>
      <xdr:col>85</xdr:col>
      <xdr:colOff>127000</xdr:colOff>
      <xdr:row>57</xdr:row>
      <xdr:rowOff>161627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805041"/>
          <a:ext cx="838200" cy="12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24661</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54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1784</xdr:rowOff>
    </xdr:from>
    <xdr:to>
      <xdr:col>85</xdr:col>
      <xdr:colOff>177800</xdr:colOff>
      <xdr:row>56</xdr:row>
      <xdr:rowOff>103384</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143225</xdr:rowOff>
    </xdr:from>
    <xdr:to>
      <xdr:col>81</xdr:col>
      <xdr:colOff>50800</xdr:colOff>
      <xdr:row>57</xdr:row>
      <xdr:rowOff>161627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915875"/>
          <a:ext cx="889000" cy="1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59677</xdr:rowOff>
    </xdr:from>
    <xdr:to>
      <xdr:col>81</xdr:col>
      <xdr:colOff>101600</xdr:colOff>
      <xdr:row>56</xdr:row>
      <xdr:rowOff>161277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6354</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73101</xdr:rowOff>
    </xdr:from>
    <xdr:to>
      <xdr:col>76</xdr:col>
      <xdr:colOff>114300</xdr:colOff>
      <xdr:row>57</xdr:row>
      <xdr:rowOff>143225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674301"/>
          <a:ext cx="889000" cy="24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79890</xdr:rowOff>
    </xdr:from>
    <xdr:to>
      <xdr:col>76</xdr:col>
      <xdr:colOff>165100</xdr:colOff>
      <xdr:row>57</xdr:row>
      <xdr:rowOff>10040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26567</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45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73101</xdr:rowOff>
    </xdr:from>
    <xdr:to>
      <xdr:col>71</xdr:col>
      <xdr:colOff>177800</xdr:colOff>
      <xdr:row>57</xdr:row>
      <xdr:rowOff>81350</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674301"/>
          <a:ext cx="889000" cy="179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109703</xdr:rowOff>
    </xdr:from>
    <xdr:to>
      <xdr:col>72</xdr:col>
      <xdr:colOff>38100</xdr:colOff>
      <xdr:row>57</xdr:row>
      <xdr:rowOff>39853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30980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80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90748</xdr:rowOff>
    </xdr:from>
    <xdr:to>
      <xdr:col>67</xdr:col>
      <xdr:colOff>101600</xdr:colOff>
      <xdr:row>57</xdr:row>
      <xdr:rowOff>20898</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37425</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46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153041</xdr:rowOff>
    </xdr:from>
    <xdr:to>
      <xdr:col>85</xdr:col>
      <xdr:colOff>177800</xdr:colOff>
      <xdr:row>57</xdr:row>
      <xdr:rowOff>83191</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75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131468</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73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110827</xdr:rowOff>
    </xdr:from>
    <xdr:to>
      <xdr:col>81</xdr:col>
      <xdr:colOff>101600</xdr:colOff>
      <xdr:row>58</xdr:row>
      <xdr:rowOff>40977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88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32104</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976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92425</xdr:rowOff>
    </xdr:from>
    <xdr:to>
      <xdr:col>76</xdr:col>
      <xdr:colOff>165100</xdr:colOff>
      <xdr:row>58</xdr:row>
      <xdr:rowOff>22575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86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13702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95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22301</xdr:rowOff>
    </xdr:from>
    <xdr:to>
      <xdr:col>72</xdr:col>
      <xdr:colOff>38100</xdr:colOff>
      <xdr:row>56</xdr:row>
      <xdr:rowOff>123901</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62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140428</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398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30550</xdr:rowOff>
    </xdr:from>
    <xdr:to>
      <xdr:col>67</xdr:col>
      <xdr:colOff>101600</xdr:colOff>
      <xdr:row>57</xdr:row>
      <xdr:rowOff>132150</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80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123277</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895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126136</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99086"/>
          <a:ext cx="1269" cy="128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72813</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7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126136</xdr:rowOff>
    </xdr:from>
    <xdr:to>
      <xdr:col>86</xdr:col>
      <xdr:colOff>25400</xdr:colOff>
      <xdr:row>71</xdr:row>
      <xdr:rowOff>126136</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9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24561</xdr:rowOff>
    </xdr:from>
    <xdr:to>
      <xdr:col>85</xdr:col>
      <xdr:colOff>127000</xdr:colOff>
      <xdr:row>78</xdr:row>
      <xdr:rowOff>163703</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3397661"/>
          <a:ext cx="838200" cy="139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45000</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4181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66573</xdr:rowOff>
    </xdr:from>
    <xdr:to>
      <xdr:col>85</xdr:col>
      <xdr:colOff>177800</xdr:colOff>
      <xdr:row>78</xdr:row>
      <xdr:rowOff>168173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3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163703</xdr:rowOff>
    </xdr:from>
    <xdr:to>
      <xdr:col>81</xdr:col>
      <xdr:colOff>50800</xdr:colOff>
      <xdr:row>79</xdr:row>
      <xdr:rowOff>38049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3536803"/>
          <a:ext cx="889000" cy="4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38303</xdr:rowOff>
    </xdr:from>
    <xdr:to>
      <xdr:col>81</xdr:col>
      <xdr:colOff>101600</xdr:colOff>
      <xdr:row>78</xdr:row>
      <xdr:rowOff>139903</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1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156430</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18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38049</xdr:rowOff>
    </xdr:from>
    <xdr:to>
      <xdr:col>76</xdr:col>
      <xdr:colOff>114300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582599"/>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118618</xdr:rowOff>
    </xdr:from>
    <xdr:to>
      <xdr:col>76</xdr:col>
      <xdr:colOff>165100</xdr:colOff>
      <xdr:row>79</xdr:row>
      <xdr:rowOff>48768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9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65295</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3017" y="13266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132714</xdr:rowOff>
    </xdr:from>
    <xdr:to>
      <xdr:col>72</xdr:col>
      <xdr:colOff>38100</xdr:colOff>
      <xdr:row>79</xdr:row>
      <xdr:rowOff>62864</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50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79391</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4017" y="13281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130429</xdr:rowOff>
    </xdr:from>
    <xdr:to>
      <xdr:col>67</xdr:col>
      <xdr:colOff>101600</xdr:colOff>
      <xdr:row>79</xdr:row>
      <xdr:rowOff>60579</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50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77106</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5017" y="13278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145211</xdr:rowOff>
    </xdr:from>
    <xdr:to>
      <xdr:col>85</xdr:col>
      <xdr:colOff>177800</xdr:colOff>
      <xdr:row>78</xdr:row>
      <xdr:rowOff>75361</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34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168088</xdr:rowOff>
    </xdr:from>
    <xdr:ext cx="469744"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198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112903</xdr:rowOff>
    </xdr:from>
    <xdr:to>
      <xdr:col>81</xdr:col>
      <xdr:colOff>101600</xdr:colOff>
      <xdr:row>79</xdr:row>
      <xdr:rowOff>43053</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48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34180</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2017" y="13578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158699</xdr:rowOff>
    </xdr:from>
    <xdr:to>
      <xdr:col>76</xdr:col>
      <xdr:colOff>165100</xdr:colOff>
      <xdr:row>79</xdr:row>
      <xdr:rowOff>88849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3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79976</xdr:rowOff>
    </xdr:from>
    <xdr:ext cx="313932"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35333" y="136245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145492</xdr:rowOff>
    </xdr:from>
    <xdr:to>
      <xdr:col>85</xdr:col>
      <xdr:colOff>126364</xdr:colOff>
      <xdr:row>98</xdr:row>
      <xdr:rowOff>60122</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75992"/>
          <a:ext cx="1269" cy="1286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63949</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6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60122</xdr:rowOff>
    </xdr:from>
    <xdr:to>
      <xdr:col>86</xdr:col>
      <xdr:colOff>25400</xdr:colOff>
      <xdr:row>98</xdr:row>
      <xdr:rowOff>60122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86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92169</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51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113,544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145492</xdr:rowOff>
    </xdr:from>
    <xdr:to>
      <xdr:col>86</xdr:col>
      <xdr:colOff>25400</xdr:colOff>
      <xdr:row>90</xdr:row>
      <xdr:rowOff>145492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7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87237</xdr:rowOff>
    </xdr:from>
    <xdr:to>
      <xdr:col>85</xdr:col>
      <xdr:colOff>127000</xdr:colOff>
      <xdr:row>96</xdr:row>
      <xdr:rowOff>102960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6546437"/>
          <a:ext cx="838200" cy="1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37267</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496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58840</xdr:rowOff>
    </xdr:from>
    <xdr:to>
      <xdr:col>85</xdr:col>
      <xdr:colOff>177800</xdr:colOff>
      <xdr:row>96</xdr:row>
      <xdr:rowOff>160440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87237</xdr:rowOff>
    </xdr:from>
    <xdr:to>
      <xdr:col>81</xdr:col>
      <xdr:colOff>50800</xdr:colOff>
      <xdr:row>96</xdr:row>
      <xdr:rowOff>89357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546437"/>
          <a:ext cx="889000" cy="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64427</xdr:rowOff>
    </xdr:from>
    <xdr:to>
      <xdr:col>81</xdr:col>
      <xdr:colOff>101600</xdr:colOff>
      <xdr:row>96</xdr:row>
      <xdr:rowOff>166027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157154</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61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89357</xdr:rowOff>
    </xdr:from>
    <xdr:to>
      <xdr:col>76</xdr:col>
      <xdr:colOff>114300</xdr:colOff>
      <xdr:row>96</xdr:row>
      <xdr:rowOff>129742</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548557"/>
          <a:ext cx="889000" cy="4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47574</xdr:rowOff>
    </xdr:from>
    <xdr:to>
      <xdr:col>76</xdr:col>
      <xdr:colOff>165100</xdr:colOff>
      <xdr:row>96</xdr:row>
      <xdr:rowOff>149174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140301</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59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117042</xdr:rowOff>
    </xdr:from>
    <xdr:to>
      <xdr:col>71</xdr:col>
      <xdr:colOff>177800</xdr:colOff>
      <xdr:row>96</xdr:row>
      <xdr:rowOff>129742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576242"/>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37491</xdr:rowOff>
    </xdr:from>
    <xdr:to>
      <xdr:col>72</xdr:col>
      <xdr:colOff>38100</xdr:colOff>
      <xdr:row>96</xdr:row>
      <xdr:rowOff>139091</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155618</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27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63615</xdr:rowOff>
    </xdr:from>
    <xdr:to>
      <xdr:col>67</xdr:col>
      <xdr:colOff>101600</xdr:colOff>
      <xdr:row>96</xdr:row>
      <xdr:rowOff>165215</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5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10292</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29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52160</xdr:rowOff>
    </xdr:from>
    <xdr:to>
      <xdr:col>85</xdr:col>
      <xdr:colOff>177800</xdr:colOff>
      <xdr:row>96</xdr:row>
      <xdr:rowOff>153760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51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75037</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36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36437</xdr:rowOff>
    </xdr:from>
    <xdr:to>
      <xdr:col>81</xdr:col>
      <xdr:colOff>101600</xdr:colOff>
      <xdr:row>96</xdr:row>
      <xdr:rowOff>138037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49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154564</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270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38557</xdr:rowOff>
    </xdr:from>
    <xdr:to>
      <xdr:col>76</xdr:col>
      <xdr:colOff>165100</xdr:colOff>
      <xdr:row>96</xdr:row>
      <xdr:rowOff>140157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49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156684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27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78942</xdr:rowOff>
    </xdr:from>
    <xdr:to>
      <xdr:col>72</xdr:col>
      <xdr:colOff>38100</xdr:colOff>
      <xdr:row>97</xdr:row>
      <xdr:rowOff>9092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53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219</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63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66242</xdr:rowOff>
    </xdr:from>
    <xdr:to>
      <xdr:col>67</xdr:col>
      <xdr:colOff>101600</xdr:colOff>
      <xdr:row>96</xdr:row>
      <xdr:rowOff>167842</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52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158969</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61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18999</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505399"/>
          <a:ext cx="1269" cy="1149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145407</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60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137126</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28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18999</xdr:rowOff>
    </xdr:from>
    <xdr:to>
      <xdr:col>116</xdr:col>
      <xdr:colOff>152400</xdr:colOff>
      <xdr:row>32</xdr:row>
      <xdr:rowOff>18999</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50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62857</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065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39980</xdr:rowOff>
    </xdr:from>
    <xdr:to>
      <xdr:col>116</xdr:col>
      <xdr:colOff>114300</xdr:colOff>
      <xdr:row>38</xdr:row>
      <xdr:rowOff>141580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9347</xdr:rowOff>
    </xdr:from>
    <xdr:to>
      <xdr:col>112</xdr:col>
      <xdr:colOff>38100</xdr:colOff>
      <xdr:row>38</xdr:row>
      <xdr:rowOff>110947</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127474</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51867</xdr:rowOff>
    </xdr:from>
    <xdr:to>
      <xdr:col>107</xdr:col>
      <xdr:colOff>101600</xdr:colOff>
      <xdr:row>38</xdr:row>
      <xdr:rowOff>153467</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169994</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77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26264</xdr:rowOff>
    </xdr:from>
    <xdr:to>
      <xdr:col>102</xdr:col>
      <xdr:colOff>165100</xdr:colOff>
      <xdr:row>38</xdr:row>
      <xdr:rowOff>127864</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144391</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46380</xdr:rowOff>
    </xdr:from>
    <xdr:to>
      <xdr:col>98</xdr:col>
      <xdr:colOff>38100</xdr:colOff>
      <xdr:row>38</xdr:row>
      <xdr:rowOff>147980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164508</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99333" y="6336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18407</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33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総務費は、住民一人当たり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50,892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円で、類似団体平均とほぼ同水準で、前年度を</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2,472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円上回っている。退職者数が増となったことから人件費が増え、参議院議員選挙及び市議会議員選挙があったことにより、前年度を上回った。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民生費は、住民一人当たり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158,949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となっている。生活保護費が高止まりしているのに加え、障害者自立支援関係の扶助費が増加していること、急速な高齢化の進展により、介護保険事業特別会計や後期高齢者医療特別会計への繰出金が年々増加しているため、今後も増嵩していくことが予想さ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公債費については、住民一人当たり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35,893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で、類似団体平均を上回っている。学校給食センターや健康福祉センター建設事業などの大規模事業で借り入れた地方債の元金償還が本格化していることに加え、新図書館の建設なども検討されており、今後、増加していくことが見込ま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教育費は、住民一人当たり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38,633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円で、類似団体平均を</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7,940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円下回っている。小中学校に空調設備を整備したことにより、前年度を上回ったものの、学校施設については、少子化による統廃合を検討しており、更新については、統廃合と合わせ検討していく。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今後は、義務的経費の増嵩により、当市財政の硬直化が懸念されるため、経常経費の更なる削減と、市税等自主財源の確保に向けて様々な取組を実施していく。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静岡県伊東市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財政調整基金は、</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400</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百万円の取崩しを実施したが、</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401</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百万円を積み立てたため、基金残高は</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3,191</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百万円となり、標準財政規模に対する残高の比率は</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20.84</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％となっている。対前年度比</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0.04</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ポイント増加しているが、分母である標準財政規模が減少したことによるものである。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実質収支額は、</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2.84</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ポイント減少している。市税が前年度に比べ</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0.8</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％減少していることに加え、急速な高齢化により介護保険事業特別会計や後期高齢者医療特別会計への繰出金が増嵩していることなどが原因である。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今後は、引き続き行財政改革の推進を図り、基金残高を維持しながら、自主財源の確保に努め、財政運営の健全性確保を図っていく。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静岡県伊東市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連結実質赤字比率については、これまでの徹底した経営改善努力の結果、平成</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26</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年度に累積赤字を解消した競輪事業特別会計が、黒字を維持出来ていることから、全会計において収支が黒字となっている。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一般会計については、市税の減収や特別会計への繰出金の増加などにより黒字額が減少した。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病院事業会計おいては、旧市民病院解体工事などにより経常損失を計上し、国民健康保険事業特別会計及介護保険事業特別会計については、基金積立金の増加などにより黒字幅が減少した。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全ての会計において、黒字を維持しているものの、下水道事業特別会計、介護保険事業特別会計、後期高齢者医療特別会計においては、一般会計からの繰出金が大きくなってきていることから、個別会計においても、効率的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静岡県伊東市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下水道事業債に係る元利償還金に対する繰入金が増加しているものの、元利償還金が減少していることから、分子の数値は、前年度と比べ</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過年度の大規模事業に係る地方債の償還が本格化し、今後、新図書館建設などの大規模事業も予定されていることから、地方債発行額の抑制と財政の弾力性確保に努めていく。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満期一括償還地方債は発行していない。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静岡県伊東市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下水道事業債に係る繰入見込額や駿東伊豆消防組合の起債に係る組合等負担見込額が増加しているものの、償還が終了した地方債の元金償還金が新たに償還を開始した地方債の元金償還額を上回ったことにより一般会計等に係る地方債現在高が減少し、将来負担額も減少し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しかしながら、充当可能基金が増加しているものの、充当可能な都市計画税収入が大きく減少したことから、分子の数値は増加している。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近年実施した学校給食センター建設や健康福祉センター建設等の大規模事業の実施に伴い地方債残高が増加していることから、全ての会計において現在の負担と将来の負担のバランスを念頭に置き、基金残高の維持と地方債残高の圧縮を両立させながら、財政の健全化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静岡県伊東市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老朽化が進む図書館の建て替えやサッカー場建設に向けた基金を増額したたものの、減債基金を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百万円取り崩したため、基金全体では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百万円の減少となった。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財政調整基金については、災害時対応等のため標準財政規模の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億円）を維持しつつ、当初予算等では財政調整機能を果たすべく取崩し及び積立てを実施していく。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減債基金については、学校給食センター等のこれまでの大型事業の起債の償還に充てるため取崩しをしながら、今後の大型事業を見据え、財政状況を勘案しながら積み立てを実施していく。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その他の特定目的基金については、将来負担を軽減するために設置している基金については、財政状況を勘案しながら積立てを実施していく。その他の基金については、基金を活用しながら行政サービスの向上や市民福祉の増進のために効果的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・医療施設設置等基金：市医療施設の設置資金及び安定的な医療提供体制整備資金に充当する。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・ふるさと伊東応援基金：伊東市を愛し、応援しようとする個人又は団体から寄せられた寄附金を適正に管理し、寄附者の意向を反映した事業に効果的に充当する。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・文化施設整備基金：文化施設（図書館・文化ホール）の整備に充当する。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・体育施設整備基金：体育施設（サッカー場・総合運動公園）の整備に充当する。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・福祉基金：市民の社会奉仕活動の推進、社会福祉事業の充実及び災害被災者の福祉の増進を図るため充当する。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・文化施設整備基金：老朽化が進む図書館及び新文化ホールの建設に向け増額。</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・体育施設整備基金：市民運動場人工芝生化等に向け増額</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図書館・文化ホール、サッカー場の建設に向け、文化施設整備基金と体育施設整備基金、また、公共施設の老朽化対策のため公共施設総合管理基金については、財政状況を見ながら積立てを実施していく。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401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百万円の積立てを実施したが、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百万円を取り崩したため、基金運用利子分のみの微増となった。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災害時対応等のため標準財政規模の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億円）を維持しつつ、当初予算等では財政調整機能を果たすべく取崩し及び積立てを実施していく。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環境美化センターや学校給食センターの本格的な元金償還が始まっていることから、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百万円を取り崩したため、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減債基金については、これまでの大型事業（学校給食センターなど）の起債の償還に充てるため取崩しをしながら、今後の大型事業を見据え、積み立てを実施していく。</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81</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82</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83</v>
      </c>
      <c r="C3" s="612"/>
      <c r="D3" s="612"/>
      <c r="E3" s="613"/>
      <c r="F3" s="613"/>
      <c r="G3" s="613"/>
      <c r="H3" s="613"/>
      <c r="I3" s="613"/>
      <c r="J3" s="613"/>
      <c r="K3" s="613"/>
      <c r="L3" s="613" t="s">
        <v>84</v>
      </c>
      <c r="M3" s="613"/>
      <c r="N3" s="613"/>
      <c r="O3" s="613"/>
      <c r="P3" s="613"/>
      <c r="Q3" s="613"/>
      <c r="R3" s="616"/>
      <c r="S3" s="616"/>
      <c r="T3" s="616"/>
      <c r="U3" s="616"/>
      <c r="V3" s="617"/>
      <c r="W3" s="507" t="s">
        <v>85</v>
      </c>
      <c r="X3" s="508"/>
      <c r="Y3" s="508"/>
      <c r="Z3" s="508"/>
      <c r="AA3" s="508"/>
      <c r="AB3" s="612"/>
      <c r="AC3" s="616" t="s">
        <v>86</v>
      </c>
      <c r="AD3" s="508"/>
      <c r="AE3" s="508"/>
      <c r="AF3" s="508"/>
      <c r="AG3" s="508"/>
      <c r="AH3" s="508"/>
      <c r="AI3" s="508"/>
      <c r="AJ3" s="508"/>
      <c r="AK3" s="508"/>
      <c r="AL3" s="578"/>
      <c r="AM3" s="507" t="s">
        <v>87</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88</v>
      </c>
      <c r="BO3" s="508"/>
      <c r="BP3" s="508"/>
      <c r="BQ3" s="508"/>
      <c r="BR3" s="508"/>
      <c r="BS3" s="508"/>
      <c r="BT3" s="508"/>
      <c r="BU3" s="578"/>
      <c r="BV3" s="507" t="s">
        <v>89</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90</v>
      </c>
      <c r="CU3" s="508"/>
      <c r="CV3" s="508"/>
      <c r="CW3" s="508"/>
      <c r="CX3" s="508"/>
      <c r="CY3" s="508"/>
      <c r="CZ3" s="508"/>
      <c r="DA3" s="578"/>
      <c r="DB3" s="507" t="s">
        <v>91</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92</v>
      </c>
      <c r="AZ4" s="421"/>
      <c r="BA4" s="421"/>
      <c r="BB4" s="421"/>
      <c r="BC4" s="421"/>
      <c r="BD4" s="421"/>
      <c r="BE4" s="421"/>
      <c r="BF4" s="421"/>
      <c r="BG4" s="421"/>
      <c r="BH4" s="421"/>
      <c r="BI4" s="421"/>
      <c r="BJ4" s="421"/>
      <c r="BK4" s="421"/>
      <c r="BL4" s="421"/>
      <c r="BM4" s="422"/>
      <c r="BN4" s="423">
        <v>27818000</v>
      </c>
      <c r="BO4" s="424"/>
      <c r="BP4" s="424"/>
      <c r="BQ4" s="424"/>
      <c r="BR4" s="424"/>
      <c r="BS4" s="424"/>
      <c r="BT4" s="424"/>
      <c r="BU4" s="425"/>
      <c r="BV4" s="423">
        <v>27195493</v>
      </c>
      <c r="BW4" s="424"/>
      <c r="BX4" s="424"/>
      <c r="BY4" s="424"/>
      <c r="BZ4" s="424"/>
      <c r="CA4" s="424"/>
      <c r="CB4" s="424"/>
      <c r="CC4" s="425"/>
      <c r="CD4" s="604" t="s">
        <v>93</v>
      </c>
      <c r="CE4" s="605"/>
      <c r="CF4" s="605"/>
      <c r="CG4" s="605"/>
      <c r="CH4" s="605"/>
      <c r="CI4" s="605"/>
      <c r="CJ4" s="605"/>
      <c r="CK4" s="605"/>
      <c r="CL4" s="605"/>
      <c r="CM4" s="605"/>
      <c r="CN4" s="605"/>
      <c r="CO4" s="605"/>
      <c r="CP4" s="605"/>
      <c r="CQ4" s="605"/>
      <c r="CR4" s="605"/>
      <c r="CS4" s="606"/>
      <c r="CT4" s="607">
        <v>2.2999999999999998</v>
      </c>
      <c r="CU4" s="608"/>
      <c r="CV4" s="608"/>
      <c r="CW4" s="608"/>
      <c r="CX4" s="608"/>
      <c r="CY4" s="608"/>
      <c r="CZ4" s="608"/>
      <c r="DA4" s="609"/>
      <c r="DB4" s="607">
        <v>5.0999999999999996</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94</v>
      </c>
      <c r="AN5" s="402"/>
      <c r="AO5" s="402"/>
      <c r="AP5" s="402"/>
      <c r="AQ5" s="402"/>
      <c r="AR5" s="402"/>
      <c r="AS5" s="402"/>
      <c r="AT5" s="403"/>
      <c r="AU5" s="485" t="s">
        <v>95</v>
      </c>
      <c r="AV5" s="486"/>
      <c r="AW5" s="486"/>
      <c r="AX5" s="486"/>
      <c r="AY5" s="408" t="s">
        <v>96</v>
      </c>
      <c r="AZ5" s="409"/>
      <c r="BA5" s="409"/>
      <c r="BB5" s="409"/>
      <c r="BC5" s="409"/>
      <c r="BD5" s="409"/>
      <c r="BE5" s="409"/>
      <c r="BF5" s="409"/>
      <c r="BG5" s="409"/>
      <c r="BH5" s="409"/>
      <c r="BI5" s="409"/>
      <c r="BJ5" s="409"/>
      <c r="BK5" s="409"/>
      <c r="BL5" s="409"/>
      <c r="BM5" s="410"/>
      <c r="BN5" s="428">
        <v>27300743</v>
      </c>
      <c r="BO5" s="429"/>
      <c r="BP5" s="429"/>
      <c r="BQ5" s="429"/>
      <c r="BR5" s="429"/>
      <c r="BS5" s="429"/>
      <c r="BT5" s="429"/>
      <c r="BU5" s="430"/>
      <c r="BV5" s="428">
        <v>26262697</v>
      </c>
      <c r="BW5" s="429"/>
      <c r="BX5" s="429"/>
      <c r="BY5" s="429"/>
      <c r="BZ5" s="429"/>
      <c r="CA5" s="429"/>
      <c r="CB5" s="429"/>
      <c r="CC5" s="430"/>
      <c r="CD5" s="437" t="s">
        <v>97</v>
      </c>
      <c r="CE5" s="438"/>
      <c r="CF5" s="438"/>
      <c r="CG5" s="438"/>
      <c r="CH5" s="438"/>
      <c r="CI5" s="438"/>
      <c r="CJ5" s="438"/>
      <c r="CK5" s="438"/>
      <c r="CL5" s="438"/>
      <c r="CM5" s="438"/>
      <c r="CN5" s="438"/>
      <c r="CO5" s="438"/>
      <c r="CP5" s="438"/>
      <c r="CQ5" s="438"/>
      <c r="CR5" s="438"/>
      <c r="CS5" s="439"/>
      <c r="CT5" s="398">
        <v>88.8</v>
      </c>
      <c r="CU5" s="399"/>
      <c r="CV5" s="399"/>
      <c r="CW5" s="399"/>
      <c r="CX5" s="399"/>
      <c r="CY5" s="399"/>
      <c r="CZ5" s="399"/>
      <c r="DA5" s="400"/>
      <c r="DB5" s="398">
        <v>86.8</v>
      </c>
      <c r="DC5" s="399"/>
      <c r="DD5" s="399"/>
      <c r="DE5" s="399"/>
      <c r="DF5" s="399"/>
      <c r="DG5" s="399"/>
      <c r="DH5" s="399"/>
      <c r="DI5" s="400"/>
      <c r="DJ5" s="186"/>
      <c r="DK5" s="186"/>
      <c r="DL5" s="186"/>
      <c r="DM5" s="186"/>
      <c r="DN5" s="186"/>
      <c r="DO5" s="186"/>
    </row>
    <row r="6" spans="1:119" ht="18.75" customHeight="1" x14ac:dyDescent="0.15">
      <c r="A6" s="187"/>
      <c r="B6" s="584" t="s">
        <v>98</v>
      </c>
      <c r="C6" s="442"/>
      <c r="D6" s="442"/>
      <c r="E6" s="585"/>
      <c r="F6" s="585"/>
      <c r="G6" s="585"/>
      <c r="H6" s="585"/>
      <c r="I6" s="585"/>
      <c r="J6" s="585"/>
      <c r="K6" s="585"/>
      <c r="L6" s="585" t="s">
        <v>99</v>
      </c>
      <c r="M6" s="585"/>
      <c r="N6" s="585"/>
      <c r="O6" s="585"/>
      <c r="P6" s="585"/>
      <c r="Q6" s="585"/>
      <c r="R6" s="466"/>
      <c r="S6" s="466"/>
      <c r="T6" s="466"/>
      <c r="U6" s="466"/>
      <c r="V6" s="591"/>
      <c r="W6" s="519" t="s">
        <v>100</v>
      </c>
      <c r="X6" s="441"/>
      <c r="Y6" s="441"/>
      <c r="Z6" s="441"/>
      <c r="AA6" s="441"/>
      <c r="AB6" s="442"/>
      <c r="AC6" s="596" t="s">
        <v>101</v>
      </c>
      <c r="AD6" s="597"/>
      <c r="AE6" s="597"/>
      <c r="AF6" s="597"/>
      <c r="AG6" s="597"/>
      <c r="AH6" s="597"/>
      <c r="AI6" s="597"/>
      <c r="AJ6" s="597"/>
      <c r="AK6" s="597"/>
      <c r="AL6" s="598"/>
      <c r="AM6" s="497" t="s">
        <v>102</v>
      </c>
      <c r="AN6" s="402"/>
      <c r="AO6" s="402"/>
      <c r="AP6" s="402"/>
      <c r="AQ6" s="402"/>
      <c r="AR6" s="402"/>
      <c r="AS6" s="402"/>
      <c r="AT6" s="403"/>
      <c r="AU6" s="485" t="s">
        <v>95</v>
      </c>
      <c r="AV6" s="486"/>
      <c r="AW6" s="486"/>
      <c r="AX6" s="486"/>
      <c r="AY6" s="408" t="s">
        <v>103</v>
      </c>
      <c r="AZ6" s="409"/>
      <c r="BA6" s="409"/>
      <c r="BB6" s="409"/>
      <c r="BC6" s="409"/>
      <c r="BD6" s="409"/>
      <c r="BE6" s="409"/>
      <c r="BF6" s="409"/>
      <c r="BG6" s="409"/>
      <c r="BH6" s="409"/>
      <c r="BI6" s="409"/>
      <c r="BJ6" s="409"/>
      <c r="BK6" s="409"/>
      <c r="BL6" s="409"/>
      <c r="BM6" s="410"/>
      <c r="BN6" s="428">
        <v>517257</v>
      </c>
      <c r="BO6" s="429"/>
      <c r="BP6" s="429"/>
      <c r="BQ6" s="429"/>
      <c r="BR6" s="429"/>
      <c r="BS6" s="429"/>
      <c r="BT6" s="429"/>
      <c r="BU6" s="430"/>
      <c r="BV6" s="428">
        <v>932796</v>
      </c>
      <c r="BW6" s="429"/>
      <c r="BX6" s="429"/>
      <c r="BY6" s="429"/>
      <c r="BZ6" s="429"/>
      <c r="CA6" s="429"/>
      <c r="CB6" s="429"/>
      <c r="CC6" s="430"/>
      <c r="CD6" s="437" t="s">
        <v>104</v>
      </c>
      <c r="CE6" s="438"/>
      <c r="CF6" s="438"/>
      <c r="CG6" s="438"/>
      <c r="CH6" s="438"/>
      <c r="CI6" s="438"/>
      <c r="CJ6" s="438"/>
      <c r="CK6" s="438"/>
      <c r="CL6" s="438"/>
      <c r="CM6" s="438"/>
      <c r="CN6" s="438"/>
      <c r="CO6" s="438"/>
      <c r="CP6" s="438"/>
      <c r="CQ6" s="438"/>
      <c r="CR6" s="438"/>
      <c r="CS6" s="439"/>
      <c r="CT6" s="581">
        <v>94.9</v>
      </c>
      <c r="CU6" s="582"/>
      <c r="CV6" s="582"/>
      <c r="CW6" s="582"/>
      <c r="CX6" s="582"/>
      <c r="CY6" s="582"/>
      <c r="CZ6" s="582"/>
      <c r="DA6" s="583"/>
      <c r="DB6" s="581">
        <v>94.1</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105</v>
      </c>
      <c r="AN7" s="402"/>
      <c r="AO7" s="402"/>
      <c r="AP7" s="402"/>
      <c r="AQ7" s="402"/>
      <c r="AR7" s="402"/>
      <c r="AS7" s="402"/>
      <c r="AT7" s="403"/>
      <c r="AU7" s="485" t="s">
        <v>95</v>
      </c>
      <c r="AV7" s="486"/>
      <c r="AW7" s="486"/>
      <c r="AX7" s="486"/>
      <c r="AY7" s="408" t="s">
        <v>106</v>
      </c>
      <c r="AZ7" s="409"/>
      <c r="BA7" s="409"/>
      <c r="BB7" s="409"/>
      <c r="BC7" s="409"/>
      <c r="BD7" s="409"/>
      <c r="BE7" s="409"/>
      <c r="BF7" s="409"/>
      <c r="BG7" s="409"/>
      <c r="BH7" s="409"/>
      <c r="BI7" s="409"/>
      <c r="BJ7" s="409"/>
      <c r="BK7" s="409"/>
      <c r="BL7" s="409"/>
      <c r="BM7" s="410"/>
      <c r="BN7" s="428">
        <v>170932</v>
      </c>
      <c r="BO7" s="429"/>
      <c r="BP7" s="429"/>
      <c r="BQ7" s="429"/>
      <c r="BR7" s="429"/>
      <c r="BS7" s="429"/>
      <c r="BT7" s="429"/>
      <c r="BU7" s="430"/>
      <c r="BV7" s="428">
        <v>151310</v>
      </c>
      <c r="BW7" s="429"/>
      <c r="BX7" s="429"/>
      <c r="BY7" s="429"/>
      <c r="BZ7" s="429"/>
      <c r="CA7" s="429"/>
      <c r="CB7" s="429"/>
      <c r="CC7" s="430"/>
      <c r="CD7" s="437" t="s">
        <v>107</v>
      </c>
      <c r="CE7" s="438"/>
      <c r="CF7" s="438"/>
      <c r="CG7" s="438"/>
      <c r="CH7" s="438"/>
      <c r="CI7" s="438"/>
      <c r="CJ7" s="438"/>
      <c r="CK7" s="438"/>
      <c r="CL7" s="438"/>
      <c r="CM7" s="438"/>
      <c r="CN7" s="438"/>
      <c r="CO7" s="438"/>
      <c r="CP7" s="438"/>
      <c r="CQ7" s="438"/>
      <c r="CR7" s="438"/>
      <c r="CS7" s="439"/>
      <c r="CT7" s="428">
        <v>15312861</v>
      </c>
      <c r="CU7" s="429"/>
      <c r="CV7" s="429"/>
      <c r="CW7" s="429"/>
      <c r="CX7" s="429"/>
      <c r="CY7" s="429"/>
      <c r="CZ7" s="429"/>
      <c r="DA7" s="430"/>
      <c r="DB7" s="428">
        <v>15334200</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108</v>
      </c>
      <c r="AN8" s="402"/>
      <c r="AO8" s="402"/>
      <c r="AP8" s="402"/>
      <c r="AQ8" s="402"/>
      <c r="AR8" s="402"/>
      <c r="AS8" s="402"/>
      <c r="AT8" s="403"/>
      <c r="AU8" s="485" t="s">
        <v>109</v>
      </c>
      <c r="AV8" s="486"/>
      <c r="AW8" s="486"/>
      <c r="AX8" s="486"/>
      <c r="AY8" s="408" t="s">
        <v>110</v>
      </c>
      <c r="AZ8" s="409"/>
      <c r="BA8" s="409"/>
      <c r="BB8" s="409"/>
      <c r="BC8" s="409"/>
      <c r="BD8" s="409"/>
      <c r="BE8" s="409"/>
      <c r="BF8" s="409"/>
      <c r="BG8" s="409"/>
      <c r="BH8" s="409"/>
      <c r="BI8" s="409"/>
      <c r="BJ8" s="409"/>
      <c r="BK8" s="409"/>
      <c r="BL8" s="409"/>
      <c r="BM8" s="410"/>
      <c r="BN8" s="428">
        <v>346325</v>
      </c>
      <c r="BO8" s="429"/>
      <c r="BP8" s="429"/>
      <c r="BQ8" s="429"/>
      <c r="BR8" s="429"/>
      <c r="BS8" s="429"/>
      <c r="BT8" s="429"/>
      <c r="BU8" s="430"/>
      <c r="BV8" s="428">
        <v>781486</v>
      </c>
      <c r="BW8" s="429"/>
      <c r="BX8" s="429"/>
      <c r="BY8" s="429"/>
      <c r="BZ8" s="429"/>
      <c r="CA8" s="429"/>
      <c r="CB8" s="429"/>
      <c r="CC8" s="430"/>
      <c r="CD8" s="437" t="s">
        <v>111</v>
      </c>
      <c r="CE8" s="438"/>
      <c r="CF8" s="438"/>
      <c r="CG8" s="438"/>
      <c r="CH8" s="438"/>
      <c r="CI8" s="438"/>
      <c r="CJ8" s="438"/>
      <c r="CK8" s="438"/>
      <c r="CL8" s="438"/>
      <c r="CM8" s="438"/>
      <c r="CN8" s="438"/>
      <c r="CO8" s="438"/>
      <c r="CP8" s="438"/>
      <c r="CQ8" s="438"/>
      <c r="CR8" s="438"/>
      <c r="CS8" s="439"/>
      <c r="CT8" s="541">
        <v>0.74</v>
      </c>
      <c r="CU8" s="542"/>
      <c r="CV8" s="542"/>
      <c r="CW8" s="542"/>
      <c r="CX8" s="542"/>
      <c r="CY8" s="542"/>
      <c r="CZ8" s="542"/>
      <c r="DA8" s="543"/>
      <c r="DB8" s="541">
        <v>0.75</v>
      </c>
      <c r="DC8" s="542"/>
      <c r="DD8" s="542"/>
      <c r="DE8" s="542"/>
      <c r="DF8" s="542"/>
      <c r="DG8" s="542"/>
      <c r="DH8" s="542"/>
      <c r="DI8" s="543"/>
      <c r="DJ8" s="186"/>
      <c r="DK8" s="186"/>
      <c r="DL8" s="186"/>
      <c r="DM8" s="186"/>
      <c r="DN8" s="186"/>
      <c r="DO8" s="186"/>
    </row>
    <row r="9" spans="1:119" ht="18.75" customHeight="1" thickBot="1" x14ac:dyDescent="0.2">
      <c r="A9" s="187"/>
      <c r="B9" s="570" t="s">
        <v>112</v>
      </c>
      <c r="C9" s="571"/>
      <c r="D9" s="571"/>
      <c r="E9" s="571"/>
      <c r="F9" s="571"/>
      <c r="G9" s="571"/>
      <c r="H9" s="571"/>
      <c r="I9" s="571"/>
      <c r="J9" s="571"/>
      <c r="K9" s="491"/>
      <c r="L9" s="572" t="s">
        <v>113</v>
      </c>
      <c r="M9" s="573"/>
      <c r="N9" s="573"/>
      <c r="O9" s="573"/>
      <c r="P9" s="573"/>
      <c r="Q9" s="574"/>
      <c r="R9" s="575">
        <v>68345</v>
      </c>
      <c r="S9" s="576"/>
      <c r="T9" s="576"/>
      <c r="U9" s="576"/>
      <c r="V9" s="577"/>
      <c r="W9" s="507" t="s">
        <v>114</v>
      </c>
      <c r="X9" s="508"/>
      <c r="Y9" s="508"/>
      <c r="Z9" s="508"/>
      <c r="AA9" s="508"/>
      <c r="AB9" s="508"/>
      <c r="AC9" s="508"/>
      <c r="AD9" s="508"/>
      <c r="AE9" s="508"/>
      <c r="AF9" s="508"/>
      <c r="AG9" s="508"/>
      <c r="AH9" s="508"/>
      <c r="AI9" s="508"/>
      <c r="AJ9" s="508"/>
      <c r="AK9" s="508"/>
      <c r="AL9" s="578"/>
      <c r="AM9" s="497" t="s">
        <v>115</v>
      </c>
      <c r="AN9" s="402"/>
      <c r="AO9" s="402"/>
      <c r="AP9" s="402"/>
      <c r="AQ9" s="402"/>
      <c r="AR9" s="402"/>
      <c r="AS9" s="402"/>
      <c r="AT9" s="403"/>
      <c r="AU9" s="485" t="s">
        <v>116</v>
      </c>
      <c r="AV9" s="486"/>
      <c r="AW9" s="486"/>
      <c r="AX9" s="486"/>
      <c r="AY9" s="408" t="s">
        <v>117</v>
      </c>
      <c r="AZ9" s="409"/>
      <c r="BA9" s="409"/>
      <c r="BB9" s="409"/>
      <c r="BC9" s="409"/>
      <c r="BD9" s="409"/>
      <c r="BE9" s="409"/>
      <c r="BF9" s="409"/>
      <c r="BG9" s="409"/>
      <c r="BH9" s="409"/>
      <c r="BI9" s="409"/>
      <c r="BJ9" s="409"/>
      <c r="BK9" s="409"/>
      <c r="BL9" s="409"/>
      <c r="BM9" s="410"/>
      <c r="BN9" s="428">
        <v>-435161</v>
      </c>
      <c r="BO9" s="429"/>
      <c r="BP9" s="429"/>
      <c r="BQ9" s="429"/>
      <c r="BR9" s="429"/>
      <c r="BS9" s="429"/>
      <c r="BT9" s="429"/>
      <c r="BU9" s="430"/>
      <c r="BV9" s="428">
        <v>-8590</v>
      </c>
      <c r="BW9" s="429"/>
      <c r="BX9" s="429"/>
      <c r="BY9" s="429"/>
      <c r="BZ9" s="429"/>
      <c r="CA9" s="429"/>
      <c r="CB9" s="429"/>
      <c r="CC9" s="430"/>
      <c r="CD9" s="437" t="s">
        <v>118</v>
      </c>
      <c r="CE9" s="438"/>
      <c r="CF9" s="438"/>
      <c r="CG9" s="438"/>
      <c r="CH9" s="438"/>
      <c r="CI9" s="438"/>
      <c r="CJ9" s="438"/>
      <c r="CK9" s="438"/>
      <c r="CL9" s="438"/>
      <c r="CM9" s="438"/>
      <c r="CN9" s="438"/>
      <c r="CO9" s="438"/>
      <c r="CP9" s="438"/>
      <c r="CQ9" s="438"/>
      <c r="CR9" s="438"/>
      <c r="CS9" s="439"/>
      <c r="CT9" s="398">
        <v>12.4</v>
      </c>
      <c r="CU9" s="399"/>
      <c r="CV9" s="399"/>
      <c r="CW9" s="399"/>
      <c r="CX9" s="399"/>
      <c r="CY9" s="399"/>
      <c r="CZ9" s="399"/>
      <c r="DA9" s="400"/>
      <c r="DB9" s="398">
        <v>13</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119</v>
      </c>
      <c r="M10" s="402"/>
      <c r="N10" s="402"/>
      <c r="O10" s="402"/>
      <c r="P10" s="402"/>
      <c r="Q10" s="403"/>
      <c r="R10" s="404">
        <v>71437</v>
      </c>
      <c r="S10" s="405"/>
      <c r="T10" s="405"/>
      <c r="U10" s="405"/>
      <c r="V10" s="407"/>
      <c r="W10" s="579"/>
      <c r="X10" s="390"/>
      <c r="Y10" s="390"/>
      <c r="Z10" s="390"/>
      <c r="AA10" s="390"/>
      <c r="AB10" s="390"/>
      <c r="AC10" s="390"/>
      <c r="AD10" s="390"/>
      <c r="AE10" s="390"/>
      <c r="AF10" s="390"/>
      <c r="AG10" s="390"/>
      <c r="AH10" s="390"/>
      <c r="AI10" s="390"/>
      <c r="AJ10" s="390"/>
      <c r="AK10" s="390"/>
      <c r="AL10" s="580"/>
      <c r="AM10" s="497" t="s">
        <v>120</v>
      </c>
      <c r="AN10" s="402"/>
      <c r="AO10" s="402"/>
      <c r="AP10" s="402"/>
      <c r="AQ10" s="402"/>
      <c r="AR10" s="402"/>
      <c r="AS10" s="402"/>
      <c r="AT10" s="403"/>
      <c r="AU10" s="485" t="s">
        <v>121</v>
      </c>
      <c r="AV10" s="486"/>
      <c r="AW10" s="486"/>
      <c r="AX10" s="486"/>
      <c r="AY10" s="408" t="s">
        <v>122</v>
      </c>
      <c r="AZ10" s="409"/>
      <c r="BA10" s="409"/>
      <c r="BB10" s="409"/>
      <c r="BC10" s="409"/>
      <c r="BD10" s="409"/>
      <c r="BE10" s="409"/>
      <c r="BF10" s="409"/>
      <c r="BG10" s="409"/>
      <c r="BH10" s="409"/>
      <c r="BI10" s="409"/>
      <c r="BJ10" s="409"/>
      <c r="BK10" s="409"/>
      <c r="BL10" s="409"/>
      <c r="BM10" s="410"/>
      <c r="BN10" s="428">
        <v>400824</v>
      </c>
      <c r="BO10" s="429"/>
      <c r="BP10" s="429"/>
      <c r="BQ10" s="429"/>
      <c r="BR10" s="429"/>
      <c r="BS10" s="429"/>
      <c r="BT10" s="429"/>
      <c r="BU10" s="430"/>
      <c r="BV10" s="428">
        <v>400962</v>
      </c>
      <c r="BW10" s="429"/>
      <c r="BX10" s="429"/>
      <c r="BY10" s="429"/>
      <c r="BZ10" s="429"/>
      <c r="CA10" s="429"/>
      <c r="CB10" s="429"/>
      <c r="CC10" s="430"/>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124</v>
      </c>
      <c r="M11" s="475"/>
      <c r="N11" s="475"/>
      <c r="O11" s="475"/>
      <c r="P11" s="475"/>
      <c r="Q11" s="476"/>
      <c r="R11" s="567" t="s">
        <v>125</v>
      </c>
      <c r="S11" s="568"/>
      <c r="T11" s="568"/>
      <c r="U11" s="568"/>
      <c r="V11" s="569"/>
      <c r="W11" s="579"/>
      <c r="X11" s="390"/>
      <c r="Y11" s="390"/>
      <c r="Z11" s="390"/>
      <c r="AA11" s="390"/>
      <c r="AB11" s="390"/>
      <c r="AC11" s="390"/>
      <c r="AD11" s="390"/>
      <c r="AE11" s="390"/>
      <c r="AF11" s="390"/>
      <c r="AG11" s="390"/>
      <c r="AH11" s="390"/>
      <c r="AI11" s="390"/>
      <c r="AJ11" s="390"/>
      <c r="AK11" s="390"/>
      <c r="AL11" s="580"/>
      <c r="AM11" s="497" t="s">
        <v>126</v>
      </c>
      <c r="AN11" s="402"/>
      <c r="AO11" s="402"/>
      <c r="AP11" s="402"/>
      <c r="AQ11" s="402"/>
      <c r="AR11" s="402"/>
      <c r="AS11" s="402"/>
      <c r="AT11" s="403"/>
      <c r="AU11" s="485" t="s">
        <v>127</v>
      </c>
      <c r="AV11" s="486"/>
      <c r="AW11" s="486"/>
      <c r="AX11" s="486"/>
      <c r="AY11" s="408" t="s">
        <v>128</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129</v>
      </c>
      <c r="CE11" s="438"/>
      <c r="CF11" s="438"/>
      <c r="CG11" s="438"/>
      <c r="CH11" s="438"/>
      <c r="CI11" s="438"/>
      <c r="CJ11" s="438"/>
      <c r="CK11" s="438"/>
      <c r="CL11" s="438"/>
      <c r="CM11" s="438"/>
      <c r="CN11" s="438"/>
      <c r="CO11" s="438"/>
      <c r="CP11" s="438"/>
      <c r="CQ11" s="438"/>
      <c r="CR11" s="438"/>
      <c r="CS11" s="439"/>
      <c r="CT11" s="541" t="s">
        <v>130</v>
      </c>
      <c r="CU11" s="542"/>
      <c r="CV11" s="542"/>
      <c r="CW11" s="542"/>
      <c r="CX11" s="542"/>
      <c r="CY11" s="542"/>
      <c r="CZ11" s="542"/>
      <c r="DA11" s="543"/>
      <c r="DB11" s="541" t="s">
        <v>131</v>
      </c>
      <c r="DC11" s="542"/>
      <c r="DD11" s="542"/>
      <c r="DE11" s="542"/>
      <c r="DF11" s="542"/>
      <c r="DG11" s="542"/>
      <c r="DH11" s="542"/>
      <c r="DI11" s="543"/>
      <c r="DJ11" s="186"/>
      <c r="DK11" s="186"/>
      <c r="DL11" s="186"/>
      <c r="DM11" s="186"/>
      <c r="DN11" s="186"/>
      <c r="DO11" s="186"/>
    </row>
    <row r="12" spans="1:119" ht="18.75" customHeight="1" x14ac:dyDescent="0.15">
      <c r="A12" s="187"/>
      <c r="B12" s="544" t="s">
        <v>132</v>
      </c>
      <c r="C12" s="545"/>
      <c r="D12" s="545"/>
      <c r="E12" s="545"/>
      <c r="F12" s="545"/>
      <c r="G12" s="545"/>
      <c r="H12" s="545"/>
      <c r="I12" s="545"/>
      <c r="J12" s="545"/>
      <c r="K12" s="546"/>
      <c r="L12" s="553" t="s">
        <v>133</v>
      </c>
      <c r="M12" s="554"/>
      <c r="N12" s="554"/>
      <c r="O12" s="554"/>
      <c r="P12" s="554"/>
      <c r="Q12" s="555"/>
      <c r="R12" s="556">
        <v>68487</v>
      </c>
      <c r="S12" s="557"/>
      <c r="T12" s="557"/>
      <c r="U12" s="557"/>
      <c r="V12" s="558"/>
      <c r="W12" s="559" t="s">
        <v>1</v>
      </c>
      <c r="X12" s="486"/>
      <c r="Y12" s="486"/>
      <c r="Z12" s="486"/>
      <c r="AA12" s="486"/>
      <c r="AB12" s="560"/>
      <c r="AC12" s="561" t="s">
        <v>134</v>
      </c>
      <c r="AD12" s="562"/>
      <c r="AE12" s="562"/>
      <c r="AF12" s="562"/>
      <c r="AG12" s="563"/>
      <c r="AH12" s="561" t="s">
        <v>135</v>
      </c>
      <c r="AI12" s="562"/>
      <c r="AJ12" s="562"/>
      <c r="AK12" s="562"/>
      <c r="AL12" s="564"/>
      <c r="AM12" s="497" t="s">
        <v>136</v>
      </c>
      <c r="AN12" s="402"/>
      <c r="AO12" s="402"/>
      <c r="AP12" s="402"/>
      <c r="AQ12" s="402"/>
      <c r="AR12" s="402"/>
      <c r="AS12" s="402"/>
      <c r="AT12" s="403"/>
      <c r="AU12" s="485" t="s">
        <v>95</v>
      </c>
      <c r="AV12" s="486"/>
      <c r="AW12" s="486"/>
      <c r="AX12" s="486"/>
      <c r="AY12" s="408" t="s">
        <v>137</v>
      </c>
      <c r="AZ12" s="409"/>
      <c r="BA12" s="409"/>
      <c r="BB12" s="409"/>
      <c r="BC12" s="409"/>
      <c r="BD12" s="409"/>
      <c r="BE12" s="409"/>
      <c r="BF12" s="409"/>
      <c r="BG12" s="409"/>
      <c r="BH12" s="409"/>
      <c r="BI12" s="409"/>
      <c r="BJ12" s="409"/>
      <c r="BK12" s="409"/>
      <c r="BL12" s="409"/>
      <c r="BM12" s="410"/>
      <c r="BN12" s="428">
        <v>400000</v>
      </c>
      <c r="BO12" s="429"/>
      <c r="BP12" s="429"/>
      <c r="BQ12" s="429"/>
      <c r="BR12" s="429"/>
      <c r="BS12" s="429"/>
      <c r="BT12" s="429"/>
      <c r="BU12" s="430"/>
      <c r="BV12" s="428">
        <v>400000</v>
      </c>
      <c r="BW12" s="429"/>
      <c r="BX12" s="429"/>
      <c r="BY12" s="429"/>
      <c r="BZ12" s="429"/>
      <c r="CA12" s="429"/>
      <c r="CB12" s="429"/>
      <c r="CC12" s="430"/>
      <c r="CD12" s="437" t="s">
        <v>138</v>
      </c>
      <c r="CE12" s="438"/>
      <c r="CF12" s="438"/>
      <c r="CG12" s="438"/>
      <c r="CH12" s="438"/>
      <c r="CI12" s="438"/>
      <c r="CJ12" s="438"/>
      <c r="CK12" s="438"/>
      <c r="CL12" s="438"/>
      <c r="CM12" s="438"/>
      <c r="CN12" s="438"/>
      <c r="CO12" s="438"/>
      <c r="CP12" s="438"/>
      <c r="CQ12" s="438"/>
      <c r="CR12" s="438"/>
      <c r="CS12" s="439"/>
      <c r="CT12" s="541" t="s">
        <v>139</v>
      </c>
      <c r="CU12" s="542"/>
      <c r="CV12" s="542"/>
      <c r="CW12" s="542"/>
      <c r="CX12" s="542"/>
      <c r="CY12" s="542"/>
      <c r="CZ12" s="542"/>
      <c r="DA12" s="543"/>
      <c r="DB12" s="541" t="s">
        <v>131</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140</v>
      </c>
      <c r="N13" s="529"/>
      <c r="O13" s="529"/>
      <c r="P13" s="529"/>
      <c r="Q13" s="530"/>
      <c r="R13" s="531">
        <v>67862</v>
      </c>
      <c r="S13" s="532"/>
      <c r="T13" s="532"/>
      <c r="U13" s="532"/>
      <c r="V13" s="533"/>
      <c r="W13" s="519" t="s">
        <v>141</v>
      </c>
      <c r="X13" s="441"/>
      <c r="Y13" s="441"/>
      <c r="Z13" s="441"/>
      <c r="AA13" s="441"/>
      <c r="AB13" s="442"/>
      <c r="AC13" s="404">
        <v>789</v>
      </c>
      <c r="AD13" s="405"/>
      <c r="AE13" s="405"/>
      <c r="AF13" s="405"/>
      <c r="AG13" s="406"/>
      <c r="AH13" s="404">
        <v>810</v>
      </c>
      <c r="AI13" s="405"/>
      <c r="AJ13" s="405"/>
      <c r="AK13" s="405"/>
      <c r="AL13" s="407"/>
      <c r="AM13" s="497" t="s">
        <v>142</v>
      </c>
      <c r="AN13" s="402"/>
      <c r="AO13" s="402"/>
      <c r="AP13" s="402"/>
      <c r="AQ13" s="402"/>
      <c r="AR13" s="402"/>
      <c r="AS13" s="402"/>
      <c r="AT13" s="403"/>
      <c r="AU13" s="485" t="s">
        <v>116</v>
      </c>
      <c r="AV13" s="486"/>
      <c r="AW13" s="486"/>
      <c r="AX13" s="486"/>
      <c r="AY13" s="408" t="s">
        <v>143</v>
      </c>
      <c r="AZ13" s="409"/>
      <c r="BA13" s="409"/>
      <c r="BB13" s="409"/>
      <c r="BC13" s="409"/>
      <c r="BD13" s="409"/>
      <c r="BE13" s="409"/>
      <c r="BF13" s="409"/>
      <c r="BG13" s="409"/>
      <c r="BH13" s="409"/>
      <c r="BI13" s="409"/>
      <c r="BJ13" s="409"/>
      <c r="BK13" s="409"/>
      <c r="BL13" s="409"/>
      <c r="BM13" s="410"/>
      <c r="BN13" s="428">
        <v>-434337</v>
      </c>
      <c r="BO13" s="429"/>
      <c r="BP13" s="429"/>
      <c r="BQ13" s="429"/>
      <c r="BR13" s="429"/>
      <c r="BS13" s="429"/>
      <c r="BT13" s="429"/>
      <c r="BU13" s="430"/>
      <c r="BV13" s="428">
        <v>-7628</v>
      </c>
      <c r="BW13" s="429"/>
      <c r="BX13" s="429"/>
      <c r="BY13" s="429"/>
      <c r="BZ13" s="429"/>
      <c r="CA13" s="429"/>
      <c r="CB13" s="429"/>
      <c r="CC13" s="430"/>
      <c r="CD13" s="437" t="s">
        <v>144</v>
      </c>
      <c r="CE13" s="438"/>
      <c r="CF13" s="438"/>
      <c r="CG13" s="438"/>
      <c r="CH13" s="438"/>
      <c r="CI13" s="438"/>
      <c r="CJ13" s="438"/>
      <c r="CK13" s="438"/>
      <c r="CL13" s="438"/>
      <c r="CM13" s="438"/>
      <c r="CN13" s="438"/>
      <c r="CO13" s="438"/>
      <c r="CP13" s="438"/>
      <c r="CQ13" s="438"/>
      <c r="CR13" s="438"/>
      <c r="CS13" s="439"/>
      <c r="CT13" s="398">
        <v>6.1</v>
      </c>
      <c r="CU13" s="399"/>
      <c r="CV13" s="399"/>
      <c r="CW13" s="399"/>
      <c r="CX13" s="399"/>
      <c r="CY13" s="399"/>
      <c r="CZ13" s="399"/>
      <c r="DA13" s="400"/>
      <c r="DB13" s="398">
        <v>6.1</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145</v>
      </c>
      <c r="M14" s="565"/>
      <c r="N14" s="565"/>
      <c r="O14" s="565"/>
      <c r="P14" s="565"/>
      <c r="Q14" s="566"/>
      <c r="R14" s="531">
        <v>69215</v>
      </c>
      <c r="S14" s="532"/>
      <c r="T14" s="532"/>
      <c r="U14" s="532"/>
      <c r="V14" s="533"/>
      <c r="W14" s="534"/>
      <c r="X14" s="444"/>
      <c r="Y14" s="444"/>
      <c r="Z14" s="444"/>
      <c r="AA14" s="444"/>
      <c r="AB14" s="445"/>
      <c r="AC14" s="524">
        <v>2.7</v>
      </c>
      <c r="AD14" s="525"/>
      <c r="AE14" s="525"/>
      <c r="AF14" s="525"/>
      <c r="AG14" s="526"/>
      <c r="AH14" s="524">
        <v>2.6</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146</v>
      </c>
      <c r="CE14" s="435"/>
      <c r="CF14" s="435"/>
      <c r="CG14" s="435"/>
      <c r="CH14" s="435"/>
      <c r="CI14" s="435"/>
      <c r="CJ14" s="435"/>
      <c r="CK14" s="435"/>
      <c r="CL14" s="435"/>
      <c r="CM14" s="435"/>
      <c r="CN14" s="435"/>
      <c r="CO14" s="435"/>
      <c r="CP14" s="435"/>
      <c r="CQ14" s="435"/>
      <c r="CR14" s="435"/>
      <c r="CS14" s="436"/>
      <c r="CT14" s="535">
        <v>11.3</v>
      </c>
      <c r="CU14" s="536"/>
      <c r="CV14" s="536"/>
      <c r="CW14" s="536"/>
      <c r="CX14" s="536"/>
      <c r="CY14" s="536"/>
      <c r="CZ14" s="536"/>
      <c r="DA14" s="537"/>
      <c r="DB14" s="535">
        <v>9.9</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140</v>
      </c>
      <c r="N15" s="529"/>
      <c r="O15" s="529"/>
      <c r="P15" s="529"/>
      <c r="Q15" s="530"/>
      <c r="R15" s="531">
        <v>68656</v>
      </c>
      <c r="S15" s="532"/>
      <c r="T15" s="532"/>
      <c r="U15" s="532"/>
      <c r="V15" s="533"/>
      <c r="W15" s="519" t="s">
        <v>147</v>
      </c>
      <c r="X15" s="441"/>
      <c r="Y15" s="441"/>
      <c r="Z15" s="441"/>
      <c r="AA15" s="441"/>
      <c r="AB15" s="442"/>
      <c r="AC15" s="404">
        <v>3966</v>
      </c>
      <c r="AD15" s="405"/>
      <c r="AE15" s="405"/>
      <c r="AF15" s="405"/>
      <c r="AG15" s="406"/>
      <c r="AH15" s="404">
        <v>4312</v>
      </c>
      <c r="AI15" s="405"/>
      <c r="AJ15" s="405"/>
      <c r="AK15" s="405"/>
      <c r="AL15" s="407"/>
      <c r="AM15" s="497"/>
      <c r="AN15" s="402"/>
      <c r="AO15" s="402"/>
      <c r="AP15" s="402"/>
      <c r="AQ15" s="402"/>
      <c r="AR15" s="402"/>
      <c r="AS15" s="402"/>
      <c r="AT15" s="403"/>
      <c r="AU15" s="485"/>
      <c r="AV15" s="486"/>
      <c r="AW15" s="486"/>
      <c r="AX15" s="486"/>
      <c r="AY15" s="420" t="s">
        <v>148</v>
      </c>
      <c r="AZ15" s="421"/>
      <c r="BA15" s="421"/>
      <c r="BB15" s="421"/>
      <c r="BC15" s="421"/>
      <c r="BD15" s="421"/>
      <c r="BE15" s="421"/>
      <c r="BF15" s="421"/>
      <c r="BG15" s="421"/>
      <c r="BH15" s="421"/>
      <c r="BI15" s="421"/>
      <c r="BJ15" s="421"/>
      <c r="BK15" s="421"/>
      <c r="BL15" s="421"/>
      <c r="BM15" s="422"/>
      <c r="BN15" s="423">
        <v>8646897</v>
      </c>
      <c r="BO15" s="424"/>
      <c r="BP15" s="424"/>
      <c r="BQ15" s="424"/>
      <c r="BR15" s="424"/>
      <c r="BS15" s="424"/>
      <c r="BT15" s="424"/>
      <c r="BU15" s="425"/>
      <c r="BV15" s="423">
        <v>8660498</v>
      </c>
      <c r="BW15" s="424"/>
      <c r="BX15" s="424"/>
      <c r="BY15" s="424"/>
      <c r="BZ15" s="424"/>
      <c r="CA15" s="424"/>
      <c r="CB15" s="424"/>
      <c r="CC15" s="425"/>
      <c r="CD15" s="538" t="s">
        <v>149</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150</v>
      </c>
      <c r="M16" s="522"/>
      <c r="N16" s="522"/>
      <c r="O16" s="522"/>
      <c r="P16" s="522"/>
      <c r="Q16" s="523"/>
      <c r="R16" s="516" t="s">
        <v>151</v>
      </c>
      <c r="S16" s="517"/>
      <c r="T16" s="517"/>
      <c r="U16" s="517"/>
      <c r="V16" s="518"/>
      <c r="W16" s="534"/>
      <c r="X16" s="444"/>
      <c r="Y16" s="444"/>
      <c r="Z16" s="444"/>
      <c r="AA16" s="444"/>
      <c r="AB16" s="445"/>
      <c r="AC16" s="524">
        <v>13.4</v>
      </c>
      <c r="AD16" s="525"/>
      <c r="AE16" s="525"/>
      <c r="AF16" s="525"/>
      <c r="AG16" s="526"/>
      <c r="AH16" s="524">
        <v>13.8</v>
      </c>
      <c r="AI16" s="525"/>
      <c r="AJ16" s="525"/>
      <c r="AK16" s="525"/>
      <c r="AL16" s="527"/>
      <c r="AM16" s="497"/>
      <c r="AN16" s="402"/>
      <c r="AO16" s="402"/>
      <c r="AP16" s="402"/>
      <c r="AQ16" s="402"/>
      <c r="AR16" s="402"/>
      <c r="AS16" s="402"/>
      <c r="AT16" s="403"/>
      <c r="AU16" s="485"/>
      <c r="AV16" s="486"/>
      <c r="AW16" s="486"/>
      <c r="AX16" s="486"/>
      <c r="AY16" s="408" t="s">
        <v>152</v>
      </c>
      <c r="AZ16" s="409"/>
      <c r="BA16" s="409"/>
      <c r="BB16" s="409"/>
      <c r="BC16" s="409"/>
      <c r="BD16" s="409"/>
      <c r="BE16" s="409"/>
      <c r="BF16" s="409"/>
      <c r="BG16" s="409"/>
      <c r="BH16" s="409"/>
      <c r="BI16" s="409"/>
      <c r="BJ16" s="409"/>
      <c r="BK16" s="409"/>
      <c r="BL16" s="409"/>
      <c r="BM16" s="410"/>
      <c r="BN16" s="428">
        <v>11844331</v>
      </c>
      <c r="BO16" s="429"/>
      <c r="BP16" s="429"/>
      <c r="BQ16" s="429"/>
      <c r="BR16" s="429"/>
      <c r="BS16" s="429"/>
      <c r="BT16" s="429"/>
      <c r="BU16" s="430"/>
      <c r="BV16" s="428">
        <v>11662668</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153</v>
      </c>
      <c r="N17" s="514"/>
      <c r="O17" s="514"/>
      <c r="P17" s="514"/>
      <c r="Q17" s="515"/>
      <c r="R17" s="516" t="s">
        <v>154</v>
      </c>
      <c r="S17" s="517"/>
      <c r="T17" s="517"/>
      <c r="U17" s="517"/>
      <c r="V17" s="518"/>
      <c r="W17" s="519" t="s">
        <v>155</v>
      </c>
      <c r="X17" s="441"/>
      <c r="Y17" s="441"/>
      <c r="Z17" s="441"/>
      <c r="AA17" s="441"/>
      <c r="AB17" s="442"/>
      <c r="AC17" s="404">
        <v>24762</v>
      </c>
      <c r="AD17" s="405"/>
      <c r="AE17" s="405"/>
      <c r="AF17" s="405"/>
      <c r="AG17" s="406"/>
      <c r="AH17" s="404">
        <v>26207</v>
      </c>
      <c r="AI17" s="405"/>
      <c r="AJ17" s="405"/>
      <c r="AK17" s="405"/>
      <c r="AL17" s="407"/>
      <c r="AM17" s="497"/>
      <c r="AN17" s="402"/>
      <c r="AO17" s="402"/>
      <c r="AP17" s="402"/>
      <c r="AQ17" s="402"/>
      <c r="AR17" s="402"/>
      <c r="AS17" s="402"/>
      <c r="AT17" s="403"/>
      <c r="AU17" s="485"/>
      <c r="AV17" s="486"/>
      <c r="AW17" s="486"/>
      <c r="AX17" s="486"/>
      <c r="AY17" s="408" t="s">
        <v>156</v>
      </c>
      <c r="AZ17" s="409"/>
      <c r="BA17" s="409"/>
      <c r="BB17" s="409"/>
      <c r="BC17" s="409"/>
      <c r="BD17" s="409"/>
      <c r="BE17" s="409"/>
      <c r="BF17" s="409"/>
      <c r="BG17" s="409"/>
      <c r="BH17" s="409"/>
      <c r="BI17" s="409"/>
      <c r="BJ17" s="409"/>
      <c r="BK17" s="409"/>
      <c r="BL17" s="409"/>
      <c r="BM17" s="410"/>
      <c r="BN17" s="428">
        <v>11098805</v>
      </c>
      <c r="BO17" s="429"/>
      <c r="BP17" s="429"/>
      <c r="BQ17" s="429"/>
      <c r="BR17" s="429"/>
      <c r="BS17" s="429"/>
      <c r="BT17" s="429"/>
      <c r="BU17" s="430"/>
      <c r="BV17" s="428">
        <v>11093729</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157</v>
      </c>
      <c r="C18" s="491"/>
      <c r="D18" s="491"/>
      <c r="E18" s="492"/>
      <c r="F18" s="492"/>
      <c r="G18" s="492"/>
      <c r="H18" s="492"/>
      <c r="I18" s="492"/>
      <c r="J18" s="492"/>
      <c r="K18" s="492"/>
      <c r="L18" s="493">
        <v>124.1</v>
      </c>
      <c r="M18" s="493"/>
      <c r="N18" s="493"/>
      <c r="O18" s="493"/>
      <c r="P18" s="493"/>
      <c r="Q18" s="493"/>
      <c r="R18" s="494"/>
      <c r="S18" s="494"/>
      <c r="T18" s="494"/>
      <c r="U18" s="494"/>
      <c r="V18" s="495"/>
      <c r="W18" s="509"/>
      <c r="X18" s="510"/>
      <c r="Y18" s="510"/>
      <c r="Z18" s="510"/>
      <c r="AA18" s="510"/>
      <c r="AB18" s="520"/>
      <c r="AC18" s="392">
        <v>83.9</v>
      </c>
      <c r="AD18" s="393"/>
      <c r="AE18" s="393"/>
      <c r="AF18" s="393"/>
      <c r="AG18" s="496"/>
      <c r="AH18" s="392">
        <v>83.7</v>
      </c>
      <c r="AI18" s="393"/>
      <c r="AJ18" s="393"/>
      <c r="AK18" s="393"/>
      <c r="AL18" s="394"/>
      <c r="AM18" s="497"/>
      <c r="AN18" s="402"/>
      <c r="AO18" s="402"/>
      <c r="AP18" s="402"/>
      <c r="AQ18" s="402"/>
      <c r="AR18" s="402"/>
      <c r="AS18" s="402"/>
      <c r="AT18" s="403"/>
      <c r="AU18" s="485"/>
      <c r="AV18" s="486"/>
      <c r="AW18" s="486"/>
      <c r="AX18" s="486"/>
      <c r="AY18" s="408" t="s">
        <v>158</v>
      </c>
      <c r="AZ18" s="409"/>
      <c r="BA18" s="409"/>
      <c r="BB18" s="409"/>
      <c r="BC18" s="409"/>
      <c r="BD18" s="409"/>
      <c r="BE18" s="409"/>
      <c r="BF18" s="409"/>
      <c r="BG18" s="409"/>
      <c r="BH18" s="409"/>
      <c r="BI18" s="409"/>
      <c r="BJ18" s="409"/>
      <c r="BK18" s="409"/>
      <c r="BL18" s="409"/>
      <c r="BM18" s="410"/>
      <c r="BN18" s="428">
        <v>14093369</v>
      </c>
      <c r="BO18" s="429"/>
      <c r="BP18" s="429"/>
      <c r="BQ18" s="429"/>
      <c r="BR18" s="429"/>
      <c r="BS18" s="429"/>
      <c r="BT18" s="429"/>
      <c r="BU18" s="430"/>
      <c r="BV18" s="428">
        <v>13895266</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159</v>
      </c>
      <c r="C19" s="491"/>
      <c r="D19" s="491"/>
      <c r="E19" s="492"/>
      <c r="F19" s="492"/>
      <c r="G19" s="492"/>
      <c r="H19" s="492"/>
      <c r="I19" s="492"/>
      <c r="J19" s="492"/>
      <c r="K19" s="492"/>
      <c r="L19" s="498">
        <v>551</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160</v>
      </c>
      <c r="AZ19" s="409"/>
      <c r="BA19" s="409"/>
      <c r="BB19" s="409"/>
      <c r="BC19" s="409"/>
      <c r="BD19" s="409"/>
      <c r="BE19" s="409"/>
      <c r="BF19" s="409"/>
      <c r="BG19" s="409"/>
      <c r="BH19" s="409"/>
      <c r="BI19" s="409"/>
      <c r="BJ19" s="409"/>
      <c r="BK19" s="409"/>
      <c r="BL19" s="409"/>
      <c r="BM19" s="410"/>
      <c r="BN19" s="428">
        <v>19360658</v>
      </c>
      <c r="BO19" s="429"/>
      <c r="BP19" s="429"/>
      <c r="BQ19" s="429"/>
      <c r="BR19" s="429"/>
      <c r="BS19" s="429"/>
      <c r="BT19" s="429"/>
      <c r="BU19" s="430"/>
      <c r="BV19" s="428">
        <v>19331316</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161</v>
      </c>
      <c r="C20" s="491"/>
      <c r="D20" s="491"/>
      <c r="E20" s="492"/>
      <c r="F20" s="492"/>
      <c r="G20" s="492"/>
      <c r="H20" s="492"/>
      <c r="I20" s="492"/>
      <c r="J20" s="492"/>
      <c r="K20" s="492"/>
      <c r="L20" s="498">
        <v>30478</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162</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163</v>
      </c>
      <c r="C22" s="458"/>
      <c r="D22" s="459"/>
      <c r="E22" s="466" t="s">
        <v>1</v>
      </c>
      <c r="F22" s="441"/>
      <c r="G22" s="441"/>
      <c r="H22" s="441"/>
      <c r="I22" s="441"/>
      <c r="J22" s="441"/>
      <c r="K22" s="442"/>
      <c r="L22" s="466" t="s">
        <v>164</v>
      </c>
      <c r="M22" s="441"/>
      <c r="N22" s="441"/>
      <c r="O22" s="441"/>
      <c r="P22" s="442"/>
      <c r="Q22" s="451" t="s">
        <v>165</v>
      </c>
      <c r="R22" s="452"/>
      <c r="S22" s="452"/>
      <c r="T22" s="452"/>
      <c r="U22" s="452"/>
      <c r="V22" s="467"/>
      <c r="W22" s="469" t="s">
        <v>166</v>
      </c>
      <c r="X22" s="458"/>
      <c r="Y22" s="459"/>
      <c r="Z22" s="466" t="s">
        <v>1</v>
      </c>
      <c r="AA22" s="441"/>
      <c r="AB22" s="441"/>
      <c r="AC22" s="441"/>
      <c r="AD22" s="441"/>
      <c r="AE22" s="441"/>
      <c r="AF22" s="441"/>
      <c r="AG22" s="442"/>
      <c r="AH22" s="440" t="s">
        <v>167</v>
      </c>
      <c r="AI22" s="441"/>
      <c r="AJ22" s="441"/>
      <c r="AK22" s="441"/>
      <c r="AL22" s="442"/>
      <c r="AM22" s="440" t="s">
        <v>168</v>
      </c>
      <c r="AN22" s="446"/>
      <c r="AO22" s="446"/>
      <c r="AP22" s="446"/>
      <c r="AQ22" s="446"/>
      <c r="AR22" s="447"/>
      <c r="AS22" s="451" t="s">
        <v>165</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169</v>
      </c>
      <c r="AZ23" s="421"/>
      <c r="BA23" s="421"/>
      <c r="BB23" s="421"/>
      <c r="BC23" s="421"/>
      <c r="BD23" s="421"/>
      <c r="BE23" s="421"/>
      <c r="BF23" s="421"/>
      <c r="BG23" s="421"/>
      <c r="BH23" s="421"/>
      <c r="BI23" s="421"/>
      <c r="BJ23" s="421"/>
      <c r="BK23" s="421"/>
      <c r="BL23" s="421"/>
      <c r="BM23" s="422"/>
      <c r="BN23" s="428">
        <v>24671880</v>
      </c>
      <c r="BO23" s="429"/>
      <c r="BP23" s="429"/>
      <c r="BQ23" s="429"/>
      <c r="BR23" s="429"/>
      <c r="BS23" s="429"/>
      <c r="BT23" s="429"/>
      <c r="BU23" s="430"/>
      <c r="BV23" s="428">
        <v>25066419</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170</v>
      </c>
      <c r="F24" s="402"/>
      <c r="G24" s="402"/>
      <c r="H24" s="402"/>
      <c r="I24" s="402"/>
      <c r="J24" s="402"/>
      <c r="K24" s="403"/>
      <c r="L24" s="404">
        <v>1</v>
      </c>
      <c r="M24" s="405"/>
      <c r="N24" s="405"/>
      <c r="O24" s="405"/>
      <c r="P24" s="406"/>
      <c r="Q24" s="404">
        <v>8350</v>
      </c>
      <c r="R24" s="405"/>
      <c r="S24" s="405"/>
      <c r="T24" s="405"/>
      <c r="U24" s="405"/>
      <c r="V24" s="406"/>
      <c r="W24" s="470"/>
      <c r="X24" s="461"/>
      <c r="Y24" s="462"/>
      <c r="Z24" s="401" t="s">
        <v>171</v>
      </c>
      <c r="AA24" s="402"/>
      <c r="AB24" s="402"/>
      <c r="AC24" s="402"/>
      <c r="AD24" s="402"/>
      <c r="AE24" s="402"/>
      <c r="AF24" s="402"/>
      <c r="AG24" s="403"/>
      <c r="AH24" s="404">
        <v>483</v>
      </c>
      <c r="AI24" s="405"/>
      <c r="AJ24" s="405"/>
      <c r="AK24" s="405"/>
      <c r="AL24" s="406"/>
      <c r="AM24" s="404">
        <v>1586655</v>
      </c>
      <c r="AN24" s="405"/>
      <c r="AO24" s="405"/>
      <c r="AP24" s="405"/>
      <c r="AQ24" s="405"/>
      <c r="AR24" s="406"/>
      <c r="AS24" s="404">
        <v>3285</v>
      </c>
      <c r="AT24" s="405"/>
      <c r="AU24" s="405"/>
      <c r="AV24" s="405"/>
      <c r="AW24" s="405"/>
      <c r="AX24" s="407"/>
      <c r="AY24" s="395" t="s">
        <v>172</v>
      </c>
      <c r="AZ24" s="396"/>
      <c r="BA24" s="396"/>
      <c r="BB24" s="396"/>
      <c r="BC24" s="396"/>
      <c r="BD24" s="396"/>
      <c r="BE24" s="396"/>
      <c r="BF24" s="396"/>
      <c r="BG24" s="396"/>
      <c r="BH24" s="396"/>
      <c r="BI24" s="396"/>
      <c r="BJ24" s="396"/>
      <c r="BK24" s="396"/>
      <c r="BL24" s="396"/>
      <c r="BM24" s="397"/>
      <c r="BN24" s="428">
        <v>21955907</v>
      </c>
      <c r="BO24" s="429"/>
      <c r="BP24" s="429"/>
      <c r="BQ24" s="429"/>
      <c r="BR24" s="429"/>
      <c r="BS24" s="429"/>
      <c r="BT24" s="429"/>
      <c r="BU24" s="430"/>
      <c r="BV24" s="428">
        <v>22340850</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173</v>
      </c>
      <c r="F25" s="402"/>
      <c r="G25" s="402"/>
      <c r="H25" s="402"/>
      <c r="I25" s="402"/>
      <c r="J25" s="402"/>
      <c r="K25" s="403"/>
      <c r="L25" s="404">
        <v>2</v>
      </c>
      <c r="M25" s="405"/>
      <c r="N25" s="405"/>
      <c r="O25" s="405"/>
      <c r="P25" s="406"/>
      <c r="Q25" s="404">
        <v>7270</v>
      </c>
      <c r="R25" s="405"/>
      <c r="S25" s="405"/>
      <c r="T25" s="405"/>
      <c r="U25" s="405"/>
      <c r="V25" s="406"/>
      <c r="W25" s="470"/>
      <c r="X25" s="461"/>
      <c r="Y25" s="462"/>
      <c r="Z25" s="401" t="s">
        <v>174</v>
      </c>
      <c r="AA25" s="402"/>
      <c r="AB25" s="402"/>
      <c r="AC25" s="402"/>
      <c r="AD25" s="402"/>
      <c r="AE25" s="402"/>
      <c r="AF25" s="402"/>
      <c r="AG25" s="403"/>
      <c r="AH25" s="404" t="s">
        <v>175</v>
      </c>
      <c r="AI25" s="405"/>
      <c r="AJ25" s="405"/>
      <c r="AK25" s="405"/>
      <c r="AL25" s="406"/>
      <c r="AM25" s="404" t="s">
        <v>175</v>
      </c>
      <c r="AN25" s="405"/>
      <c r="AO25" s="405"/>
      <c r="AP25" s="405"/>
      <c r="AQ25" s="405"/>
      <c r="AR25" s="406"/>
      <c r="AS25" s="404" t="s">
        <v>175</v>
      </c>
      <c r="AT25" s="405"/>
      <c r="AU25" s="405"/>
      <c r="AV25" s="405"/>
      <c r="AW25" s="405"/>
      <c r="AX25" s="407"/>
      <c r="AY25" s="420" t="s">
        <v>176</v>
      </c>
      <c r="AZ25" s="421"/>
      <c r="BA25" s="421"/>
      <c r="BB25" s="421"/>
      <c r="BC25" s="421"/>
      <c r="BD25" s="421"/>
      <c r="BE25" s="421"/>
      <c r="BF25" s="421"/>
      <c r="BG25" s="421"/>
      <c r="BH25" s="421"/>
      <c r="BI25" s="421"/>
      <c r="BJ25" s="421"/>
      <c r="BK25" s="421"/>
      <c r="BL25" s="421"/>
      <c r="BM25" s="422"/>
      <c r="BN25" s="423">
        <v>4084039</v>
      </c>
      <c r="BO25" s="424"/>
      <c r="BP25" s="424"/>
      <c r="BQ25" s="424"/>
      <c r="BR25" s="424"/>
      <c r="BS25" s="424"/>
      <c r="BT25" s="424"/>
      <c r="BU25" s="425"/>
      <c r="BV25" s="423">
        <v>3388721</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177</v>
      </c>
      <c r="F26" s="402"/>
      <c r="G26" s="402"/>
      <c r="H26" s="402"/>
      <c r="I26" s="402"/>
      <c r="J26" s="402"/>
      <c r="K26" s="403"/>
      <c r="L26" s="404">
        <v>1</v>
      </c>
      <c r="M26" s="405"/>
      <c r="N26" s="405"/>
      <c r="O26" s="405"/>
      <c r="P26" s="406"/>
      <c r="Q26" s="404">
        <v>6680</v>
      </c>
      <c r="R26" s="405"/>
      <c r="S26" s="405"/>
      <c r="T26" s="405"/>
      <c r="U26" s="405"/>
      <c r="V26" s="406"/>
      <c r="W26" s="470"/>
      <c r="X26" s="461"/>
      <c r="Y26" s="462"/>
      <c r="Z26" s="401" t="s">
        <v>178</v>
      </c>
      <c r="AA26" s="483"/>
      <c r="AB26" s="483"/>
      <c r="AC26" s="483"/>
      <c r="AD26" s="483"/>
      <c r="AE26" s="483"/>
      <c r="AF26" s="483"/>
      <c r="AG26" s="484"/>
      <c r="AH26" s="404">
        <v>74</v>
      </c>
      <c r="AI26" s="405"/>
      <c r="AJ26" s="405"/>
      <c r="AK26" s="405"/>
      <c r="AL26" s="406"/>
      <c r="AM26" s="404">
        <v>281126</v>
      </c>
      <c r="AN26" s="405"/>
      <c r="AO26" s="405"/>
      <c r="AP26" s="405"/>
      <c r="AQ26" s="405"/>
      <c r="AR26" s="406"/>
      <c r="AS26" s="404">
        <v>3799</v>
      </c>
      <c r="AT26" s="405"/>
      <c r="AU26" s="405"/>
      <c r="AV26" s="405"/>
      <c r="AW26" s="405"/>
      <c r="AX26" s="407"/>
      <c r="AY26" s="437" t="s">
        <v>179</v>
      </c>
      <c r="AZ26" s="438"/>
      <c r="BA26" s="438"/>
      <c r="BB26" s="438"/>
      <c r="BC26" s="438"/>
      <c r="BD26" s="438"/>
      <c r="BE26" s="438"/>
      <c r="BF26" s="438"/>
      <c r="BG26" s="438"/>
      <c r="BH26" s="438"/>
      <c r="BI26" s="438"/>
      <c r="BJ26" s="438"/>
      <c r="BK26" s="438"/>
      <c r="BL26" s="438"/>
      <c r="BM26" s="439"/>
      <c r="BN26" s="428">
        <v>100000</v>
      </c>
      <c r="BO26" s="429"/>
      <c r="BP26" s="429"/>
      <c r="BQ26" s="429"/>
      <c r="BR26" s="429"/>
      <c r="BS26" s="429"/>
      <c r="BT26" s="429"/>
      <c r="BU26" s="430"/>
      <c r="BV26" s="428">
        <v>80000</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180</v>
      </c>
      <c r="F27" s="402"/>
      <c r="G27" s="402"/>
      <c r="H27" s="402"/>
      <c r="I27" s="402"/>
      <c r="J27" s="402"/>
      <c r="K27" s="403"/>
      <c r="L27" s="404">
        <v>1</v>
      </c>
      <c r="M27" s="405"/>
      <c r="N27" s="405"/>
      <c r="O27" s="405"/>
      <c r="P27" s="406"/>
      <c r="Q27" s="404">
        <v>4230</v>
      </c>
      <c r="R27" s="405"/>
      <c r="S27" s="405"/>
      <c r="T27" s="405"/>
      <c r="U27" s="405"/>
      <c r="V27" s="406"/>
      <c r="W27" s="470"/>
      <c r="X27" s="461"/>
      <c r="Y27" s="462"/>
      <c r="Z27" s="401" t="s">
        <v>181</v>
      </c>
      <c r="AA27" s="402"/>
      <c r="AB27" s="402"/>
      <c r="AC27" s="402"/>
      <c r="AD27" s="402"/>
      <c r="AE27" s="402"/>
      <c r="AF27" s="402"/>
      <c r="AG27" s="403"/>
      <c r="AH27" s="404">
        <v>49</v>
      </c>
      <c r="AI27" s="405"/>
      <c r="AJ27" s="405"/>
      <c r="AK27" s="405"/>
      <c r="AL27" s="406"/>
      <c r="AM27" s="404">
        <v>144199</v>
      </c>
      <c r="AN27" s="405"/>
      <c r="AO27" s="405"/>
      <c r="AP27" s="405"/>
      <c r="AQ27" s="405"/>
      <c r="AR27" s="406"/>
      <c r="AS27" s="404">
        <v>2943</v>
      </c>
      <c r="AT27" s="405"/>
      <c r="AU27" s="405"/>
      <c r="AV27" s="405"/>
      <c r="AW27" s="405"/>
      <c r="AX27" s="407"/>
      <c r="AY27" s="434" t="s">
        <v>182</v>
      </c>
      <c r="AZ27" s="435"/>
      <c r="BA27" s="435"/>
      <c r="BB27" s="435"/>
      <c r="BC27" s="435"/>
      <c r="BD27" s="435"/>
      <c r="BE27" s="435"/>
      <c r="BF27" s="435"/>
      <c r="BG27" s="435"/>
      <c r="BH27" s="435"/>
      <c r="BI27" s="435"/>
      <c r="BJ27" s="435"/>
      <c r="BK27" s="435"/>
      <c r="BL27" s="435"/>
      <c r="BM27" s="436"/>
      <c r="BN27" s="431">
        <v>323254</v>
      </c>
      <c r="BO27" s="432"/>
      <c r="BP27" s="432"/>
      <c r="BQ27" s="432"/>
      <c r="BR27" s="432"/>
      <c r="BS27" s="432"/>
      <c r="BT27" s="432"/>
      <c r="BU27" s="433"/>
      <c r="BV27" s="431">
        <v>323252</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183</v>
      </c>
      <c r="F28" s="402"/>
      <c r="G28" s="402"/>
      <c r="H28" s="402"/>
      <c r="I28" s="402"/>
      <c r="J28" s="402"/>
      <c r="K28" s="403"/>
      <c r="L28" s="404">
        <v>1</v>
      </c>
      <c r="M28" s="405"/>
      <c r="N28" s="405"/>
      <c r="O28" s="405"/>
      <c r="P28" s="406"/>
      <c r="Q28" s="404">
        <v>3900</v>
      </c>
      <c r="R28" s="405"/>
      <c r="S28" s="405"/>
      <c r="T28" s="405"/>
      <c r="U28" s="405"/>
      <c r="V28" s="406"/>
      <c r="W28" s="470"/>
      <c r="X28" s="461"/>
      <c r="Y28" s="462"/>
      <c r="Z28" s="401" t="s">
        <v>184</v>
      </c>
      <c r="AA28" s="402"/>
      <c r="AB28" s="402"/>
      <c r="AC28" s="402"/>
      <c r="AD28" s="402"/>
      <c r="AE28" s="402"/>
      <c r="AF28" s="402"/>
      <c r="AG28" s="403"/>
      <c r="AH28" s="404" t="s">
        <v>175</v>
      </c>
      <c r="AI28" s="405"/>
      <c r="AJ28" s="405"/>
      <c r="AK28" s="405"/>
      <c r="AL28" s="406"/>
      <c r="AM28" s="404" t="s">
        <v>131</v>
      </c>
      <c r="AN28" s="405"/>
      <c r="AO28" s="405"/>
      <c r="AP28" s="405"/>
      <c r="AQ28" s="405"/>
      <c r="AR28" s="406"/>
      <c r="AS28" s="404" t="s">
        <v>175</v>
      </c>
      <c r="AT28" s="405"/>
      <c r="AU28" s="405"/>
      <c r="AV28" s="405"/>
      <c r="AW28" s="405"/>
      <c r="AX28" s="407"/>
      <c r="AY28" s="411" t="s">
        <v>185</v>
      </c>
      <c r="AZ28" s="412"/>
      <c r="BA28" s="412"/>
      <c r="BB28" s="413"/>
      <c r="BC28" s="420" t="s">
        <v>49</v>
      </c>
      <c r="BD28" s="421"/>
      <c r="BE28" s="421"/>
      <c r="BF28" s="421"/>
      <c r="BG28" s="421"/>
      <c r="BH28" s="421"/>
      <c r="BI28" s="421"/>
      <c r="BJ28" s="421"/>
      <c r="BK28" s="421"/>
      <c r="BL28" s="421"/>
      <c r="BM28" s="422"/>
      <c r="BN28" s="423">
        <v>3190642</v>
      </c>
      <c r="BO28" s="424"/>
      <c r="BP28" s="424"/>
      <c r="BQ28" s="424"/>
      <c r="BR28" s="424"/>
      <c r="BS28" s="424"/>
      <c r="BT28" s="424"/>
      <c r="BU28" s="425"/>
      <c r="BV28" s="423">
        <v>3189818</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186</v>
      </c>
      <c r="F29" s="402"/>
      <c r="G29" s="402"/>
      <c r="H29" s="402"/>
      <c r="I29" s="402"/>
      <c r="J29" s="402"/>
      <c r="K29" s="403"/>
      <c r="L29" s="404">
        <v>18</v>
      </c>
      <c r="M29" s="405"/>
      <c r="N29" s="405"/>
      <c r="O29" s="405"/>
      <c r="P29" s="406"/>
      <c r="Q29" s="404">
        <v>3610</v>
      </c>
      <c r="R29" s="405"/>
      <c r="S29" s="405"/>
      <c r="T29" s="405"/>
      <c r="U29" s="405"/>
      <c r="V29" s="406"/>
      <c r="W29" s="471"/>
      <c r="X29" s="472"/>
      <c r="Y29" s="473"/>
      <c r="Z29" s="401" t="s">
        <v>187</v>
      </c>
      <c r="AA29" s="402"/>
      <c r="AB29" s="402"/>
      <c r="AC29" s="402"/>
      <c r="AD29" s="402"/>
      <c r="AE29" s="402"/>
      <c r="AF29" s="402"/>
      <c r="AG29" s="403"/>
      <c r="AH29" s="404">
        <v>532</v>
      </c>
      <c r="AI29" s="405"/>
      <c r="AJ29" s="405"/>
      <c r="AK29" s="405"/>
      <c r="AL29" s="406"/>
      <c r="AM29" s="404">
        <v>1730854</v>
      </c>
      <c r="AN29" s="405"/>
      <c r="AO29" s="405"/>
      <c r="AP29" s="405"/>
      <c r="AQ29" s="405"/>
      <c r="AR29" s="406"/>
      <c r="AS29" s="404">
        <v>3253</v>
      </c>
      <c r="AT29" s="405"/>
      <c r="AU29" s="405"/>
      <c r="AV29" s="405"/>
      <c r="AW29" s="405"/>
      <c r="AX29" s="407"/>
      <c r="AY29" s="414"/>
      <c r="AZ29" s="415"/>
      <c r="BA29" s="415"/>
      <c r="BB29" s="416"/>
      <c r="BC29" s="408" t="s">
        <v>188</v>
      </c>
      <c r="BD29" s="409"/>
      <c r="BE29" s="409"/>
      <c r="BF29" s="409"/>
      <c r="BG29" s="409"/>
      <c r="BH29" s="409"/>
      <c r="BI29" s="409"/>
      <c r="BJ29" s="409"/>
      <c r="BK29" s="409"/>
      <c r="BL29" s="409"/>
      <c r="BM29" s="410"/>
      <c r="BN29" s="428">
        <v>872948</v>
      </c>
      <c r="BO29" s="429"/>
      <c r="BP29" s="429"/>
      <c r="BQ29" s="429"/>
      <c r="BR29" s="429"/>
      <c r="BS29" s="429"/>
      <c r="BT29" s="429"/>
      <c r="BU29" s="430"/>
      <c r="BV29" s="428">
        <v>1172710</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189</v>
      </c>
      <c r="X30" s="481"/>
      <c r="Y30" s="481"/>
      <c r="Z30" s="481"/>
      <c r="AA30" s="481"/>
      <c r="AB30" s="481"/>
      <c r="AC30" s="481"/>
      <c r="AD30" s="481"/>
      <c r="AE30" s="481"/>
      <c r="AF30" s="481"/>
      <c r="AG30" s="482"/>
      <c r="AH30" s="392">
        <v>101.3</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51</v>
      </c>
      <c r="BD30" s="396"/>
      <c r="BE30" s="396"/>
      <c r="BF30" s="396"/>
      <c r="BG30" s="396"/>
      <c r="BH30" s="396"/>
      <c r="BI30" s="396"/>
      <c r="BJ30" s="396"/>
      <c r="BK30" s="396"/>
      <c r="BL30" s="396"/>
      <c r="BM30" s="397"/>
      <c r="BN30" s="431">
        <v>1720864</v>
      </c>
      <c r="BO30" s="432"/>
      <c r="BP30" s="432"/>
      <c r="BQ30" s="432"/>
      <c r="BR30" s="432"/>
      <c r="BS30" s="432"/>
      <c r="BT30" s="432"/>
      <c r="BU30" s="433"/>
      <c r="BV30" s="431">
        <v>1527698</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196</v>
      </c>
      <c r="D33" s="391"/>
      <c r="E33" s="390" t="s">
        <v>197</v>
      </c>
      <c r="F33" s="390"/>
      <c r="G33" s="390"/>
      <c r="H33" s="390"/>
      <c r="I33" s="390"/>
      <c r="J33" s="390"/>
      <c r="K33" s="390"/>
      <c r="L33" s="390"/>
      <c r="M33" s="390"/>
      <c r="N33" s="390"/>
      <c r="O33" s="390"/>
      <c r="P33" s="390"/>
      <c r="Q33" s="390"/>
      <c r="R33" s="390"/>
      <c r="S33" s="390"/>
      <c r="T33" s="216"/>
      <c r="U33" s="391" t="s">
        <v>198</v>
      </c>
      <c r="V33" s="391"/>
      <c r="W33" s="390" t="s">
        <v>199</v>
      </c>
      <c r="X33" s="390"/>
      <c r="Y33" s="390"/>
      <c r="Z33" s="390"/>
      <c r="AA33" s="390"/>
      <c r="AB33" s="390"/>
      <c r="AC33" s="390"/>
      <c r="AD33" s="390"/>
      <c r="AE33" s="390"/>
      <c r="AF33" s="390"/>
      <c r="AG33" s="390"/>
      <c r="AH33" s="390"/>
      <c r="AI33" s="390"/>
      <c r="AJ33" s="390"/>
      <c r="AK33" s="390"/>
      <c r="AL33" s="216"/>
      <c r="AM33" s="391" t="s">
        <v>196</v>
      </c>
      <c r="AN33" s="391"/>
      <c r="AO33" s="390" t="s">
        <v>199</v>
      </c>
      <c r="AP33" s="390"/>
      <c r="AQ33" s="390"/>
      <c r="AR33" s="390"/>
      <c r="AS33" s="390"/>
      <c r="AT33" s="390"/>
      <c r="AU33" s="390"/>
      <c r="AV33" s="390"/>
      <c r="AW33" s="390"/>
      <c r="AX33" s="390"/>
      <c r="AY33" s="390"/>
      <c r="AZ33" s="390"/>
      <c r="BA33" s="390"/>
      <c r="BB33" s="390"/>
      <c r="BC33" s="390"/>
      <c r="BD33" s="217"/>
      <c r="BE33" s="390" t="s">
        <v>200</v>
      </c>
      <c r="BF33" s="390"/>
      <c r="BG33" s="390" t="s">
        <v>201</v>
      </c>
      <c r="BH33" s="390"/>
      <c r="BI33" s="390"/>
      <c r="BJ33" s="390"/>
      <c r="BK33" s="390"/>
      <c r="BL33" s="390"/>
      <c r="BM33" s="390"/>
      <c r="BN33" s="390"/>
      <c r="BO33" s="390"/>
      <c r="BP33" s="390"/>
      <c r="BQ33" s="390"/>
      <c r="BR33" s="390"/>
      <c r="BS33" s="390"/>
      <c r="BT33" s="390"/>
      <c r="BU33" s="390"/>
      <c r="BV33" s="217"/>
      <c r="BW33" s="391" t="s">
        <v>200</v>
      </c>
      <c r="BX33" s="391"/>
      <c r="BY33" s="390" t="s">
        <v>202</v>
      </c>
      <c r="BZ33" s="390"/>
      <c r="CA33" s="390"/>
      <c r="CB33" s="390"/>
      <c r="CC33" s="390"/>
      <c r="CD33" s="390"/>
      <c r="CE33" s="390"/>
      <c r="CF33" s="390"/>
      <c r="CG33" s="390"/>
      <c r="CH33" s="390"/>
      <c r="CI33" s="390"/>
      <c r="CJ33" s="390"/>
      <c r="CK33" s="390"/>
      <c r="CL33" s="390"/>
      <c r="CM33" s="390"/>
      <c r="CN33" s="216"/>
      <c r="CO33" s="391" t="s">
        <v>196</v>
      </c>
      <c r="CP33" s="391"/>
      <c r="CQ33" s="390" t="s">
        <v>203</v>
      </c>
      <c r="CR33" s="390"/>
      <c r="CS33" s="390"/>
      <c r="CT33" s="390"/>
      <c r="CU33" s="390"/>
      <c r="CV33" s="390"/>
      <c r="CW33" s="390"/>
      <c r="CX33" s="390"/>
      <c r="CY33" s="390"/>
      <c r="CZ33" s="390"/>
      <c r="DA33" s="390"/>
      <c r="DB33" s="390"/>
      <c r="DC33" s="390"/>
      <c r="DD33" s="390"/>
      <c r="DE33" s="390"/>
      <c r="DF33" s="216"/>
      <c r="DG33" s="389" t="s">
        <v>204</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4</v>
      </c>
      <c r="V34" s="387"/>
      <c r="W34" s="386" t="str">
        <f>IF('各会計、関係団体の財政状況及び健全化判断比率'!B28="","",'各会計、関係団体の財政状況及び健全化判断比率'!B28)</f>
        <v>競輪事業特別会計</v>
      </c>
      <c r="X34" s="386"/>
      <c r="Y34" s="386"/>
      <c r="Z34" s="386"/>
      <c r="AA34" s="386"/>
      <c r="AB34" s="386"/>
      <c r="AC34" s="386"/>
      <c r="AD34" s="386"/>
      <c r="AE34" s="386"/>
      <c r="AF34" s="386"/>
      <c r="AG34" s="386"/>
      <c r="AH34" s="386"/>
      <c r="AI34" s="386"/>
      <c r="AJ34" s="386"/>
      <c r="AK34" s="386"/>
      <c r="AL34" s="214"/>
      <c r="AM34" s="387">
        <f>IF(AO34="","",MAX(C34:D43,U34:V43)+1)</f>
        <v>8</v>
      </c>
      <c r="AN34" s="387"/>
      <c r="AO34" s="386" t="str">
        <f>IF('各会計、関係団体の財政状況及び健全化判断比率'!B32="","",'各会計、関係団体の財政状況及び健全化判断比率'!B32)</f>
        <v>病院事業会計</v>
      </c>
      <c r="AP34" s="386"/>
      <c r="AQ34" s="386"/>
      <c r="AR34" s="386"/>
      <c r="AS34" s="386"/>
      <c r="AT34" s="386"/>
      <c r="AU34" s="386"/>
      <c r="AV34" s="386"/>
      <c r="AW34" s="386"/>
      <c r="AX34" s="386"/>
      <c r="AY34" s="386"/>
      <c r="AZ34" s="386"/>
      <c r="BA34" s="386"/>
      <c r="BB34" s="386"/>
      <c r="BC34" s="386"/>
      <c r="BD34" s="214"/>
      <c r="BE34" s="387">
        <f>IF(BG34="","",MAX(C34:D43,U34:V43,AM34:AN43)+1)</f>
        <v>10</v>
      </c>
      <c r="BF34" s="387"/>
      <c r="BG34" s="386" t="str">
        <f>IF('各会計、関係団体の財政状況及び健全化判断比率'!B34="","",'各会計、関係団体の財政状況及び健全化判断比率'!B34)</f>
        <v>下水道事業特別会計</v>
      </c>
      <c r="BH34" s="386"/>
      <c r="BI34" s="386"/>
      <c r="BJ34" s="386"/>
      <c r="BK34" s="386"/>
      <c r="BL34" s="386"/>
      <c r="BM34" s="386"/>
      <c r="BN34" s="386"/>
      <c r="BO34" s="386"/>
      <c r="BP34" s="386"/>
      <c r="BQ34" s="386"/>
      <c r="BR34" s="386"/>
      <c r="BS34" s="386"/>
      <c r="BT34" s="386"/>
      <c r="BU34" s="386"/>
      <c r="BV34" s="214"/>
      <c r="BW34" s="387">
        <f>IF(BY34="","",MAX(C34:D43,U34:V43,AM34:AN43,BE34:BF43)+1)</f>
        <v>11</v>
      </c>
      <c r="BX34" s="387"/>
      <c r="BY34" s="386" t="str">
        <f>IF('各会計、関係団体の財政状況及び健全化判断比率'!B68="","",'各会計、関係団体の財政状況及び健全化判断比率'!B68)</f>
        <v>静岡県後期高齢者医療広域連合（普通会計）</v>
      </c>
      <c r="BZ34" s="386"/>
      <c r="CA34" s="386"/>
      <c r="CB34" s="386"/>
      <c r="CC34" s="386"/>
      <c r="CD34" s="386"/>
      <c r="CE34" s="386"/>
      <c r="CF34" s="386"/>
      <c r="CG34" s="386"/>
      <c r="CH34" s="386"/>
      <c r="CI34" s="386"/>
      <c r="CJ34" s="386"/>
      <c r="CK34" s="386"/>
      <c r="CL34" s="386"/>
      <c r="CM34" s="386"/>
      <c r="CN34" s="214"/>
      <c r="CO34" s="387">
        <f>IF(CQ34="","",MAX(C34:D43,U34:V43,AM34:AN43,BE34:BF43,BW34:BX43)+1)</f>
        <v>15</v>
      </c>
      <c r="CP34" s="387"/>
      <c r="CQ34" s="386" t="str">
        <f>IF('各会計、関係団体の財政状況及び健全化判断比率'!BS7="","",'各会計、関係団体の財政状況及び健全化判断比率'!BS7)</f>
        <v>伊東マリンタウン株式会社</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f>IF(E35="","",C34+1)</f>
        <v>2</v>
      </c>
      <c r="D35" s="387"/>
      <c r="E35" s="386" t="str">
        <f>IF('各会計、関係団体の財政状況及び健全化判断比率'!B8="","",'各会計、関係団体の財政状況及び健全化判断比率'!B8)</f>
        <v>土地取得特別会計</v>
      </c>
      <c r="F35" s="386"/>
      <c r="G35" s="386"/>
      <c r="H35" s="386"/>
      <c r="I35" s="386"/>
      <c r="J35" s="386"/>
      <c r="K35" s="386"/>
      <c r="L35" s="386"/>
      <c r="M35" s="386"/>
      <c r="N35" s="386"/>
      <c r="O35" s="386"/>
      <c r="P35" s="386"/>
      <c r="Q35" s="386"/>
      <c r="R35" s="386"/>
      <c r="S35" s="386"/>
      <c r="T35" s="214"/>
      <c r="U35" s="387">
        <f>IF(W35="","",U34+1)</f>
        <v>5</v>
      </c>
      <c r="V35" s="387"/>
      <c r="W35" s="386" t="str">
        <f>IF('各会計、関係団体の財政状況及び健全化判断比率'!B29="","",'各会計、関係団体の財政状況及び健全化判断比率'!B29)</f>
        <v>国民健康保険事業特別会計</v>
      </c>
      <c r="X35" s="386"/>
      <c r="Y35" s="386"/>
      <c r="Z35" s="386"/>
      <c r="AA35" s="386"/>
      <c r="AB35" s="386"/>
      <c r="AC35" s="386"/>
      <c r="AD35" s="386"/>
      <c r="AE35" s="386"/>
      <c r="AF35" s="386"/>
      <c r="AG35" s="386"/>
      <c r="AH35" s="386"/>
      <c r="AI35" s="386"/>
      <c r="AJ35" s="386"/>
      <c r="AK35" s="386"/>
      <c r="AL35" s="214"/>
      <c r="AM35" s="387">
        <f t="shared" ref="AM35:AM43" si="0">IF(AO35="","",AM34+1)</f>
        <v>9</v>
      </c>
      <c r="AN35" s="387"/>
      <c r="AO35" s="386" t="str">
        <f>IF('各会計、関係団体の財政状況及び健全化判断比率'!B33="","",'各会計、関係団体の財政状況及び健全化判断比率'!B33)</f>
        <v>水道事業会計</v>
      </c>
      <c r="AP35" s="386"/>
      <c r="AQ35" s="386"/>
      <c r="AR35" s="386"/>
      <c r="AS35" s="386"/>
      <c r="AT35" s="386"/>
      <c r="AU35" s="386"/>
      <c r="AV35" s="386"/>
      <c r="AW35" s="386"/>
      <c r="AX35" s="386"/>
      <c r="AY35" s="386"/>
      <c r="AZ35" s="386"/>
      <c r="BA35" s="386"/>
      <c r="BB35" s="386"/>
      <c r="BC35" s="386"/>
      <c r="BD35" s="214"/>
      <c r="BE35" s="387" t="str">
        <f t="shared" ref="BE35:BE43" si="1">IF(BG35="","",BE34+1)</f>
        <v/>
      </c>
      <c r="BF35" s="387"/>
      <c r="BG35" s="386"/>
      <c r="BH35" s="386"/>
      <c r="BI35" s="386"/>
      <c r="BJ35" s="386"/>
      <c r="BK35" s="386"/>
      <c r="BL35" s="386"/>
      <c r="BM35" s="386"/>
      <c r="BN35" s="386"/>
      <c r="BO35" s="386"/>
      <c r="BP35" s="386"/>
      <c r="BQ35" s="386"/>
      <c r="BR35" s="386"/>
      <c r="BS35" s="386"/>
      <c r="BT35" s="386"/>
      <c r="BU35" s="386"/>
      <c r="BV35" s="214"/>
      <c r="BW35" s="387">
        <f t="shared" ref="BW35:BW43" si="2">IF(BY35="","",BW34+1)</f>
        <v>12</v>
      </c>
      <c r="BX35" s="387"/>
      <c r="BY35" s="386" t="str">
        <f>IF('各会計、関係団体の財政状況及び健全化判断比率'!B69="","",'各会計、関係団体の財政状況及び健全化判断比率'!B69)</f>
        <v>静岡県後期高齢者医療広域連合（事業会計）</v>
      </c>
      <c r="BZ35" s="386"/>
      <c r="CA35" s="386"/>
      <c r="CB35" s="386"/>
      <c r="CC35" s="386"/>
      <c r="CD35" s="386"/>
      <c r="CE35" s="386"/>
      <c r="CF35" s="386"/>
      <c r="CG35" s="386"/>
      <c r="CH35" s="386"/>
      <c r="CI35" s="386"/>
      <c r="CJ35" s="386"/>
      <c r="CK35" s="386"/>
      <c r="CL35" s="386"/>
      <c r="CM35" s="386"/>
      <c r="CN35" s="214"/>
      <c r="CO35" s="387">
        <f t="shared" ref="CO35:CO43" si="3">IF(CQ35="","",CO34+1)</f>
        <v>16</v>
      </c>
      <c r="CP35" s="387"/>
      <c r="CQ35" s="386" t="str">
        <f>IF('各会計、関係団体の財政状況及び健全化判断比率'!BS8="","",'各会計、関係団体の財政状況及び健全化判断比率'!BS8)</f>
        <v>公益財団法人伊東市振興公社</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f>IF(E36="","",C35+1)</f>
        <v>3</v>
      </c>
      <c r="D36" s="387"/>
      <c r="E36" s="386" t="str">
        <f>IF('各会計、関係団体の財政状況及び健全化判断比率'!B9="","",'各会計、関係団体の財政状況及び健全化判断比率'!B9)</f>
        <v>霊園事業特別会計</v>
      </c>
      <c r="F36" s="386"/>
      <c r="G36" s="386"/>
      <c r="H36" s="386"/>
      <c r="I36" s="386"/>
      <c r="J36" s="386"/>
      <c r="K36" s="386"/>
      <c r="L36" s="386"/>
      <c r="M36" s="386"/>
      <c r="N36" s="386"/>
      <c r="O36" s="386"/>
      <c r="P36" s="386"/>
      <c r="Q36" s="386"/>
      <c r="R36" s="386"/>
      <c r="S36" s="386"/>
      <c r="T36" s="214"/>
      <c r="U36" s="387">
        <f t="shared" ref="U36:U43" si="4">IF(W36="","",U35+1)</f>
        <v>6</v>
      </c>
      <c r="V36" s="387"/>
      <c r="W36" s="386" t="str">
        <f>IF('各会計、関係団体の財政状況及び健全化判断比率'!B30="","",'各会計、関係団体の財政状況及び健全化判断比率'!B30)</f>
        <v>介護保険事業特別会計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13</v>
      </c>
      <c r="BX36" s="387"/>
      <c r="BY36" s="386" t="str">
        <f>IF('各会計、関係団体の財政状況及び健全化判断比率'!B70="","",'各会計、関係団体の財政状況及び健全化判断比率'!B70)</f>
        <v>静岡地方税滞納整理機構</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f t="shared" si="4"/>
        <v>7</v>
      </c>
      <c r="V37" s="387"/>
      <c r="W37" s="386" t="str">
        <f>IF('各会計、関係団体の財政状況及び健全化判断比率'!B31="","",'各会計、関係団体の財政状況及び健全化判断比率'!B31)</f>
        <v>後期高齢者医療特別会計</v>
      </c>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14</v>
      </c>
      <c r="BX37" s="387"/>
      <c r="BY37" s="386" t="str">
        <f>IF('各会計、関係団体の財政状況及び健全化判断比率'!B71="","",'各会計、関係団体の財政状況及び健全化判断比率'!B71)</f>
        <v>駿東伊豆消防組合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t="str">
        <f t="shared" si="2"/>
        <v/>
      </c>
      <c r="BX38" s="387"/>
      <c r="BY38" s="386" t="str">
        <f>IF('各会計、関係団体の財政状況及び健全化判断比率'!B72="","",'各会計、関係団体の財政状況及び健全化判断比率'!B72)</f>
        <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t="str">
        <f t="shared" si="2"/>
        <v/>
      </c>
      <c r="BX39" s="387"/>
      <c r="BY39" s="386" t="str">
        <f>IF('各会計、関係団体の財政状況及び健全化判断比率'!B73="","",'各会計、関係団体の財政状況及び健全化判断比率'!B73)</f>
        <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t="str">
        <f t="shared" si="2"/>
        <v/>
      </c>
      <c r="BX40" s="387"/>
      <c r="BY40" s="386" t="str">
        <f>IF('各会計、関係団体の財政状況及び健全化判断比率'!B74="","",'各会計、関係団体の財政状況及び健全化判断比率'!B74)</f>
        <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6Oyz4t9wN6xEuuWk5iwrSPKiCD9AkezIiyEnPj4tUhJvsZ1EKvLVLy6pqnOqRz+1+GQAaAt+35NsfJbIqFERsw==" saltValue="1xz/R5E0XZ/IGByKRkLjM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213</v>
      </c>
      <c r="DI1" s="760"/>
      <c r="DJ1" s="760"/>
      <c r="DK1" s="760"/>
      <c r="DL1" s="760"/>
      <c r="DM1" s="760"/>
      <c r="DN1" s="761"/>
      <c r="DO1" s="226"/>
      <c r="DP1" s="759" t="s">
        <v>214</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216</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217</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218</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219</v>
      </c>
      <c r="S4" s="702"/>
      <c r="T4" s="702"/>
      <c r="U4" s="702"/>
      <c r="V4" s="702"/>
      <c r="W4" s="702"/>
      <c r="X4" s="702"/>
      <c r="Y4" s="703"/>
      <c r="Z4" s="701" t="s">
        <v>220</v>
      </c>
      <c r="AA4" s="702"/>
      <c r="AB4" s="702"/>
      <c r="AC4" s="703"/>
      <c r="AD4" s="701" t="s">
        <v>221</v>
      </c>
      <c r="AE4" s="702"/>
      <c r="AF4" s="702"/>
      <c r="AG4" s="702"/>
      <c r="AH4" s="702"/>
      <c r="AI4" s="702"/>
      <c r="AJ4" s="702"/>
      <c r="AK4" s="703"/>
      <c r="AL4" s="701" t="s">
        <v>220</v>
      </c>
      <c r="AM4" s="702"/>
      <c r="AN4" s="702"/>
      <c r="AO4" s="703"/>
      <c r="AP4" s="762" t="s">
        <v>222</v>
      </c>
      <c r="AQ4" s="762"/>
      <c r="AR4" s="762"/>
      <c r="AS4" s="762"/>
      <c r="AT4" s="762"/>
      <c r="AU4" s="762"/>
      <c r="AV4" s="762"/>
      <c r="AW4" s="762"/>
      <c r="AX4" s="762"/>
      <c r="AY4" s="762"/>
      <c r="AZ4" s="762"/>
      <c r="BA4" s="762"/>
      <c r="BB4" s="762"/>
      <c r="BC4" s="762"/>
      <c r="BD4" s="762"/>
      <c r="BE4" s="762"/>
      <c r="BF4" s="762"/>
      <c r="BG4" s="762" t="s">
        <v>223</v>
      </c>
      <c r="BH4" s="762"/>
      <c r="BI4" s="762"/>
      <c r="BJ4" s="762"/>
      <c r="BK4" s="762"/>
      <c r="BL4" s="762"/>
      <c r="BM4" s="762"/>
      <c r="BN4" s="762"/>
      <c r="BO4" s="762" t="s">
        <v>220</v>
      </c>
      <c r="BP4" s="762"/>
      <c r="BQ4" s="762"/>
      <c r="BR4" s="762"/>
      <c r="BS4" s="762" t="s">
        <v>224</v>
      </c>
      <c r="BT4" s="762"/>
      <c r="BU4" s="762"/>
      <c r="BV4" s="762"/>
      <c r="BW4" s="762"/>
      <c r="BX4" s="762"/>
      <c r="BY4" s="762"/>
      <c r="BZ4" s="762"/>
      <c r="CA4" s="762"/>
      <c r="CB4" s="762"/>
      <c r="CD4" s="744" t="s">
        <v>225</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6" t="s">
        <v>226</v>
      </c>
      <c r="C5" s="707"/>
      <c r="D5" s="707"/>
      <c r="E5" s="707"/>
      <c r="F5" s="707"/>
      <c r="G5" s="707"/>
      <c r="H5" s="707"/>
      <c r="I5" s="707"/>
      <c r="J5" s="707"/>
      <c r="K5" s="707"/>
      <c r="L5" s="707"/>
      <c r="M5" s="707"/>
      <c r="N5" s="707"/>
      <c r="O5" s="707"/>
      <c r="P5" s="707"/>
      <c r="Q5" s="708"/>
      <c r="R5" s="695">
        <v>10951393</v>
      </c>
      <c r="S5" s="696"/>
      <c r="T5" s="696"/>
      <c r="U5" s="696"/>
      <c r="V5" s="696"/>
      <c r="W5" s="696"/>
      <c r="X5" s="696"/>
      <c r="Y5" s="739"/>
      <c r="Z5" s="757">
        <v>39.4</v>
      </c>
      <c r="AA5" s="757"/>
      <c r="AB5" s="757"/>
      <c r="AC5" s="757"/>
      <c r="AD5" s="758">
        <v>9818759</v>
      </c>
      <c r="AE5" s="758"/>
      <c r="AF5" s="758"/>
      <c r="AG5" s="758"/>
      <c r="AH5" s="758"/>
      <c r="AI5" s="758"/>
      <c r="AJ5" s="758"/>
      <c r="AK5" s="758"/>
      <c r="AL5" s="740">
        <v>66.099999999999994</v>
      </c>
      <c r="AM5" s="711"/>
      <c r="AN5" s="711"/>
      <c r="AO5" s="741"/>
      <c r="AP5" s="706" t="s">
        <v>227</v>
      </c>
      <c r="AQ5" s="707"/>
      <c r="AR5" s="707"/>
      <c r="AS5" s="707"/>
      <c r="AT5" s="707"/>
      <c r="AU5" s="707"/>
      <c r="AV5" s="707"/>
      <c r="AW5" s="707"/>
      <c r="AX5" s="707"/>
      <c r="AY5" s="707"/>
      <c r="AZ5" s="707"/>
      <c r="BA5" s="707"/>
      <c r="BB5" s="707"/>
      <c r="BC5" s="707"/>
      <c r="BD5" s="707"/>
      <c r="BE5" s="707"/>
      <c r="BF5" s="708"/>
      <c r="BG5" s="640">
        <v>9476751</v>
      </c>
      <c r="BH5" s="641"/>
      <c r="BI5" s="641"/>
      <c r="BJ5" s="641"/>
      <c r="BK5" s="641"/>
      <c r="BL5" s="641"/>
      <c r="BM5" s="641"/>
      <c r="BN5" s="642"/>
      <c r="BO5" s="677">
        <v>86.5</v>
      </c>
      <c r="BP5" s="677"/>
      <c r="BQ5" s="677"/>
      <c r="BR5" s="677"/>
      <c r="BS5" s="678" t="s">
        <v>131</v>
      </c>
      <c r="BT5" s="678"/>
      <c r="BU5" s="678"/>
      <c r="BV5" s="678"/>
      <c r="BW5" s="678"/>
      <c r="BX5" s="678"/>
      <c r="BY5" s="678"/>
      <c r="BZ5" s="678"/>
      <c r="CA5" s="678"/>
      <c r="CB5" s="737"/>
      <c r="CD5" s="744" t="s">
        <v>222</v>
      </c>
      <c r="CE5" s="745"/>
      <c r="CF5" s="745"/>
      <c r="CG5" s="745"/>
      <c r="CH5" s="745"/>
      <c r="CI5" s="745"/>
      <c r="CJ5" s="745"/>
      <c r="CK5" s="745"/>
      <c r="CL5" s="745"/>
      <c r="CM5" s="745"/>
      <c r="CN5" s="745"/>
      <c r="CO5" s="745"/>
      <c r="CP5" s="745"/>
      <c r="CQ5" s="746"/>
      <c r="CR5" s="744" t="s">
        <v>228</v>
      </c>
      <c r="CS5" s="745"/>
      <c r="CT5" s="745"/>
      <c r="CU5" s="745"/>
      <c r="CV5" s="745"/>
      <c r="CW5" s="745"/>
      <c r="CX5" s="745"/>
      <c r="CY5" s="746"/>
      <c r="CZ5" s="744" t="s">
        <v>220</v>
      </c>
      <c r="DA5" s="745"/>
      <c r="DB5" s="745"/>
      <c r="DC5" s="746"/>
      <c r="DD5" s="744" t="s">
        <v>229</v>
      </c>
      <c r="DE5" s="745"/>
      <c r="DF5" s="745"/>
      <c r="DG5" s="745"/>
      <c r="DH5" s="745"/>
      <c r="DI5" s="745"/>
      <c r="DJ5" s="745"/>
      <c r="DK5" s="745"/>
      <c r="DL5" s="745"/>
      <c r="DM5" s="745"/>
      <c r="DN5" s="745"/>
      <c r="DO5" s="745"/>
      <c r="DP5" s="746"/>
      <c r="DQ5" s="744" t="s">
        <v>230</v>
      </c>
      <c r="DR5" s="745"/>
      <c r="DS5" s="745"/>
      <c r="DT5" s="745"/>
      <c r="DU5" s="745"/>
      <c r="DV5" s="745"/>
      <c r="DW5" s="745"/>
      <c r="DX5" s="745"/>
      <c r="DY5" s="745"/>
      <c r="DZ5" s="745"/>
      <c r="EA5" s="745"/>
      <c r="EB5" s="745"/>
      <c r="EC5" s="746"/>
    </row>
    <row r="6" spans="2:143" ht="11.25" customHeight="1" x14ac:dyDescent="0.15">
      <c r="B6" s="637" t="s">
        <v>231</v>
      </c>
      <c r="C6" s="638"/>
      <c r="D6" s="638"/>
      <c r="E6" s="638"/>
      <c r="F6" s="638"/>
      <c r="G6" s="638"/>
      <c r="H6" s="638"/>
      <c r="I6" s="638"/>
      <c r="J6" s="638"/>
      <c r="K6" s="638"/>
      <c r="L6" s="638"/>
      <c r="M6" s="638"/>
      <c r="N6" s="638"/>
      <c r="O6" s="638"/>
      <c r="P6" s="638"/>
      <c r="Q6" s="639"/>
      <c r="R6" s="640">
        <v>159706</v>
      </c>
      <c r="S6" s="641"/>
      <c r="T6" s="641"/>
      <c r="U6" s="641"/>
      <c r="V6" s="641"/>
      <c r="W6" s="641"/>
      <c r="X6" s="641"/>
      <c r="Y6" s="642"/>
      <c r="Z6" s="677">
        <v>0.6</v>
      </c>
      <c r="AA6" s="677"/>
      <c r="AB6" s="677"/>
      <c r="AC6" s="677"/>
      <c r="AD6" s="678">
        <v>159706</v>
      </c>
      <c r="AE6" s="678"/>
      <c r="AF6" s="678"/>
      <c r="AG6" s="678"/>
      <c r="AH6" s="678"/>
      <c r="AI6" s="678"/>
      <c r="AJ6" s="678"/>
      <c r="AK6" s="678"/>
      <c r="AL6" s="643">
        <v>1.1000000000000001</v>
      </c>
      <c r="AM6" s="644"/>
      <c r="AN6" s="644"/>
      <c r="AO6" s="679"/>
      <c r="AP6" s="637" t="s">
        <v>232</v>
      </c>
      <c r="AQ6" s="638"/>
      <c r="AR6" s="638"/>
      <c r="AS6" s="638"/>
      <c r="AT6" s="638"/>
      <c r="AU6" s="638"/>
      <c r="AV6" s="638"/>
      <c r="AW6" s="638"/>
      <c r="AX6" s="638"/>
      <c r="AY6" s="638"/>
      <c r="AZ6" s="638"/>
      <c r="BA6" s="638"/>
      <c r="BB6" s="638"/>
      <c r="BC6" s="638"/>
      <c r="BD6" s="638"/>
      <c r="BE6" s="638"/>
      <c r="BF6" s="639"/>
      <c r="BG6" s="640">
        <v>9476751</v>
      </c>
      <c r="BH6" s="641"/>
      <c r="BI6" s="641"/>
      <c r="BJ6" s="641"/>
      <c r="BK6" s="641"/>
      <c r="BL6" s="641"/>
      <c r="BM6" s="641"/>
      <c r="BN6" s="642"/>
      <c r="BO6" s="677">
        <v>86.5</v>
      </c>
      <c r="BP6" s="677"/>
      <c r="BQ6" s="677"/>
      <c r="BR6" s="677"/>
      <c r="BS6" s="678" t="s">
        <v>131</v>
      </c>
      <c r="BT6" s="678"/>
      <c r="BU6" s="678"/>
      <c r="BV6" s="678"/>
      <c r="BW6" s="678"/>
      <c r="BX6" s="678"/>
      <c r="BY6" s="678"/>
      <c r="BZ6" s="678"/>
      <c r="CA6" s="678"/>
      <c r="CB6" s="737"/>
      <c r="CD6" s="698" t="s">
        <v>233</v>
      </c>
      <c r="CE6" s="699"/>
      <c r="CF6" s="699"/>
      <c r="CG6" s="699"/>
      <c r="CH6" s="699"/>
      <c r="CI6" s="699"/>
      <c r="CJ6" s="699"/>
      <c r="CK6" s="699"/>
      <c r="CL6" s="699"/>
      <c r="CM6" s="699"/>
      <c r="CN6" s="699"/>
      <c r="CO6" s="699"/>
      <c r="CP6" s="699"/>
      <c r="CQ6" s="700"/>
      <c r="CR6" s="640">
        <v>200038</v>
      </c>
      <c r="CS6" s="641"/>
      <c r="CT6" s="641"/>
      <c r="CU6" s="641"/>
      <c r="CV6" s="641"/>
      <c r="CW6" s="641"/>
      <c r="CX6" s="641"/>
      <c r="CY6" s="642"/>
      <c r="CZ6" s="740">
        <v>0.7</v>
      </c>
      <c r="DA6" s="711"/>
      <c r="DB6" s="711"/>
      <c r="DC6" s="743"/>
      <c r="DD6" s="646" t="s">
        <v>234</v>
      </c>
      <c r="DE6" s="641"/>
      <c r="DF6" s="641"/>
      <c r="DG6" s="641"/>
      <c r="DH6" s="641"/>
      <c r="DI6" s="641"/>
      <c r="DJ6" s="641"/>
      <c r="DK6" s="641"/>
      <c r="DL6" s="641"/>
      <c r="DM6" s="641"/>
      <c r="DN6" s="641"/>
      <c r="DO6" s="641"/>
      <c r="DP6" s="642"/>
      <c r="DQ6" s="646">
        <v>200038</v>
      </c>
      <c r="DR6" s="641"/>
      <c r="DS6" s="641"/>
      <c r="DT6" s="641"/>
      <c r="DU6" s="641"/>
      <c r="DV6" s="641"/>
      <c r="DW6" s="641"/>
      <c r="DX6" s="641"/>
      <c r="DY6" s="641"/>
      <c r="DZ6" s="641"/>
      <c r="EA6" s="641"/>
      <c r="EB6" s="641"/>
      <c r="EC6" s="684"/>
    </row>
    <row r="7" spans="2:143" ht="11.25" customHeight="1" x14ac:dyDescent="0.15">
      <c r="B7" s="637" t="s">
        <v>235</v>
      </c>
      <c r="C7" s="638"/>
      <c r="D7" s="638"/>
      <c r="E7" s="638"/>
      <c r="F7" s="638"/>
      <c r="G7" s="638"/>
      <c r="H7" s="638"/>
      <c r="I7" s="638"/>
      <c r="J7" s="638"/>
      <c r="K7" s="638"/>
      <c r="L7" s="638"/>
      <c r="M7" s="638"/>
      <c r="N7" s="638"/>
      <c r="O7" s="638"/>
      <c r="P7" s="638"/>
      <c r="Q7" s="639"/>
      <c r="R7" s="640">
        <v>7106</v>
      </c>
      <c r="S7" s="641"/>
      <c r="T7" s="641"/>
      <c r="U7" s="641"/>
      <c r="V7" s="641"/>
      <c r="W7" s="641"/>
      <c r="X7" s="641"/>
      <c r="Y7" s="642"/>
      <c r="Z7" s="677">
        <v>0</v>
      </c>
      <c r="AA7" s="677"/>
      <c r="AB7" s="677"/>
      <c r="AC7" s="677"/>
      <c r="AD7" s="678">
        <v>7106</v>
      </c>
      <c r="AE7" s="678"/>
      <c r="AF7" s="678"/>
      <c r="AG7" s="678"/>
      <c r="AH7" s="678"/>
      <c r="AI7" s="678"/>
      <c r="AJ7" s="678"/>
      <c r="AK7" s="678"/>
      <c r="AL7" s="643">
        <v>0</v>
      </c>
      <c r="AM7" s="644"/>
      <c r="AN7" s="644"/>
      <c r="AO7" s="679"/>
      <c r="AP7" s="637" t="s">
        <v>236</v>
      </c>
      <c r="AQ7" s="638"/>
      <c r="AR7" s="638"/>
      <c r="AS7" s="638"/>
      <c r="AT7" s="638"/>
      <c r="AU7" s="638"/>
      <c r="AV7" s="638"/>
      <c r="AW7" s="638"/>
      <c r="AX7" s="638"/>
      <c r="AY7" s="638"/>
      <c r="AZ7" s="638"/>
      <c r="BA7" s="638"/>
      <c r="BB7" s="638"/>
      <c r="BC7" s="638"/>
      <c r="BD7" s="638"/>
      <c r="BE7" s="638"/>
      <c r="BF7" s="639"/>
      <c r="BG7" s="640">
        <v>3408087</v>
      </c>
      <c r="BH7" s="641"/>
      <c r="BI7" s="641"/>
      <c r="BJ7" s="641"/>
      <c r="BK7" s="641"/>
      <c r="BL7" s="641"/>
      <c r="BM7" s="641"/>
      <c r="BN7" s="642"/>
      <c r="BO7" s="677">
        <v>31.1</v>
      </c>
      <c r="BP7" s="677"/>
      <c r="BQ7" s="677"/>
      <c r="BR7" s="677"/>
      <c r="BS7" s="678" t="s">
        <v>131</v>
      </c>
      <c r="BT7" s="678"/>
      <c r="BU7" s="678"/>
      <c r="BV7" s="678"/>
      <c r="BW7" s="678"/>
      <c r="BX7" s="678"/>
      <c r="BY7" s="678"/>
      <c r="BZ7" s="678"/>
      <c r="CA7" s="678"/>
      <c r="CB7" s="737"/>
      <c r="CD7" s="673" t="s">
        <v>237</v>
      </c>
      <c r="CE7" s="674"/>
      <c r="CF7" s="674"/>
      <c r="CG7" s="674"/>
      <c r="CH7" s="674"/>
      <c r="CI7" s="674"/>
      <c r="CJ7" s="674"/>
      <c r="CK7" s="674"/>
      <c r="CL7" s="674"/>
      <c r="CM7" s="674"/>
      <c r="CN7" s="674"/>
      <c r="CO7" s="674"/>
      <c r="CP7" s="674"/>
      <c r="CQ7" s="675"/>
      <c r="CR7" s="640">
        <v>3485431</v>
      </c>
      <c r="CS7" s="641"/>
      <c r="CT7" s="641"/>
      <c r="CU7" s="641"/>
      <c r="CV7" s="641"/>
      <c r="CW7" s="641"/>
      <c r="CX7" s="641"/>
      <c r="CY7" s="642"/>
      <c r="CZ7" s="677">
        <v>12.8</v>
      </c>
      <c r="DA7" s="677"/>
      <c r="DB7" s="677"/>
      <c r="DC7" s="677"/>
      <c r="DD7" s="646">
        <v>50585</v>
      </c>
      <c r="DE7" s="641"/>
      <c r="DF7" s="641"/>
      <c r="DG7" s="641"/>
      <c r="DH7" s="641"/>
      <c r="DI7" s="641"/>
      <c r="DJ7" s="641"/>
      <c r="DK7" s="641"/>
      <c r="DL7" s="641"/>
      <c r="DM7" s="641"/>
      <c r="DN7" s="641"/>
      <c r="DO7" s="641"/>
      <c r="DP7" s="642"/>
      <c r="DQ7" s="646">
        <v>2811062</v>
      </c>
      <c r="DR7" s="641"/>
      <c r="DS7" s="641"/>
      <c r="DT7" s="641"/>
      <c r="DU7" s="641"/>
      <c r="DV7" s="641"/>
      <c r="DW7" s="641"/>
      <c r="DX7" s="641"/>
      <c r="DY7" s="641"/>
      <c r="DZ7" s="641"/>
      <c r="EA7" s="641"/>
      <c r="EB7" s="641"/>
      <c r="EC7" s="684"/>
    </row>
    <row r="8" spans="2:143" ht="11.25" customHeight="1" x14ac:dyDescent="0.15">
      <c r="B8" s="637" t="s">
        <v>238</v>
      </c>
      <c r="C8" s="638"/>
      <c r="D8" s="638"/>
      <c r="E8" s="638"/>
      <c r="F8" s="638"/>
      <c r="G8" s="638"/>
      <c r="H8" s="638"/>
      <c r="I8" s="638"/>
      <c r="J8" s="638"/>
      <c r="K8" s="638"/>
      <c r="L8" s="638"/>
      <c r="M8" s="638"/>
      <c r="N8" s="638"/>
      <c r="O8" s="638"/>
      <c r="P8" s="638"/>
      <c r="Q8" s="639"/>
      <c r="R8" s="640">
        <v>33058</v>
      </c>
      <c r="S8" s="641"/>
      <c r="T8" s="641"/>
      <c r="U8" s="641"/>
      <c r="V8" s="641"/>
      <c r="W8" s="641"/>
      <c r="X8" s="641"/>
      <c r="Y8" s="642"/>
      <c r="Z8" s="677">
        <v>0.1</v>
      </c>
      <c r="AA8" s="677"/>
      <c r="AB8" s="677"/>
      <c r="AC8" s="677"/>
      <c r="AD8" s="678">
        <v>33058</v>
      </c>
      <c r="AE8" s="678"/>
      <c r="AF8" s="678"/>
      <c r="AG8" s="678"/>
      <c r="AH8" s="678"/>
      <c r="AI8" s="678"/>
      <c r="AJ8" s="678"/>
      <c r="AK8" s="678"/>
      <c r="AL8" s="643">
        <v>0.2</v>
      </c>
      <c r="AM8" s="644"/>
      <c r="AN8" s="644"/>
      <c r="AO8" s="679"/>
      <c r="AP8" s="637" t="s">
        <v>239</v>
      </c>
      <c r="AQ8" s="638"/>
      <c r="AR8" s="638"/>
      <c r="AS8" s="638"/>
      <c r="AT8" s="638"/>
      <c r="AU8" s="638"/>
      <c r="AV8" s="638"/>
      <c r="AW8" s="638"/>
      <c r="AX8" s="638"/>
      <c r="AY8" s="638"/>
      <c r="AZ8" s="638"/>
      <c r="BA8" s="638"/>
      <c r="BB8" s="638"/>
      <c r="BC8" s="638"/>
      <c r="BD8" s="638"/>
      <c r="BE8" s="638"/>
      <c r="BF8" s="639"/>
      <c r="BG8" s="640">
        <v>152660</v>
      </c>
      <c r="BH8" s="641"/>
      <c r="BI8" s="641"/>
      <c r="BJ8" s="641"/>
      <c r="BK8" s="641"/>
      <c r="BL8" s="641"/>
      <c r="BM8" s="641"/>
      <c r="BN8" s="642"/>
      <c r="BO8" s="677">
        <v>1.4</v>
      </c>
      <c r="BP8" s="677"/>
      <c r="BQ8" s="677"/>
      <c r="BR8" s="677"/>
      <c r="BS8" s="646" t="s">
        <v>131</v>
      </c>
      <c r="BT8" s="641"/>
      <c r="BU8" s="641"/>
      <c r="BV8" s="641"/>
      <c r="BW8" s="641"/>
      <c r="BX8" s="641"/>
      <c r="BY8" s="641"/>
      <c r="BZ8" s="641"/>
      <c r="CA8" s="641"/>
      <c r="CB8" s="684"/>
      <c r="CD8" s="673" t="s">
        <v>240</v>
      </c>
      <c r="CE8" s="674"/>
      <c r="CF8" s="674"/>
      <c r="CG8" s="674"/>
      <c r="CH8" s="674"/>
      <c r="CI8" s="674"/>
      <c r="CJ8" s="674"/>
      <c r="CK8" s="674"/>
      <c r="CL8" s="674"/>
      <c r="CM8" s="674"/>
      <c r="CN8" s="674"/>
      <c r="CO8" s="674"/>
      <c r="CP8" s="674"/>
      <c r="CQ8" s="675"/>
      <c r="CR8" s="640">
        <v>10885938</v>
      </c>
      <c r="CS8" s="641"/>
      <c r="CT8" s="641"/>
      <c r="CU8" s="641"/>
      <c r="CV8" s="641"/>
      <c r="CW8" s="641"/>
      <c r="CX8" s="641"/>
      <c r="CY8" s="642"/>
      <c r="CZ8" s="677">
        <v>39.9</v>
      </c>
      <c r="DA8" s="677"/>
      <c r="DB8" s="677"/>
      <c r="DC8" s="677"/>
      <c r="DD8" s="646">
        <v>78113</v>
      </c>
      <c r="DE8" s="641"/>
      <c r="DF8" s="641"/>
      <c r="DG8" s="641"/>
      <c r="DH8" s="641"/>
      <c r="DI8" s="641"/>
      <c r="DJ8" s="641"/>
      <c r="DK8" s="641"/>
      <c r="DL8" s="641"/>
      <c r="DM8" s="641"/>
      <c r="DN8" s="641"/>
      <c r="DO8" s="641"/>
      <c r="DP8" s="642"/>
      <c r="DQ8" s="646">
        <v>5773603</v>
      </c>
      <c r="DR8" s="641"/>
      <c r="DS8" s="641"/>
      <c r="DT8" s="641"/>
      <c r="DU8" s="641"/>
      <c r="DV8" s="641"/>
      <c r="DW8" s="641"/>
      <c r="DX8" s="641"/>
      <c r="DY8" s="641"/>
      <c r="DZ8" s="641"/>
      <c r="EA8" s="641"/>
      <c r="EB8" s="641"/>
      <c r="EC8" s="684"/>
    </row>
    <row r="9" spans="2:143" ht="11.25" customHeight="1" x14ac:dyDescent="0.15">
      <c r="B9" s="637" t="s">
        <v>241</v>
      </c>
      <c r="C9" s="638"/>
      <c r="D9" s="638"/>
      <c r="E9" s="638"/>
      <c r="F9" s="638"/>
      <c r="G9" s="638"/>
      <c r="H9" s="638"/>
      <c r="I9" s="638"/>
      <c r="J9" s="638"/>
      <c r="K9" s="638"/>
      <c r="L9" s="638"/>
      <c r="M9" s="638"/>
      <c r="N9" s="638"/>
      <c r="O9" s="638"/>
      <c r="P9" s="638"/>
      <c r="Q9" s="639"/>
      <c r="R9" s="640">
        <v>22297</v>
      </c>
      <c r="S9" s="641"/>
      <c r="T9" s="641"/>
      <c r="U9" s="641"/>
      <c r="V9" s="641"/>
      <c r="W9" s="641"/>
      <c r="X9" s="641"/>
      <c r="Y9" s="642"/>
      <c r="Z9" s="677">
        <v>0.1</v>
      </c>
      <c r="AA9" s="677"/>
      <c r="AB9" s="677"/>
      <c r="AC9" s="677"/>
      <c r="AD9" s="678">
        <v>22297</v>
      </c>
      <c r="AE9" s="678"/>
      <c r="AF9" s="678"/>
      <c r="AG9" s="678"/>
      <c r="AH9" s="678"/>
      <c r="AI9" s="678"/>
      <c r="AJ9" s="678"/>
      <c r="AK9" s="678"/>
      <c r="AL9" s="643">
        <v>0.2</v>
      </c>
      <c r="AM9" s="644"/>
      <c r="AN9" s="644"/>
      <c r="AO9" s="679"/>
      <c r="AP9" s="637" t="s">
        <v>242</v>
      </c>
      <c r="AQ9" s="638"/>
      <c r="AR9" s="638"/>
      <c r="AS9" s="638"/>
      <c r="AT9" s="638"/>
      <c r="AU9" s="638"/>
      <c r="AV9" s="638"/>
      <c r="AW9" s="638"/>
      <c r="AX9" s="638"/>
      <c r="AY9" s="638"/>
      <c r="AZ9" s="638"/>
      <c r="BA9" s="638"/>
      <c r="BB9" s="638"/>
      <c r="BC9" s="638"/>
      <c r="BD9" s="638"/>
      <c r="BE9" s="638"/>
      <c r="BF9" s="639"/>
      <c r="BG9" s="640">
        <v>2769172</v>
      </c>
      <c r="BH9" s="641"/>
      <c r="BI9" s="641"/>
      <c r="BJ9" s="641"/>
      <c r="BK9" s="641"/>
      <c r="BL9" s="641"/>
      <c r="BM9" s="641"/>
      <c r="BN9" s="642"/>
      <c r="BO9" s="677">
        <v>25.3</v>
      </c>
      <c r="BP9" s="677"/>
      <c r="BQ9" s="677"/>
      <c r="BR9" s="677"/>
      <c r="BS9" s="646" t="s">
        <v>131</v>
      </c>
      <c r="BT9" s="641"/>
      <c r="BU9" s="641"/>
      <c r="BV9" s="641"/>
      <c r="BW9" s="641"/>
      <c r="BX9" s="641"/>
      <c r="BY9" s="641"/>
      <c r="BZ9" s="641"/>
      <c r="CA9" s="641"/>
      <c r="CB9" s="684"/>
      <c r="CD9" s="673" t="s">
        <v>243</v>
      </c>
      <c r="CE9" s="674"/>
      <c r="CF9" s="674"/>
      <c r="CG9" s="674"/>
      <c r="CH9" s="674"/>
      <c r="CI9" s="674"/>
      <c r="CJ9" s="674"/>
      <c r="CK9" s="674"/>
      <c r="CL9" s="674"/>
      <c r="CM9" s="674"/>
      <c r="CN9" s="674"/>
      <c r="CO9" s="674"/>
      <c r="CP9" s="674"/>
      <c r="CQ9" s="675"/>
      <c r="CR9" s="640">
        <v>2443359</v>
      </c>
      <c r="CS9" s="641"/>
      <c r="CT9" s="641"/>
      <c r="CU9" s="641"/>
      <c r="CV9" s="641"/>
      <c r="CW9" s="641"/>
      <c r="CX9" s="641"/>
      <c r="CY9" s="642"/>
      <c r="CZ9" s="677">
        <v>8.9</v>
      </c>
      <c r="DA9" s="677"/>
      <c r="DB9" s="677"/>
      <c r="DC9" s="677"/>
      <c r="DD9" s="646">
        <v>93454</v>
      </c>
      <c r="DE9" s="641"/>
      <c r="DF9" s="641"/>
      <c r="DG9" s="641"/>
      <c r="DH9" s="641"/>
      <c r="DI9" s="641"/>
      <c r="DJ9" s="641"/>
      <c r="DK9" s="641"/>
      <c r="DL9" s="641"/>
      <c r="DM9" s="641"/>
      <c r="DN9" s="641"/>
      <c r="DO9" s="641"/>
      <c r="DP9" s="642"/>
      <c r="DQ9" s="646">
        <v>1993538</v>
      </c>
      <c r="DR9" s="641"/>
      <c r="DS9" s="641"/>
      <c r="DT9" s="641"/>
      <c r="DU9" s="641"/>
      <c r="DV9" s="641"/>
      <c r="DW9" s="641"/>
      <c r="DX9" s="641"/>
      <c r="DY9" s="641"/>
      <c r="DZ9" s="641"/>
      <c r="EA9" s="641"/>
      <c r="EB9" s="641"/>
      <c r="EC9" s="684"/>
    </row>
    <row r="10" spans="2:143" ht="11.25" customHeight="1" x14ac:dyDescent="0.15">
      <c r="B10" s="637" t="s">
        <v>244</v>
      </c>
      <c r="C10" s="638"/>
      <c r="D10" s="638"/>
      <c r="E10" s="638"/>
      <c r="F10" s="638"/>
      <c r="G10" s="638"/>
      <c r="H10" s="638"/>
      <c r="I10" s="638"/>
      <c r="J10" s="638"/>
      <c r="K10" s="638"/>
      <c r="L10" s="638"/>
      <c r="M10" s="638"/>
      <c r="N10" s="638"/>
      <c r="O10" s="638"/>
      <c r="P10" s="638"/>
      <c r="Q10" s="639"/>
      <c r="R10" s="640" t="s">
        <v>234</v>
      </c>
      <c r="S10" s="641"/>
      <c r="T10" s="641"/>
      <c r="U10" s="641"/>
      <c r="V10" s="641"/>
      <c r="W10" s="641"/>
      <c r="X10" s="641"/>
      <c r="Y10" s="642"/>
      <c r="Z10" s="677" t="s">
        <v>131</v>
      </c>
      <c r="AA10" s="677"/>
      <c r="AB10" s="677"/>
      <c r="AC10" s="677"/>
      <c r="AD10" s="678" t="s">
        <v>234</v>
      </c>
      <c r="AE10" s="678"/>
      <c r="AF10" s="678"/>
      <c r="AG10" s="678"/>
      <c r="AH10" s="678"/>
      <c r="AI10" s="678"/>
      <c r="AJ10" s="678"/>
      <c r="AK10" s="678"/>
      <c r="AL10" s="643" t="s">
        <v>131</v>
      </c>
      <c r="AM10" s="644"/>
      <c r="AN10" s="644"/>
      <c r="AO10" s="679"/>
      <c r="AP10" s="637" t="s">
        <v>245</v>
      </c>
      <c r="AQ10" s="638"/>
      <c r="AR10" s="638"/>
      <c r="AS10" s="638"/>
      <c r="AT10" s="638"/>
      <c r="AU10" s="638"/>
      <c r="AV10" s="638"/>
      <c r="AW10" s="638"/>
      <c r="AX10" s="638"/>
      <c r="AY10" s="638"/>
      <c r="AZ10" s="638"/>
      <c r="BA10" s="638"/>
      <c r="BB10" s="638"/>
      <c r="BC10" s="638"/>
      <c r="BD10" s="638"/>
      <c r="BE10" s="638"/>
      <c r="BF10" s="639"/>
      <c r="BG10" s="640">
        <v>275919</v>
      </c>
      <c r="BH10" s="641"/>
      <c r="BI10" s="641"/>
      <c r="BJ10" s="641"/>
      <c r="BK10" s="641"/>
      <c r="BL10" s="641"/>
      <c r="BM10" s="641"/>
      <c r="BN10" s="642"/>
      <c r="BO10" s="677">
        <v>2.5</v>
      </c>
      <c r="BP10" s="677"/>
      <c r="BQ10" s="677"/>
      <c r="BR10" s="677"/>
      <c r="BS10" s="646" t="s">
        <v>175</v>
      </c>
      <c r="BT10" s="641"/>
      <c r="BU10" s="641"/>
      <c r="BV10" s="641"/>
      <c r="BW10" s="641"/>
      <c r="BX10" s="641"/>
      <c r="BY10" s="641"/>
      <c r="BZ10" s="641"/>
      <c r="CA10" s="641"/>
      <c r="CB10" s="684"/>
      <c r="CD10" s="673" t="s">
        <v>246</v>
      </c>
      <c r="CE10" s="674"/>
      <c r="CF10" s="674"/>
      <c r="CG10" s="674"/>
      <c r="CH10" s="674"/>
      <c r="CI10" s="674"/>
      <c r="CJ10" s="674"/>
      <c r="CK10" s="674"/>
      <c r="CL10" s="674"/>
      <c r="CM10" s="674"/>
      <c r="CN10" s="674"/>
      <c r="CO10" s="674"/>
      <c r="CP10" s="674"/>
      <c r="CQ10" s="675"/>
      <c r="CR10" s="640">
        <v>104017</v>
      </c>
      <c r="CS10" s="641"/>
      <c r="CT10" s="641"/>
      <c r="CU10" s="641"/>
      <c r="CV10" s="641"/>
      <c r="CW10" s="641"/>
      <c r="CX10" s="641"/>
      <c r="CY10" s="642"/>
      <c r="CZ10" s="677">
        <v>0.4</v>
      </c>
      <c r="DA10" s="677"/>
      <c r="DB10" s="677"/>
      <c r="DC10" s="677"/>
      <c r="DD10" s="646" t="s">
        <v>131</v>
      </c>
      <c r="DE10" s="641"/>
      <c r="DF10" s="641"/>
      <c r="DG10" s="641"/>
      <c r="DH10" s="641"/>
      <c r="DI10" s="641"/>
      <c r="DJ10" s="641"/>
      <c r="DK10" s="641"/>
      <c r="DL10" s="641"/>
      <c r="DM10" s="641"/>
      <c r="DN10" s="641"/>
      <c r="DO10" s="641"/>
      <c r="DP10" s="642"/>
      <c r="DQ10" s="646">
        <v>103722</v>
      </c>
      <c r="DR10" s="641"/>
      <c r="DS10" s="641"/>
      <c r="DT10" s="641"/>
      <c r="DU10" s="641"/>
      <c r="DV10" s="641"/>
      <c r="DW10" s="641"/>
      <c r="DX10" s="641"/>
      <c r="DY10" s="641"/>
      <c r="DZ10" s="641"/>
      <c r="EA10" s="641"/>
      <c r="EB10" s="641"/>
      <c r="EC10" s="684"/>
    </row>
    <row r="11" spans="2:143" ht="11.25" customHeight="1" x14ac:dyDescent="0.15">
      <c r="B11" s="637" t="s">
        <v>247</v>
      </c>
      <c r="C11" s="638"/>
      <c r="D11" s="638"/>
      <c r="E11" s="638"/>
      <c r="F11" s="638"/>
      <c r="G11" s="638"/>
      <c r="H11" s="638"/>
      <c r="I11" s="638"/>
      <c r="J11" s="638"/>
      <c r="K11" s="638"/>
      <c r="L11" s="638"/>
      <c r="M11" s="638"/>
      <c r="N11" s="638"/>
      <c r="O11" s="638"/>
      <c r="P11" s="638"/>
      <c r="Q11" s="639"/>
      <c r="R11" s="640">
        <v>1213579</v>
      </c>
      <c r="S11" s="641"/>
      <c r="T11" s="641"/>
      <c r="U11" s="641"/>
      <c r="V11" s="641"/>
      <c r="W11" s="641"/>
      <c r="X11" s="641"/>
      <c r="Y11" s="642"/>
      <c r="Z11" s="643">
        <v>4.4000000000000004</v>
      </c>
      <c r="AA11" s="644"/>
      <c r="AB11" s="644"/>
      <c r="AC11" s="645"/>
      <c r="AD11" s="646">
        <v>1213579</v>
      </c>
      <c r="AE11" s="641"/>
      <c r="AF11" s="641"/>
      <c r="AG11" s="641"/>
      <c r="AH11" s="641"/>
      <c r="AI11" s="641"/>
      <c r="AJ11" s="641"/>
      <c r="AK11" s="642"/>
      <c r="AL11" s="643">
        <v>8.1999999999999993</v>
      </c>
      <c r="AM11" s="644"/>
      <c r="AN11" s="644"/>
      <c r="AO11" s="679"/>
      <c r="AP11" s="637" t="s">
        <v>248</v>
      </c>
      <c r="AQ11" s="638"/>
      <c r="AR11" s="638"/>
      <c r="AS11" s="638"/>
      <c r="AT11" s="638"/>
      <c r="AU11" s="638"/>
      <c r="AV11" s="638"/>
      <c r="AW11" s="638"/>
      <c r="AX11" s="638"/>
      <c r="AY11" s="638"/>
      <c r="AZ11" s="638"/>
      <c r="BA11" s="638"/>
      <c r="BB11" s="638"/>
      <c r="BC11" s="638"/>
      <c r="BD11" s="638"/>
      <c r="BE11" s="638"/>
      <c r="BF11" s="639"/>
      <c r="BG11" s="640">
        <v>210336</v>
      </c>
      <c r="BH11" s="641"/>
      <c r="BI11" s="641"/>
      <c r="BJ11" s="641"/>
      <c r="BK11" s="641"/>
      <c r="BL11" s="641"/>
      <c r="BM11" s="641"/>
      <c r="BN11" s="642"/>
      <c r="BO11" s="677">
        <v>1.9</v>
      </c>
      <c r="BP11" s="677"/>
      <c r="BQ11" s="677"/>
      <c r="BR11" s="677"/>
      <c r="BS11" s="646" t="s">
        <v>234</v>
      </c>
      <c r="BT11" s="641"/>
      <c r="BU11" s="641"/>
      <c r="BV11" s="641"/>
      <c r="BW11" s="641"/>
      <c r="BX11" s="641"/>
      <c r="BY11" s="641"/>
      <c r="BZ11" s="641"/>
      <c r="CA11" s="641"/>
      <c r="CB11" s="684"/>
      <c r="CD11" s="673" t="s">
        <v>249</v>
      </c>
      <c r="CE11" s="674"/>
      <c r="CF11" s="674"/>
      <c r="CG11" s="674"/>
      <c r="CH11" s="674"/>
      <c r="CI11" s="674"/>
      <c r="CJ11" s="674"/>
      <c r="CK11" s="674"/>
      <c r="CL11" s="674"/>
      <c r="CM11" s="674"/>
      <c r="CN11" s="674"/>
      <c r="CO11" s="674"/>
      <c r="CP11" s="674"/>
      <c r="CQ11" s="675"/>
      <c r="CR11" s="640">
        <v>175061</v>
      </c>
      <c r="CS11" s="641"/>
      <c r="CT11" s="641"/>
      <c r="CU11" s="641"/>
      <c r="CV11" s="641"/>
      <c r="CW11" s="641"/>
      <c r="CX11" s="641"/>
      <c r="CY11" s="642"/>
      <c r="CZ11" s="677">
        <v>0.6</v>
      </c>
      <c r="DA11" s="677"/>
      <c r="DB11" s="677"/>
      <c r="DC11" s="677"/>
      <c r="DD11" s="646">
        <v>73976</v>
      </c>
      <c r="DE11" s="641"/>
      <c r="DF11" s="641"/>
      <c r="DG11" s="641"/>
      <c r="DH11" s="641"/>
      <c r="DI11" s="641"/>
      <c r="DJ11" s="641"/>
      <c r="DK11" s="641"/>
      <c r="DL11" s="641"/>
      <c r="DM11" s="641"/>
      <c r="DN11" s="641"/>
      <c r="DO11" s="641"/>
      <c r="DP11" s="642"/>
      <c r="DQ11" s="646">
        <v>139059</v>
      </c>
      <c r="DR11" s="641"/>
      <c r="DS11" s="641"/>
      <c r="DT11" s="641"/>
      <c r="DU11" s="641"/>
      <c r="DV11" s="641"/>
      <c r="DW11" s="641"/>
      <c r="DX11" s="641"/>
      <c r="DY11" s="641"/>
      <c r="DZ11" s="641"/>
      <c r="EA11" s="641"/>
      <c r="EB11" s="641"/>
      <c r="EC11" s="684"/>
    </row>
    <row r="12" spans="2:143" ht="11.25" customHeight="1" x14ac:dyDescent="0.15">
      <c r="B12" s="637" t="s">
        <v>250</v>
      </c>
      <c r="C12" s="638"/>
      <c r="D12" s="638"/>
      <c r="E12" s="638"/>
      <c r="F12" s="638"/>
      <c r="G12" s="638"/>
      <c r="H12" s="638"/>
      <c r="I12" s="638"/>
      <c r="J12" s="638"/>
      <c r="K12" s="638"/>
      <c r="L12" s="638"/>
      <c r="M12" s="638"/>
      <c r="N12" s="638"/>
      <c r="O12" s="638"/>
      <c r="P12" s="638"/>
      <c r="Q12" s="639"/>
      <c r="R12" s="640">
        <v>70939</v>
      </c>
      <c r="S12" s="641"/>
      <c r="T12" s="641"/>
      <c r="U12" s="641"/>
      <c r="V12" s="641"/>
      <c r="W12" s="641"/>
      <c r="X12" s="641"/>
      <c r="Y12" s="642"/>
      <c r="Z12" s="677">
        <v>0.3</v>
      </c>
      <c r="AA12" s="677"/>
      <c r="AB12" s="677"/>
      <c r="AC12" s="677"/>
      <c r="AD12" s="678">
        <v>70939</v>
      </c>
      <c r="AE12" s="678"/>
      <c r="AF12" s="678"/>
      <c r="AG12" s="678"/>
      <c r="AH12" s="678"/>
      <c r="AI12" s="678"/>
      <c r="AJ12" s="678"/>
      <c r="AK12" s="678"/>
      <c r="AL12" s="643">
        <v>0.5</v>
      </c>
      <c r="AM12" s="644"/>
      <c r="AN12" s="644"/>
      <c r="AO12" s="679"/>
      <c r="AP12" s="637" t="s">
        <v>251</v>
      </c>
      <c r="AQ12" s="638"/>
      <c r="AR12" s="638"/>
      <c r="AS12" s="638"/>
      <c r="AT12" s="638"/>
      <c r="AU12" s="638"/>
      <c r="AV12" s="638"/>
      <c r="AW12" s="638"/>
      <c r="AX12" s="638"/>
      <c r="AY12" s="638"/>
      <c r="AZ12" s="638"/>
      <c r="BA12" s="638"/>
      <c r="BB12" s="638"/>
      <c r="BC12" s="638"/>
      <c r="BD12" s="638"/>
      <c r="BE12" s="638"/>
      <c r="BF12" s="639"/>
      <c r="BG12" s="640">
        <v>5346436</v>
      </c>
      <c r="BH12" s="641"/>
      <c r="BI12" s="641"/>
      <c r="BJ12" s="641"/>
      <c r="BK12" s="641"/>
      <c r="BL12" s="641"/>
      <c r="BM12" s="641"/>
      <c r="BN12" s="642"/>
      <c r="BO12" s="677">
        <v>48.8</v>
      </c>
      <c r="BP12" s="677"/>
      <c r="BQ12" s="677"/>
      <c r="BR12" s="677"/>
      <c r="BS12" s="646" t="s">
        <v>131</v>
      </c>
      <c r="BT12" s="641"/>
      <c r="BU12" s="641"/>
      <c r="BV12" s="641"/>
      <c r="BW12" s="641"/>
      <c r="BX12" s="641"/>
      <c r="BY12" s="641"/>
      <c r="BZ12" s="641"/>
      <c r="CA12" s="641"/>
      <c r="CB12" s="684"/>
      <c r="CD12" s="673" t="s">
        <v>252</v>
      </c>
      <c r="CE12" s="674"/>
      <c r="CF12" s="674"/>
      <c r="CG12" s="674"/>
      <c r="CH12" s="674"/>
      <c r="CI12" s="674"/>
      <c r="CJ12" s="674"/>
      <c r="CK12" s="674"/>
      <c r="CL12" s="674"/>
      <c r="CM12" s="674"/>
      <c r="CN12" s="674"/>
      <c r="CO12" s="674"/>
      <c r="CP12" s="674"/>
      <c r="CQ12" s="675"/>
      <c r="CR12" s="640">
        <v>916441</v>
      </c>
      <c r="CS12" s="641"/>
      <c r="CT12" s="641"/>
      <c r="CU12" s="641"/>
      <c r="CV12" s="641"/>
      <c r="CW12" s="641"/>
      <c r="CX12" s="641"/>
      <c r="CY12" s="642"/>
      <c r="CZ12" s="677">
        <v>3.4</v>
      </c>
      <c r="DA12" s="677"/>
      <c r="DB12" s="677"/>
      <c r="DC12" s="677"/>
      <c r="DD12" s="646">
        <v>181740</v>
      </c>
      <c r="DE12" s="641"/>
      <c r="DF12" s="641"/>
      <c r="DG12" s="641"/>
      <c r="DH12" s="641"/>
      <c r="DI12" s="641"/>
      <c r="DJ12" s="641"/>
      <c r="DK12" s="641"/>
      <c r="DL12" s="641"/>
      <c r="DM12" s="641"/>
      <c r="DN12" s="641"/>
      <c r="DO12" s="641"/>
      <c r="DP12" s="642"/>
      <c r="DQ12" s="646">
        <v>649940</v>
      </c>
      <c r="DR12" s="641"/>
      <c r="DS12" s="641"/>
      <c r="DT12" s="641"/>
      <c r="DU12" s="641"/>
      <c r="DV12" s="641"/>
      <c r="DW12" s="641"/>
      <c r="DX12" s="641"/>
      <c r="DY12" s="641"/>
      <c r="DZ12" s="641"/>
      <c r="EA12" s="641"/>
      <c r="EB12" s="641"/>
      <c r="EC12" s="684"/>
    </row>
    <row r="13" spans="2:143" ht="11.25" customHeight="1" x14ac:dyDescent="0.15">
      <c r="B13" s="637" t="s">
        <v>253</v>
      </c>
      <c r="C13" s="638"/>
      <c r="D13" s="638"/>
      <c r="E13" s="638"/>
      <c r="F13" s="638"/>
      <c r="G13" s="638"/>
      <c r="H13" s="638"/>
      <c r="I13" s="638"/>
      <c r="J13" s="638"/>
      <c r="K13" s="638"/>
      <c r="L13" s="638"/>
      <c r="M13" s="638"/>
      <c r="N13" s="638"/>
      <c r="O13" s="638"/>
      <c r="P13" s="638"/>
      <c r="Q13" s="639"/>
      <c r="R13" s="640" t="s">
        <v>131</v>
      </c>
      <c r="S13" s="641"/>
      <c r="T13" s="641"/>
      <c r="U13" s="641"/>
      <c r="V13" s="641"/>
      <c r="W13" s="641"/>
      <c r="X13" s="641"/>
      <c r="Y13" s="642"/>
      <c r="Z13" s="677" t="s">
        <v>175</v>
      </c>
      <c r="AA13" s="677"/>
      <c r="AB13" s="677"/>
      <c r="AC13" s="677"/>
      <c r="AD13" s="678" t="s">
        <v>175</v>
      </c>
      <c r="AE13" s="678"/>
      <c r="AF13" s="678"/>
      <c r="AG13" s="678"/>
      <c r="AH13" s="678"/>
      <c r="AI13" s="678"/>
      <c r="AJ13" s="678"/>
      <c r="AK13" s="678"/>
      <c r="AL13" s="643" t="s">
        <v>234</v>
      </c>
      <c r="AM13" s="644"/>
      <c r="AN13" s="644"/>
      <c r="AO13" s="679"/>
      <c r="AP13" s="637" t="s">
        <v>254</v>
      </c>
      <c r="AQ13" s="638"/>
      <c r="AR13" s="638"/>
      <c r="AS13" s="638"/>
      <c r="AT13" s="638"/>
      <c r="AU13" s="638"/>
      <c r="AV13" s="638"/>
      <c r="AW13" s="638"/>
      <c r="AX13" s="638"/>
      <c r="AY13" s="638"/>
      <c r="AZ13" s="638"/>
      <c r="BA13" s="638"/>
      <c r="BB13" s="638"/>
      <c r="BC13" s="638"/>
      <c r="BD13" s="638"/>
      <c r="BE13" s="638"/>
      <c r="BF13" s="639"/>
      <c r="BG13" s="640">
        <v>5324339</v>
      </c>
      <c r="BH13" s="641"/>
      <c r="BI13" s="641"/>
      <c r="BJ13" s="641"/>
      <c r="BK13" s="641"/>
      <c r="BL13" s="641"/>
      <c r="BM13" s="641"/>
      <c r="BN13" s="642"/>
      <c r="BO13" s="677">
        <v>48.6</v>
      </c>
      <c r="BP13" s="677"/>
      <c r="BQ13" s="677"/>
      <c r="BR13" s="677"/>
      <c r="BS13" s="646" t="s">
        <v>234</v>
      </c>
      <c r="BT13" s="641"/>
      <c r="BU13" s="641"/>
      <c r="BV13" s="641"/>
      <c r="BW13" s="641"/>
      <c r="BX13" s="641"/>
      <c r="BY13" s="641"/>
      <c r="BZ13" s="641"/>
      <c r="CA13" s="641"/>
      <c r="CB13" s="684"/>
      <c r="CD13" s="673" t="s">
        <v>255</v>
      </c>
      <c r="CE13" s="674"/>
      <c r="CF13" s="674"/>
      <c r="CG13" s="674"/>
      <c r="CH13" s="674"/>
      <c r="CI13" s="674"/>
      <c r="CJ13" s="674"/>
      <c r="CK13" s="674"/>
      <c r="CL13" s="674"/>
      <c r="CM13" s="674"/>
      <c r="CN13" s="674"/>
      <c r="CO13" s="674"/>
      <c r="CP13" s="674"/>
      <c r="CQ13" s="675"/>
      <c r="CR13" s="640">
        <v>2526666</v>
      </c>
      <c r="CS13" s="641"/>
      <c r="CT13" s="641"/>
      <c r="CU13" s="641"/>
      <c r="CV13" s="641"/>
      <c r="CW13" s="641"/>
      <c r="CX13" s="641"/>
      <c r="CY13" s="642"/>
      <c r="CZ13" s="677">
        <v>9.3000000000000007</v>
      </c>
      <c r="DA13" s="677"/>
      <c r="DB13" s="677"/>
      <c r="DC13" s="677"/>
      <c r="DD13" s="646">
        <v>1052260</v>
      </c>
      <c r="DE13" s="641"/>
      <c r="DF13" s="641"/>
      <c r="DG13" s="641"/>
      <c r="DH13" s="641"/>
      <c r="DI13" s="641"/>
      <c r="DJ13" s="641"/>
      <c r="DK13" s="641"/>
      <c r="DL13" s="641"/>
      <c r="DM13" s="641"/>
      <c r="DN13" s="641"/>
      <c r="DO13" s="641"/>
      <c r="DP13" s="642"/>
      <c r="DQ13" s="646">
        <v>1558463</v>
      </c>
      <c r="DR13" s="641"/>
      <c r="DS13" s="641"/>
      <c r="DT13" s="641"/>
      <c r="DU13" s="641"/>
      <c r="DV13" s="641"/>
      <c r="DW13" s="641"/>
      <c r="DX13" s="641"/>
      <c r="DY13" s="641"/>
      <c r="DZ13" s="641"/>
      <c r="EA13" s="641"/>
      <c r="EB13" s="641"/>
      <c r="EC13" s="684"/>
    </row>
    <row r="14" spans="2:143" ht="11.25" customHeight="1" x14ac:dyDescent="0.15">
      <c r="B14" s="637" t="s">
        <v>256</v>
      </c>
      <c r="C14" s="638"/>
      <c r="D14" s="638"/>
      <c r="E14" s="638"/>
      <c r="F14" s="638"/>
      <c r="G14" s="638"/>
      <c r="H14" s="638"/>
      <c r="I14" s="638"/>
      <c r="J14" s="638"/>
      <c r="K14" s="638"/>
      <c r="L14" s="638"/>
      <c r="M14" s="638"/>
      <c r="N14" s="638"/>
      <c r="O14" s="638"/>
      <c r="P14" s="638"/>
      <c r="Q14" s="639"/>
      <c r="R14" s="640">
        <v>30389</v>
      </c>
      <c r="S14" s="641"/>
      <c r="T14" s="641"/>
      <c r="U14" s="641"/>
      <c r="V14" s="641"/>
      <c r="W14" s="641"/>
      <c r="X14" s="641"/>
      <c r="Y14" s="642"/>
      <c r="Z14" s="677">
        <v>0.1</v>
      </c>
      <c r="AA14" s="677"/>
      <c r="AB14" s="677"/>
      <c r="AC14" s="677"/>
      <c r="AD14" s="678">
        <v>30389</v>
      </c>
      <c r="AE14" s="678"/>
      <c r="AF14" s="678"/>
      <c r="AG14" s="678"/>
      <c r="AH14" s="678"/>
      <c r="AI14" s="678"/>
      <c r="AJ14" s="678"/>
      <c r="AK14" s="678"/>
      <c r="AL14" s="643">
        <v>0.2</v>
      </c>
      <c r="AM14" s="644"/>
      <c r="AN14" s="644"/>
      <c r="AO14" s="679"/>
      <c r="AP14" s="637" t="s">
        <v>257</v>
      </c>
      <c r="AQ14" s="638"/>
      <c r="AR14" s="638"/>
      <c r="AS14" s="638"/>
      <c r="AT14" s="638"/>
      <c r="AU14" s="638"/>
      <c r="AV14" s="638"/>
      <c r="AW14" s="638"/>
      <c r="AX14" s="638"/>
      <c r="AY14" s="638"/>
      <c r="AZ14" s="638"/>
      <c r="BA14" s="638"/>
      <c r="BB14" s="638"/>
      <c r="BC14" s="638"/>
      <c r="BD14" s="638"/>
      <c r="BE14" s="638"/>
      <c r="BF14" s="639"/>
      <c r="BG14" s="640">
        <v>189547</v>
      </c>
      <c r="BH14" s="641"/>
      <c r="BI14" s="641"/>
      <c r="BJ14" s="641"/>
      <c r="BK14" s="641"/>
      <c r="BL14" s="641"/>
      <c r="BM14" s="641"/>
      <c r="BN14" s="642"/>
      <c r="BO14" s="677">
        <v>1.7</v>
      </c>
      <c r="BP14" s="677"/>
      <c r="BQ14" s="677"/>
      <c r="BR14" s="677"/>
      <c r="BS14" s="646" t="s">
        <v>175</v>
      </c>
      <c r="BT14" s="641"/>
      <c r="BU14" s="641"/>
      <c r="BV14" s="641"/>
      <c r="BW14" s="641"/>
      <c r="BX14" s="641"/>
      <c r="BY14" s="641"/>
      <c r="BZ14" s="641"/>
      <c r="CA14" s="641"/>
      <c r="CB14" s="684"/>
      <c r="CD14" s="673" t="s">
        <v>258</v>
      </c>
      <c r="CE14" s="674"/>
      <c r="CF14" s="674"/>
      <c r="CG14" s="674"/>
      <c r="CH14" s="674"/>
      <c r="CI14" s="674"/>
      <c r="CJ14" s="674"/>
      <c r="CK14" s="674"/>
      <c r="CL14" s="674"/>
      <c r="CM14" s="674"/>
      <c r="CN14" s="674"/>
      <c r="CO14" s="674"/>
      <c r="CP14" s="674"/>
      <c r="CQ14" s="675"/>
      <c r="CR14" s="640">
        <v>1287753</v>
      </c>
      <c r="CS14" s="641"/>
      <c r="CT14" s="641"/>
      <c r="CU14" s="641"/>
      <c r="CV14" s="641"/>
      <c r="CW14" s="641"/>
      <c r="CX14" s="641"/>
      <c r="CY14" s="642"/>
      <c r="CZ14" s="677">
        <v>4.7</v>
      </c>
      <c r="DA14" s="677"/>
      <c r="DB14" s="677"/>
      <c r="DC14" s="677"/>
      <c r="DD14" s="646">
        <v>133103</v>
      </c>
      <c r="DE14" s="641"/>
      <c r="DF14" s="641"/>
      <c r="DG14" s="641"/>
      <c r="DH14" s="641"/>
      <c r="DI14" s="641"/>
      <c r="DJ14" s="641"/>
      <c r="DK14" s="641"/>
      <c r="DL14" s="641"/>
      <c r="DM14" s="641"/>
      <c r="DN14" s="641"/>
      <c r="DO14" s="641"/>
      <c r="DP14" s="642"/>
      <c r="DQ14" s="646">
        <v>1136224</v>
      </c>
      <c r="DR14" s="641"/>
      <c r="DS14" s="641"/>
      <c r="DT14" s="641"/>
      <c r="DU14" s="641"/>
      <c r="DV14" s="641"/>
      <c r="DW14" s="641"/>
      <c r="DX14" s="641"/>
      <c r="DY14" s="641"/>
      <c r="DZ14" s="641"/>
      <c r="EA14" s="641"/>
      <c r="EB14" s="641"/>
      <c r="EC14" s="684"/>
    </row>
    <row r="15" spans="2:143" ht="11.25" customHeight="1" x14ac:dyDescent="0.15">
      <c r="B15" s="637" t="s">
        <v>259</v>
      </c>
      <c r="C15" s="638"/>
      <c r="D15" s="638"/>
      <c r="E15" s="638"/>
      <c r="F15" s="638"/>
      <c r="G15" s="638"/>
      <c r="H15" s="638"/>
      <c r="I15" s="638"/>
      <c r="J15" s="638"/>
      <c r="K15" s="638"/>
      <c r="L15" s="638"/>
      <c r="M15" s="638"/>
      <c r="N15" s="638"/>
      <c r="O15" s="638"/>
      <c r="P15" s="638"/>
      <c r="Q15" s="639"/>
      <c r="R15" s="640" t="s">
        <v>175</v>
      </c>
      <c r="S15" s="641"/>
      <c r="T15" s="641"/>
      <c r="U15" s="641"/>
      <c r="V15" s="641"/>
      <c r="W15" s="641"/>
      <c r="X15" s="641"/>
      <c r="Y15" s="642"/>
      <c r="Z15" s="677" t="s">
        <v>131</v>
      </c>
      <c r="AA15" s="677"/>
      <c r="AB15" s="677"/>
      <c r="AC15" s="677"/>
      <c r="AD15" s="678" t="s">
        <v>175</v>
      </c>
      <c r="AE15" s="678"/>
      <c r="AF15" s="678"/>
      <c r="AG15" s="678"/>
      <c r="AH15" s="678"/>
      <c r="AI15" s="678"/>
      <c r="AJ15" s="678"/>
      <c r="AK15" s="678"/>
      <c r="AL15" s="643" t="s">
        <v>175</v>
      </c>
      <c r="AM15" s="644"/>
      <c r="AN15" s="644"/>
      <c r="AO15" s="679"/>
      <c r="AP15" s="637" t="s">
        <v>260</v>
      </c>
      <c r="AQ15" s="638"/>
      <c r="AR15" s="638"/>
      <c r="AS15" s="638"/>
      <c r="AT15" s="638"/>
      <c r="AU15" s="638"/>
      <c r="AV15" s="638"/>
      <c r="AW15" s="638"/>
      <c r="AX15" s="638"/>
      <c r="AY15" s="638"/>
      <c r="AZ15" s="638"/>
      <c r="BA15" s="638"/>
      <c r="BB15" s="638"/>
      <c r="BC15" s="638"/>
      <c r="BD15" s="638"/>
      <c r="BE15" s="638"/>
      <c r="BF15" s="639"/>
      <c r="BG15" s="640">
        <v>532681</v>
      </c>
      <c r="BH15" s="641"/>
      <c r="BI15" s="641"/>
      <c r="BJ15" s="641"/>
      <c r="BK15" s="641"/>
      <c r="BL15" s="641"/>
      <c r="BM15" s="641"/>
      <c r="BN15" s="642"/>
      <c r="BO15" s="677">
        <v>4.9000000000000004</v>
      </c>
      <c r="BP15" s="677"/>
      <c r="BQ15" s="677"/>
      <c r="BR15" s="677"/>
      <c r="BS15" s="646" t="s">
        <v>131</v>
      </c>
      <c r="BT15" s="641"/>
      <c r="BU15" s="641"/>
      <c r="BV15" s="641"/>
      <c r="BW15" s="641"/>
      <c r="BX15" s="641"/>
      <c r="BY15" s="641"/>
      <c r="BZ15" s="641"/>
      <c r="CA15" s="641"/>
      <c r="CB15" s="684"/>
      <c r="CD15" s="673" t="s">
        <v>261</v>
      </c>
      <c r="CE15" s="674"/>
      <c r="CF15" s="674"/>
      <c r="CG15" s="674"/>
      <c r="CH15" s="674"/>
      <c r="CI15" s="674"/>
      <c r="CJ15" s="674"/>
      <c r="CK15" s="674"/>
      <c r="CL15" s="674"/>
      <c r="CM15" s="674"/>
      <c r="CN15" s="674"/>
      <c r="CO15" s="674"/>
      <c r="CP15" s="674"/>
      <c r="CQ15" s="675"/>
      <c r="CR15" s="640">
        <v>2645847</v>
      </c>
      <c r="CS15" s="641"/>
      <c r="CT15" s="641"/>
      <c r="CU15" s="641"/>
      <c r="CV15" s="641"/>
      <c r="CW15" s="641"/>
      <c r="CX15" s="641"/>
      <c r="CY15" s="642"/>
      <c r="CZ15" s="677">
        <v>9.6999999999999993</v>
      </c>
      <c r="DA15" s="677"/>
      <c r="DB15" s="677"/>
      <c r="DC15" s="677"/>
      <c r="DD15" s="646">
        <v>482657</v>
      </c>
      <c r="DE15" s="641"/>
      <c r="DF15" s="641"/>
      <c r="DG15" s="641"/>
      <c r="DH15" s="641"/>
      <c r="DI15" s="641"/>
      <c r="DJ15" s="641"/>
      <c r="DK15" s="641"/>
      <c r="DL15" s="641"/>
      <c r="DM15" s="641"/>
      <c r="DN15" s="641"/>
      <c r="DO15" s="641"/>
      <c r="DP15" s="642"/>
      <c r="DQ15" s="646">
        <v>1967893</v>
      </c>
      <c r="DR15" s="641"/>
      <c r="DS15" s="641"/>
      <c r="DT15" s="641"/>
      <c r="DU15" s="641"/>
      <c r="DV15" s="641"/>
      <c r="DW15" s="641"/>
      <c r="DX15" s="641"/>
      <c r="DY15" s="641"/>
      <c r="DZ15" s="641"/>
      <c r="EA15" s="641"/>
      <c r="EB15" s="641"/>
      <c r="EC15" s="684"/>
    </row>
    <row r="16" spans="2:143" ht="11.25" customHeight="1" x14ac:dyDescent="0.15">
      <c r="B16" s="637" t="s">
        <v>262</v>
      </c>
      <c r="C16" s="638"/>
      <c r="D16" s="638"/>
      <c r="E16" s="638"/>
      <c r="F16" s="638"/>
      <c r="G16" s="638"/>
      <c r="H16" s="638"/>
      <c r="I16" s="638"/>
      <c r="J16" s="638"/>
      <c r="K16" s="638"/>
      <c r="L16" s="638"/>
      <c r="M16" s="638"/>
      <c r="N16" s="638"/>
      <c r="O16" s="638"/>
      <c r="P16" s="638"/>
      <c r="Q16" s="639"/>
      <c r="R16" s="640">
        <v>8703</v>
      </c>
      <c r="S16" s="641"/>
      <c r="T16" s="641"/>
      <c r="U16" s="641"/>
      <c r="V16" s="641"/>
      <c r="W16" s="641"/>
      <c r="X16" s="641"/>
      <c r="Y16" s="642"/>
      <c r="Z16" s="677">
        <v>0</v>
      </c>
      <c r="AA16" s="677"/>
      <c r="AB16" s="677"/>
      <c r="AC16" s="677"/>
      <c r="AD16" s="678">
        <v>8703</v>
      </c>
      <c r="AE16" s="678"/>
      <c r="AF16" s="678"/>
      <c r="AG16" s="678"/>
      <c r="AH16" s="678"/>
      <c r="AI16" s="678"/>
      <c r="AJ16" s="678"/>
      <c r="AK16" s="678"/>
      <c r="AL16" s="643">
        <v>0.1</v>
      </c>
      <c r="AM16" s="644"/>
      <c r="AN16" s="644"/>
      <c r="AO16" s="679"/>
      <c r="AP16" s="637" t="s">
        <v>263</v>
      </c>
      <c r="AQ16" s="638"/>
      <c r="AR16" s="638"/>
      <c r="AS16" s="638"/>
      <c r="AT16" s="638"/>
      <c r="AU16" s="638"/>
      <c r="AV16" s="638"/>
      <c r="AW16" s="638"/>
      <c r="AX16" s="638"/>
      <c r="AY16" s="638"/>
      <c r="AZ16" s="638"/>
      <c r="BA16" s="638"/>
      <c r="BB16" s="638"/>
      <c r="BC16" s="638"/>
      <c r="BD16" s="638"/>
      <c r="BE16" s="638"/>
      <c r="BF16" s="639"/>
      <c r="BG16" s="640" t="s">
        <v>131</v>
      </c>
      <c r="BH16" s="641"/>
      <c r="BI16" s="641"/>
      <c r="BJ16" s="641"/>
      <c r="BK16" s="641"/>
      <c r="BL16" s="641"/>
      <c r="BM16" s="641"/>
      <c r="BN16" s="642"/>
      <c r="BO16" s="677" t="s">
        <v>131</v>
      </c>
      <c r="BP16" s="677"/>
      <c r="BQ16" s="677"/>
      <c r="BR16" s="677"/>
      <c r="BS16" s="646" t="s">
        <v>131</v>
      </c>
      <c r="BT16" s="641"/>
      <c r="BU16" s="641"/>
      <c r="BV16" s="641"/>
      <c r="BW16" s="641"/>
      <c r="BX16" s="641"/>
      <c r="BY16" s="641"/>
      <c r="BZ16" s="641"/>
      <c r="CA16" s="641"/>
      <c r="CB16" s="684"/>
      <c r="CD16" s="673" t="s">
        <v>264</v>
      </c>
      <c r="CE16" s="674"/>
      <c r="CF16" s="674"/>
      <c r="CG16" s="674"/>
      <c r="CH16" s="674"/>
      <c r="CI16" s="674"/>
      <c r="CJ16" s="674"/>
      <c r="CK16" s="674"/>
      <c r="CL16" s="674"/>
      <c r="CM16" s="674"/>
      <c r="CN16" s="674"/>
      <c r="CO16" s="674"/>
      <c r="CP16" s="674"/>
      <c r="CQ16" s="675"/>
      <c r="CR16" s="640">
        <v>172001</v>
      </c>
      <c r="CS16" s="641"/>
      <c r="CT16" s="641"/>
      <c r="CU16" s="641"/>
      <c r="CV16" s="641"/>
      <c r="CW16" s="641"/>
      <c r="CX16" s="641"/>
      <c r="CY16" s="642"/>
      <c r="CZ16" s="677">
        <v>0.6</v>
      </c>
      <c r="DA16" s="677"/>
      <c r="DB16" s="677"/>
      <c r="DC16" s="677"/>
      <c r="DD16" s="646" t="s">
        <v>131</v>
      </c>
      <c r="DE16" s="641"/>
      <c r="DF16" s="641"/>
      <c r="DG16" s="641"/>
      <c r="DH16" s="641"/>
      <c r="DI16" s="641"/>
      <c r="DJ16" s="641"/>
      <c r="DK16" s="641"/>
      <c r="DL16" s="641"/>
      <c r="DM16" s="641"/>
      <c r="DN16" s="641"/>
      <c r="DO16" s="641"/>
      <c r="DP16" s="642"/>
      <c r="DQ16" s="646">
        <v>104778</v>
      </c>
      <c r="DR16" s="641"/>
      <c r="DS16" s="641"/>
      <c r="DT16" s="641"/>
      <c r="DU16" s="641"/>
      <c r="DV16" s="641"/>
      <c r="DW16" s="641"/>
      <c r="DX16" s="641"/>
      <c r="DY16" s="641"/>
      <c r="DZ16" s="641"/>
      <c r="EA16" s="641"/>
      <c r="EB16" s="641"/>
      <c r="EC16" s="684"/>
    </row>
    <row r="17" spans="2:133" ht="11.25" customHeight="1" x14ac:dyDescent="0.15">
      <c r="B17" s="637" t="s">
        <v>265</v>
      </c>
      <c r="C17" s="638"/>
      <c r="D17" s="638"/>
      <c r="E17" s="638"/>
      <c r="F17" s="638"/>
      <c r="G17" s="638"/>
      <c r="H17" s="638"/>
      <c r="I17" s="638"/>
      <c r="J17" s="638"/>
      <c r="K17" s="638"/>
      <c r="L17" s="638"/>
      <c r="M17" s="638"/>
      <c r="N17" s="638"/>
      <c r="O17" s="638"/>
      <c r="P17" s="638"/>
      <c r="Q17" s="639"/>
      <c r="R17" s="640">
        <v>126313</v>
      </c>
      <c r="S17" s="641"/>
      <c r="T17" s="641"/>
      <c r="U17" s="641"/>
      <c r="V17" s="641"/>
      <c r="W17" s="641"/>
      <c r="X17" s="641"/>
      <c r="Y17" s="642"/>
      <c r="Z17" s="677">
        <v>0.5</v>
      </c>
      <c r="AA17" s="677"/>
      <c r="AB17" s="677"/>
      <c r="AC17" s="677"/>
      <c r="AD17" s="678">
        <v>126313</v>
      </c>
      <c r="AE17" s="678"/>
      <c r="AF17" s="678"/>
      <c r="AG17" s="678"/>
      <c r="AH17" s="678"/>
      <c r="AI17" s="678"/>
      <c r="AJ17" s="678"/>
      <c r="AK17" s="678"/>
      <c r="AL17" s="643">
        <v>0.9</v>
      </c>
      <c r="AM17" s="644"/>
      <c r="AN17" s="644"/>
      <c r="AO17" s="679"/>
      <c r="AP17" s="637" t="s">
        <v>266</v>
      </c>
      <c r="AQ17" s="638"/>
      <c r="AR17" s="638"/>
      <c r="AS17" s="638"/>
      <c r="AT17" s="638"/>
      <c r="AU17" s="638"/>
      <c r="AV17" s="638"/>
      <c r="AW17" s="638"/>
      <c r="AX17" s="638"/>
      <c r="AY17" s="638"/>
      <c r="AZ17" s="638"/>
      <c r="BA17" s="638"/>
      <c r="BB17" s="638"/>
      <c r="BC17" s="638"/>
      <c r="BD17" s="638"/>
      <c r="BE17" s="638"/>
      <c r="BF17" s="639"/>
      <c r="BG17" s="640" t="s">
        <v>131</v>
      </c>
      <c r="BH17" s="641"/>
      <c r="BI17" s="641"/>
      <c r="BJ17" s="641"/>
      <c r="BK17" s="641"/>
      <c r="BL17" s="641"/>
      <c r="BM17" s="641"/>
      <c r="BN17" s="642"/>
      <c r="BO17" s="677" t="s">
        <v>131</v>
      </c>
      <c r="BP17" s="677"/>
      <c r="BQ17" s="677"/>
      <c r="BR17" s="677"/>
      <c r="BS17" s="646" t="s">
        <v>131</v>
      </c>
      <c r="BT17" s="641"/>
      <c r="BU17" s="641"/>
      <c r="BV17" s="641"/>
      <c r="BW17" s="641"/>
      <c r="BX17" s="641"/>
      <c r="BY17" s="641"/>
      <c r="BZ17" s="641"/>
      <c r="CA17" s="641"/>
      <c r="CB17" s="684"/>
      <c r="CD17" s="673" t="s">
        <v>267</v>
      </c>
      <c r="CE17" s="674"/>
      <c r="CF17" s="674"/>
      <c r="CG17" s="674"/>
      <c r="CH17" s="674"/>
      <c r="CI17" s="674"/>
      <c r="CJ17" s="674"/>
      <c r="CK17" s="674"/>
      <c r="CL17" s="674"/>
      <c r="CM17" s="674"/>
      <c r="CN17" s="674"/>
      <c r="CO17" s="674"/>
      <c r="CP17" s="674"/>
      <c r="CQ17" s="675"/>
      <c r="CR17" s="640">
        <v>2458191</v>
      </c>
      <c r="CS17" s="641"/>
      <c r="CT17" s="641"/>
      <c r="CU17" s="641"/>
      <c r="CV17" s="641"/>
      <c r="CW17" s="641"/>
      <c r="CX17" s="641"/>
      <c r="CY17" s="642"/>
      <c r="CZ17" s="677">
        <v>9</v>
      </c>
      <c r="DA17" s="677"/>
      <c r="DB17" s="677"/>
      <c r="DC17" s="677"/>
      <c r="DD17" s="646" t="s">
        <v>175</v>
      </c>
      <c r="DE17" s="641"/>
      <c r="DF17" s="641"/>
      <c r="DG17" s="641"/>
      <c r="DH17" s="641"/>
      <c r="DI17" s="641"/>
      <c r="DJ17" s="641"/>
      <c r="DK17" s="641"/>
      <c r="DL17" s="641"/>
      <c r="DM17" s="641"/>
      <c r="DN17" s="641"/>
      <c r="DO17" s="641"/>
      <c r="DP17" s="642"/>
      <c r="DQ17" s="646">
        <v>2405081</v>
      </c>
      <c r="DR17" s="641"/>
      <c r="DS17" s="641"/>
      <c r="DT17" s="641"/>
      <c r="DU17" s="641"/>
      <c r="DV17" s="641"/>
      <c r="DW17" s="641"/>
      <c r="DX17" s="641"/>
      <c r="DY17" s="641"/>
      <c r="DZ17" s="641"/>
      <c r="EA17" s="641"/>
      <c r="EB17" s="641"/>
      <c r="EC17" s="684"/>
    </row>
    <row r="18" spans="2:133" ht="11.25" customHeight="1" x14ac:dyDescent="0.15">
      <c r="B18" s="637" t="s">
        <v>268</v>
      </c>
      <c r="C18" s="638"/>
      <c r="D18" s="638"/>
      <c r="E18" s="638"/>
      <c r="F18" s="638"/>
      <c r="G18" s="638"/>
      <c r="H18" s="638"/>
      <c r="I18" s="638"/>
      <c r="J18" s="638"/>
      <c r="K18" s="638"/>
      <c r="L18" s="638"/>
      <c r="M18" s="638"/>
      <c r="N18" s="638"/>
      <c r="O18" s="638"/>
      <c r="P18" s="638"/>
      <c r="Q18" s="639"/>
      <c r="R18" s="640">
        <v>37390</v>
      </c>
      <c r="S18" s="641"/>
      <c r="T18" s="641"/>
      <c r="U18" s="641"/>
      <c r="V18" s="641"/>
      <c r="W18" s="641"/>
      <c r="X18" s="641"/>
      <c r="Y18" s="642"/>
      <c r="Z18" s="677">
        <v>0.1</v>
      </c>
      <c r="AA18" s="677"/>
      <c r="AB18" s="677"/>
      <c r="AC18" s="677"/>
      <c r="AD18" s="678">
        <v>37390</v>
      </c>
      <c r="AE18" s="678"/>
      <c r="AF18" s="678"/>
      <c r="AG18" s="678"/>
      <c r="AH18" s="678"/>
      <c r="AI18" s="678"/>
      <c r="AJ18" s="678"/>
      <c r="AK18" s="678"/>
      <c r="AL18" s="643">
        <v>0.3</v>
      </c>
      <c r="AM18" s="644"/>
      <c r="AN18" s="644"/>
      <c r="AO18" s="679"/>
      <c r="AP18" s="637" t="s">
        <v>269</v>
      </c>
      <c r="AQ18" s="638"/>
      <c r="AR18" s="638"/>
      <c r="AS18" s="638"/>
      <c r="AT18" s="638"/>
      <c r="AU18" s="638"/>
      <c r="AV18" s="638"/>
      <c r="AW18" s="638"/>
      <c r="AX18" s="638"/>
      <c r="AY18" s="638"/>
      <c r="AZ18" s="638"/>
      <c r="BA18" s="638"/>
      <c r="BB18" s="638"/>
      <c r="BC18" s="638"/>
      <c r="BD18" s="638"/>
      <c r="BE18" s="638"/>
      <c r="BF18" s="639"/>
      <c r="BG18" s="640" t="s">
        <v>175</v>
      </c>
      <c r="BH18" s="641"/>
      <c r="BI18" s="641"/>
      <c r="BJ18" s="641"/>
      <c r="BK18" s="641"/>
      <c r="BL18" s="641"/>
      <c r="BM18" s="641"/>
      <c r="BN18" s="642"/>
      <c r="BO18" s="677" t="s">
        <v>131</v>
      </c>
      <c r="BP18" s="677"/>
      <c r="BQ18" s="677"/>
      <c r="BR18" s="677"/>
      <c r="BS18" s="646" t="s">
        <v>234</v>
      </c>
      <c r="BT18" s="641"/>
      <c r="BU18" s="641"/>
      <c r="BV18" s="641"/>
      <c r="BW18" s="641"/>
      <c r="BX18" s="641"/>
      <c r="BY18" s="641"/>
      <c r="BZ18" s="641"/>
      <c r="CA18" s="641"/>
      <c r="CB18" s="684"/>
      <c r="CD18" s="673" t="s">
        <v>270</v>
      </c>
      <c r="CE18" s="674"/>
      <c r="CF18" s="674"/>
      <c r="CG18" s="674"/>
      <c r="CH18" s="674"/>
      <c r="CI18" s="674"/>
      <c r="CJ18" s="674"/>
      <c r="CK18" s="674"/>
      <c r="CL18" s="674"/>
      <c r="CM18" s="674"/>
      <c r="CN18" s="674"/>
      <c r="CO18" s="674"/>
      <c r="CP18" s="674"/>
      <c r="CQ18" s="675"/>
      <c r="CR18" s="640" t="s">
        <v>175</v>
      </c>
      <c r="CS18" s="641"/>
      <c r="CT18" s="641"/>
      <c r="CU18" s="641"/>
      <c r="CV18" s="641"/>
      <c r="CW18" s="641"/>
      <c r="CX18" s="641"/>
      <c r="CY18" s="642"/>
      <c r="CZ18" s="677" t="s">
        <v>234</v>
      </c>
      <c r="DA18" s="677"/>
      <c r="DB18" s="677"/>
      <c r="DC18" s="677"/>
      <c r="DD18" s="646" t="s">
        <v>131</v>
      </c>
      <c r="DE18" s="641"/>
      <c r="DF18" s="641"/>
      <c r="DG18" s="641"/>
      <c r="DH18" s="641"/>
      <c r="DI18" s="641"/>
      <c r="DJ18" s="641"/>
      <c r="DK18" s="641"/>
      <c r="DL18" s="641"/>
      <c r="DM18" s="641"/>
      <c r="DN18" s="641"/>
      <c r="DO18" s="641"/>
      <c r="DP18" s="642"/>
      <c r="DQ18" s="646" t="s">
        <v>234</v>
      </c>
      <c r="DR18" s="641"/>
      <c r="DS18" s="641"/>
      <c r="DT18" s="641"/>
      <c r="DU18" s="641"/>
      <c r="DV18" s="641"/>
      <c r="DW18" s="641"/>
      <c r="DX18" s="641"/>
      <c r="DY18" s="641"/>
      <c r="DZ18" s="641"/>
      <c r="EA18" s="641"/>
      <c r="EB18" s="641"/>
      <c r="EC18" s="684"/>
    </row>
    <row r="19" spans="2:133" ht="11.25" customHeight="1" x14ac:dyDescent="0.15">
      <c r="B19" s="637" t="s">
        <v>271</v>
      </c>
      <c r="C19" s="638"/>
      <c r="D19" s="638"/>
      <c r="E19" s="638"/>
      <c r="F19" s="638"/>
      <c r="G19" s="638"/>
      <c r="H19" s="638"/>
      <c r="I19" s="638"/>
      <c r="J19" s="638"/>
      <c r="K19" s="638"/>
      <c r="L19" s="638"/>
      <c r="M19" s="638"/>
      <c r="N19" s="638"/>
      <c r="O19" s="638"/>
      <c r="P19" s="638"/>
      <c r="Q19" s="639"/>
      <c r="R19" s="640">
        <v>4738</v>
      </c>
      <c r="S19" s="641"/>
      <c r="T19" s="641"/>
      <c r="U19" s="641"/>
      <c r="V19" s="641"/>
      <c r="W19" s="641"/>
      <c r="X19" s="641"/>
      <c r="Y19" s="642"/>
      <c r="Z19" s="677">
        <v>0</v>
      </c>
      <c r="AA19" s="677"/>
      <c r="AB19" s="677"/>
      <c r="AC19" s="677"/>
      <c r="AD19" s="678">
        <v>4738</v>
      </c>
      <c r="AE19" s="678"/>
      <c r="AF19" s="678"/>
      <c r="AG19" s="678"/>
      <c r="AH19" s="678"/>
      <c r="AI19" s="678"/>
      <c r="AJ19" s="678"/>
      <c r="AK19" s="678"/>
      <c r="AL19" s="643">
        <v>0</v>
      </c>
      <c r="AM19" s="644"/>
      <c r="AN19" s="644"/>
      <c r="AO19" s="679"/>
      <c r="AP19" s="637" t="s">
        <v>272</v>
      </c>
      <c r="AQ19" s="638"/>
      <c r="AR19" s="638"/>
      <c r="AS19" s="638"/>
      <c r="AT19" s="638"/>
      <c r="AU19" s="638"/>
      <c r="AV19" s="638"/>
      <c r="AW19" s="638"/>
      <c r="AX19" s="638"/>
      <c r="AY19" s="638"/>
      <c r="AZ19" s="638"/>
      <c r="BA19" s="638"/>
      <c r="BB19" s="638"/>
      <c r="BC19" s="638"/>
      <c r="BD19" s="638"/>
      <c r="BE19" s="638"/>
      <c r="BF19" s="639"/>
      <c r="BG19" s="640">
        <v>1474642</v>
      </c>
      <c r="BH19" s="641"/>
      <c r="BI19" s="641"/>
      <c r="BJ19" s="641"/>
      <c r="BK19" s="641"/>
      <c r="BL19" s="641"/>
      <c r="BM19" s="641"/>
      <c r="BN19" s="642"/>
      <c r="BO19" s="677">
        <v>13.5</v>
      </c>
      <c r="BP19" s="677"/>
      <c r="BQ19" s="677"/>
      <c r="BR19" s="677"/>
      <c r="BS19" s="646" t="s">
        <v>175</v>
      </c>
      <c r="BT19" s="641"/>
      <c r="BU19" s="641"/>
      <c r="BV19" s="641"/>
      <c r="BW19" s="641"/>
      <c r="BX19" s="641"/>
      <c r="BY19" s="641"/>
      <c r="BZ19" s="641"/>
      <c r="CA19" s="641"/>
      <c r="CB19" s="684"/>
      <c r="CD19" s="673" t="s">
        <v>273</v>
      </c>
      <c r="CE19" s="674"/>
      <c r="CF19" s="674"/>
      <c r="CG19" s="674"/>
      <c r="CH19" s="674"/>
      <c r="CI19" s="674"/>
      <c r="CJ19" s="674"/>
      <c r="CK19" s="674"/>
      <c r="CL19" s="674"/>
      <c r="CM19" s="674"/>
      <c r="CN19" s="674"/>
      <c r="CO19" s="674"/>
      <c r="CP19" s="674"/>
      <c r="CQ19" s="675"/>
      <c r="CR19" s="640" t="s">
        <v>175</v>
      </c>
      <c r="CS19" s="641"/>
      <c r="CT19" s="641"/>
      <c r="CU19" s="641"/>
      <c r="CV19" s="641"/>
      <c r="CW19" s="641"/>
      <c r="CX19" s="641"/>
      <c r="CY19" s="642"/>
      <c r="CZ19" s="677" t="s">
        <v>131</v>
      </c>
      <c r="DA19" s="677"/>
      <c r="DB19" s="677"/>
      <c r="DC19" s="677"/>
      <c r="DD19" s="646" t="s">
        <v>131</v>
      </c>
      <c r="DE19" s="641"/>
      <c r="DF19" s="641"/>
      <c r="DG19" s="641"/>
      <c r="DH19" s="641"/>
      <c r="DI19" s="641"/>
      <c r="DJ19" s="641"/>
      <c r="DK19" s="641"/>
      <c r="DL19" s="641"/>
      <c r="DM19" s="641"/>
      <c r="DN19" s="641"/>
      <c r="DO19" s="641"/>
      <c r="DP19" s="642"/>
      <c r="DQ19" s="646" t="s">
        <v>175</v>
      </c>
      <c r="DR19" s="641"/>
      <c r="DS19" s="641"/>
      <c r="DT19" s="641"/>
      <c r="DU19" s="641"/>
      <c r="DV19" s="641"/>
      <c r="DW19" s="641"/>
      <c r="DX19" s="641"/>
      <c r="DY19" s="641"/>
      <c r="DZ19" s="641"/>
      <c r="EA19" s="641"/>
      <c r="EB19" s="641"/>
      <c r="EC19" s="684"/>
    </row>
    <row r="20" spans="2:133" ht="11.25" customHeight="1" x14ac:dyDescent="0.15">
      <c r="B20" s="637" t="s">
        <v>274</v>
      </c>
      <c r="C20" s="638"/>
      <c r="D20" s="638"/>
      <c r="E20" s="638"/>
      <c r="F20" s="638"/>
      <c r="G20" s="638"/>
      <c r="H20" s="638"/>
      <c r="I20" s="638"/>
      <c r="J20" s="638"/>
      <c r="K20" s="638"/>
      <c r="L20" s="638"/>
      <c r="M20" s="638"/>
      <c r="N20" s="638"/>
      <c r="O20" s="638"/>
      <c r="P20" s="638"/>
      <c r="Q20" s="639"/>
      <c r="R20" s="640">
        <v>1869</v>
      </c>
      <c r="S20" s="641"/>
      <c r="T20" s="641"/>
      <c r="U20" s="641"/>
      <c r="V20" s="641"/>
      <c r="W20" s="641"/>
      <c r="X20" s="641"/>
      <c r="Y20" s="642"/>
      <c r="Z20" s="677">
        <v>0</v>
      </c>
      <c r="AA20" s="677"/>
      <c r="AB20" s="677"/>
      <c r="AC20" s="677"/>
      <c r="AD20" s="678">
        <v>1869</v>
      </c>
      <c r="AE20" s="678"/>
      <c r="AF20" s="678"/>
      <c r="AG20" s="678"/>
      <c r="AH20" s="678"/>
      <c r="AI20" s="678"/>
      <c r="AJ20" s="678"/>
      <c r="AK20" s="678"/>
      <c r="AL20" s="643">
        <v>0</v>
      </c>
      <c r="AM20" s="644"/>
      <c r="AN20" s="644"/>
      <c r="AO20" s="679"/>
      <c r="AP20" s="637" t="s">
        <v>275</v>
      </c>
      <c r="AQ20" s="638"/>
      <c r="AR20" s="638"/>
      <c r="AS20" s="638"/>
      <c r="AT20" s="638"/>
      <c r="AU20" s="638"/>
      <c r="AV20" s="638"/>
      <c r="AW20" s="638"/>
      <c r="AX20" s="638"/>
      <c r="AY20" s="638"/>
      <c r="AZ20" s="638"/>
      <c r="BA20" s="638"/>
      <c r="BB20" s="638"/>
      <c r="BC20" s="638"/>
      <c r="BD20" s="638"/>
      <c r="BE20" s="638"/>
      <c r="BF20" s="639"/>
      <c r="BG20" s="640">
        <v>1474642</v>
      </c>
      <c r="BH20" s="641"/>
      <c r="BI20" s="641"/>
      <c r="BJ20" s="641"/>
      <c r="BK20" s="641"/>
      <c r="BL20" s="641"/>
      <c r="BM20" s="641"/>
      <c r="BN20" s="642"/>
      <c r="BO20" s="677">
        <v>13.5</v>
      </c>
      <c r="BP20" s="677"/>
      <c r="BQ20" s="677"/>
      <c r="BR20" s="677"/>
      <c r="BS20" s="646" t="s">
        <v>234</v>
      </c>
      <c r="BT20" s="641"/>
      <c r="BU20" s="641"/>
      <c r="BV20" s="641"/>
      <c r="BW20" s="641"/>
      <c r="BX20" s="641"/>
      <c r="BY20" s="641"/>
      <c r="BZ20" s="641"/>
      <c r="CA20" s="641"/>
      <c r="CB20" s="684"/>
      <c r="CD20" s="673" t="s">
        <v>276</v>
      </c>
      <c r="CE20" s="674"/>
      <c r="CF20" s="674"/>
      <c r="CG20" s="674"/>
      <c r="CH20" s="674"/>
      <c r="CI20" s="674"/>
      <c r="CJ20" s="674"/>
      <c r="CK20" s="674"/>
      <c r="CL20" s="674"/>
      <c r="CM20" s="674"/>
      <c r="CN20" s="674"/>
      <c r="CO20" s="674"/>
      <c r="CP20" s="674"/>
      <c r="CQ20" s="675"/>
      <c r="CR20" s="640">
        <v>27300743</v>
      </c>
      <c r="CS20" s="641"/>
      <c r="CT20" s="641"/>
      <c r="CU20" s="641"/>
      <c r="CV20" s="641"/>
      <c r="CW20" s="641"/>
      <c r="CX20" s="641"/>
      <c r="CY20" s="642"/>
      <c r="CZ20" s="677">
        <v>100</v>
      </c>
      <c r="DA20" s="677"/>
      <c r="DB20" s="677"/>
      <c r="DC20" s="677"/>
      <c r="DD20" s="646">
        <v>2145888</v>
      </c>
      <c r="DE20" s="641"/>
      <c r="DF20" s="641"/>
      <c r="DG20" s="641"/>
      <c r="DH20" s="641"/>
      <c r="DI20" s="641"/>
      <c r="DJ20" s="641"/>
      <c r="DK20" s="641"/>
      <c r="DL20" s="641"/>
      <c r="DM20" s="641"/>
      <c r="DN20" s="641"/>
      <c r="DO20" s="641"/>
      <c r="DP20" s="642"/>
      <c r="DQ20" s="646">
        <v>18843401</v>
      </c>
      <c r="DR20" s="641"/>
      <c r="DS20" s="641"/>
      <c r="DT20" s="641"/>
      <c r="DU20" s="641"/>
      <c r="DV20" s="641"/>
      <c r="DW20" s="641"/>
      <c r="DX20" s="641"/>
      <c r="DY20" s="641"/>
      <c r="DZ20" s="641"/>
      <c r="EA20" s="641"/>
      <c r="EB20" s="641"/>
      <c r="EC20" s="684"/>
    </row>
    <row r="21" spans="2:133" ht="11.25" customHeight="1" x14ac:dyDescent="0.15">
      <c r="B21" s="637" t="s">
        <v>277</v>
      </c>
      <c r="C21" s="638"/>
      <c r="D21" s="638"/>
      <c r="E21" s="638"/>
      <c r="F21" s="638"/>
      <c r="G21" s="638"/>
      <c r="H21" s="638"/>
      <c r="I21" s="638"/>
      <c r="J21" s="638"/>
      <c r="K21" s="638"/>
      <c r="L21" s="638"/>
      <c r="M21" s="638"/>
      <c r="N21" s="638"/>
      <c r="O21" s="638"/>
      <c r="P21" s="638"/>
      <c r="Q21" s="639"/>
      <c r="R21" s="640">
        <v>82316</v>
      </c>
      <c r="S21" s="641"/>
      <c r="T21" s="641"/>
      <c r="U21" s="641"/>
      <c r="V21" s="641"/>
      <c r="W21" s="641"/>
      <c r="X21" s="641"/>
      <c r="Y21" s="642"/>
      <c r="Z21" s="677">
        <v>0.3</v>
      </c>
      <c r="AA21" s="677"/>
      <c r="AB21" s="677"/>
      <c r="AC21" s="677"/>
      <c r="AD21" s="678">
        <v>82316</v>
      </c>
      <c r="AE21" s="678"/>
      <c r="AF21" s="678"/>
      <c r="AG21" s="678"/>
      <c r="AH21" s="678"/>
      <c r="AI21" s="678"/>
      <c r="AJ21" s="678"/>
      <c r="AK21" s="678"/>
      <c r="AL21" s="643">
        <v>0.6</v>
      </c>
      <c r="AM21" s="644"/>
      <c r="AN21" s="644"/>
      <c r="AO21" s="679"/>
      <c r="AP21" s="734" t="s">
        <v>278</v>
      </c>
      <c r="AQ21" s="742"/>
      <c r="AR21" s="742"/>
      <c r="AS21" s="742"/>
      <c r="AT21" s="742"/>
      <c r="AU21" s="742"/>
      <c r="AV21" s="742"/>
      <c r="AW21" s="742"/>
      <c r="AX21" s="742"/>
      <c r="AY21" s="742"/>
      <c r="AZ21" s="742"/>
      <c r="BA21" s="742"/>
      <c r="BB21" s="742"/>
      <c r="BC21" s="742"/>
      <c r="BD21" s="742"/>
      <c r="BE21" s="742"/>
      <c r="BF21" s="736"/>
      <c r="BG21" s="640">
        <v>342008</v>
      </c>
      <c r="BH21" s="641"/>
      <c r="BI21" s="641"/>
      <c r="BJ21" s="641"/>
      <c r="BK21" s="641"/>
      <c r="BL21" s="641"/>
      <c r="BM21" s="641"/>
      <c r="BN21" s="642"/>
      <c r="BO21" s="677">
        <v>3.1</v>
      </c>
      <c r="BP21" s="677"/>
      <c r="BQ21" s="677"/>
      <c r="BR21" s="677"/>
      <c r="BS21" s="646" t="s">
        <v>131</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279</v>
      </c>
      <c r="C22" s="638"/>
      <c r="D22" s="638"/>
      <c r="E22" s="638"/>
      <c r="F22" s="638"/>
      <c r="G22" s="638"/>
      <c r="H22" s="638"/>
      <c r="I22" s="638"/>
      <c r="J22" s="638"/>
      <c r="K22" s="638"/>
      <c r="L22" s="638"/>
      <c r="M22" s="638"/>
      <c r="N22" s="638"/>
      <c r="O22" s="638"/>
      <c r="P22" s="638"/>
      <c r="Q22" s="639"/>
      <c r="R22" s="640">
        <v>3498942</v>
      </c>
      <c r="S22" s="641"/>
      <c r="T22" s="641"/>
      <c r="U22" s="641"/>
      <c r="V22" s="641"/>
      <c r="W22" s="641"/>
      <c r="X22" s="641"/>
      <c r="Y22" s="642"/>
      <c r="Z22" s="677">
        <v>12.6</v>
      </c>
      <c r="AA22" s="677"/>
      <c r="AB22" s="677"/>
      <c r="AC22" s="677"/>
      <c r="AD22" s="678">
        <v>3189306</v>
      </c>
      <c r="AE22" s="678"/>
      <c r="AF22" s="678"/>
      <c r="AG22" s="678"/>
      <c r="AH22" s="678"/>
      <c r="AI22" s="678"/>
      <c r="AJ22" s="678"/>
      <c r="AK22" s="678"/>
      <c r="AL22" s="643">
        <v>21.5</v>
      </c>
      <c r="AM22" s="644"/>
      <c r="AN22" s="644"/>
      <c r="AO22" s="679"/>
      <c r="AP22" s="734" t="s">
        <v>280</v>
      </c>
      <c r="AQ22" s="742"/>
      <c r="AR22" s="742"/>
      <c r="AS22" s="742"/>
      <c r="AT22" s="742"/>
      <c r="AU22" s="742"/>
      <c r="AV22" s="742"/>
      <c r="AW22" s="742"/>
      <c r="AX22" s="742"/>
      <c r="AY22" s="742"/>
      <c r="AZ22" s="742"/>
      <c r="BA22" s="742"/>
      <c r="BB22" s="742"/>
      <c r="BC22" s="742"/>
      <c r="BD22" s="742"/>
      <c r="BE22" s="742"/>
      <c r="BF22" s="736"/>
      <c r="BG22" s="640" t="s">
        <v>175</v>
      </c>
      <c r="BH22" s="641"/>
      <c r="BI22" s="641"/>
      <c r="BJ22" s="641"/>
      <c r="BK22" s="641"/>
      <c r="BL22" s="641"/>
      <c r="BM22" s="641"/>
      <c r="BN22" s="642"/>
      <c r="BO22" s="677" t="s">
        <v>234</v>
      </c>
      <c r="BP22" s="677"/>
      <c r="BQ22" s="677"/>
      <c r="BR22" s="677"/>
      <c r="BS22" s="646" t="s">
        <v>131</v>
      </c>
      <c r="BT22" s="641"/>
      <c r="BU22" s="641"/>
      <c r="BV22" s="641"/>
      <c r="BW22" s="641"/>
      <c r="BX22" s="641"/>
      <c r="BY22" s="641"/>
      <c r="BZ22" s="641"/>
      <c r="CA22" s="641"/>
      <c r="CB22" s="684"/>
      <c r="CD22" s="744" t="s">
        <v>281</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282</v>
      </c>
      <c r="C23" s="638"/>
      <c r="D23" s="638"/>
      <c r="E23" s="638"/>
      <c r="F23" s="638"/>
      <c r="G23" s="638"/>
      <c r="H23" s="638"/>
      <c r="I23" s="638"/>
      <c r="J23" s="638"/>
      <c r="K23" s="638"/>
      <c r="L23" s="638"/>
      <c r="M23" s="638"/>
      <c r="N23" s="638"/>
      <c r="O23" s="638"/>
      <c r="P23" s="638"/>
      <c r="Q23" s="639"/>
      <c r="R23" s="640">
        <v>3189306</v>
      </c>
      <c r="S23" s="641"/>
      <c r="T23" s="641"/>
      <c r="U23" s="641"/>
      <c r="V23" s="641"/>
      <c r="W23" s="641"/>
      <c r="X23" s="641"/>
      <c r="Y23" s="642"/>
      <c r="Z23" s="677">
        <v>11.5</v>
      </c>
      <c r="AA23" s="677"/>
      <c r="AB23" s="677"/>
      <c r="AC23" s="677"/>
      <c r="AD23" s="678">
        <v>3189306</v>
      </c>
      <c r="AE23" s="678"/>
      <c r="AF23" s="678"/>
      <c r="AG23" s="678"/>
      <c r="AH23" s="678"/>
      <c r="AI23" s="678"/>
      <c r="AJ23" s="678"/>
      <c r="AK23" s="678"/>
      <c r="AL23" s="643">
        <v>21.5</v>
      </c>
      <c r="AM23" s="644"/>
      <c r="AN23" s="644"/>
      <c r="AO23" s="679"/>
      <c r="AP23" s="734" t="s">
        <v>283</v>
      </c>
      <c r="AQ23" s="742"/>
      <c r="AR23" s="742"/>
      <c r="AS23" s="742"/>
      <c r="AT23" s="742"/>
      <c r="AU23" s="742"/>
      <c r="AV23" s="742"/>
      <c r="AW23" s="742"/>
      <c r="AX23" s="742"/>
      <c r="AY23" s="742"/>
      <c r="AZ23" s="742"/>
      <c r="BA23" s="742"/>
      <c r="BB23" s="742"/>
      <c r="BC23" s="742"/>
      <c r="BD23" s="742"/>
      <c r="BE23" s="742"/>
      <c r="BF23" s="736"/>
      <c r="BG23" s="640">
        <v>1132634</v>
      </c>
      <c r="BH23" s="641"/>
      <c r="BI23" s="641"/>
      <c r="BJ23" s="641"/>
      <c r="BK23" s="641"/>
      <c r="BL23" s="641"/>
      <c r="BM23" s="641"/>
      <c r="BN23" s="642"/>
      <c r="BO23" s="677">
        <v>10.3</v>
      </c>
      <c r="BP23" s="677"/>
      <c r="BQ23" s="677"/>
      <c r="BR23" s="677"/>
      <c r="BS23" s="646" t="s">
        <v>131</v>
      </c>
      <c r="BT23" s="641"/>
      <c r="BU23" s="641"/>
      <c r="BV23" s="641"/>
      <c r="BW23" s="641"/>
      <c r="BX23" s="641"/>
      <c r="BY23" s="641"/>
      <c r="BZ23" s="641"/>
      <c r="CA23" s="641"/>
      <c r="CB23" s="684"/>
      <c r="CD23" s="744" t="s">
        <v>222</v>
      </c>
      <c r="CE23" s="745"/>
      <c r="CF23" s="745"/>
      <c r="CG23" s="745"/>
      <c r="CH23" s="745"/>
      <c r="CI23" s="745"/>
      <c r="CJ23" s="745"/>
      <c r="CK23" s="745"/>
      <c r="CL23" s="745"/>
      <c r="CM23" s="745"/>
      <c r="CN23" s="745"/>
      <c r="CO23" s="745"/>
      <c r="CP23" s="745"/>
      <c r="CQ23" s="746"/>
      <c r="CR23" s="744" t="s">
        <v>284</v>
      </c>
      <c r="CS23" s="745"/>
      <c r="CT23" s="745"/>
      <c r="CU23" s="745"/>
      <c r="CV23" s="745"/>
      <c r="CW23" s="745"/>
      <c r="CX23" s="745"/>
      <c r="CY23" s="746"/>
      <c r="CZ23" s="744" t="s">
        <v>285</v>
      </c>
      <c r="DA23" s="745"/>
      <c r="DB23" s="745"/>
      <c r="DC23" s="746"/>
      <c r="DD23" s="744" t="s">
        <v>286</v>
      </c>
      <c r="DE23" s="745"/>
      <c r="DF23" s="745"/>
      <c r="DG23" s="745"/>
      <c r="DH23" s="745"/>
      <c r="DI23" s="745"/>
      <c r="DJ23" s="745"/>
      <c r="DK23" s="746"/>
      <c r="DL23" s="753" t="s">
        <v>287</v>
      </c>
      <c r="DM23" s="754"/>
      <c r="DN23" s="754"/>
      <c r="DO23" s="754"/>
      <c r="DP23" s="754"/>
      <c r="DQ23" s="754"/>
      <c r="DR23" s="754"/>
      <c r="DS23" s="754"/>
      <c r="DT23" s="754"/>
      <c r="DU23" s="754"/>
      <c r="DV23" s="755"/>
      <c r="DW23" s="744" t="s">
        <v>288</v>
      </c>
      <c r="DX23" s="745"/>
      <c r="DY23" s="745"/>
      <c r="DZ23" s="745"/>
      <c r="EA23" s="745"/>
      <c r="EB23" s="745"/>
      <c r="EC23" s="746"/>
    </row>
    <row r="24" spans="2:133" ht="11.25" customHeight="1" x14ac:dyDescent="0.15">
      <c r="B24" s="637" t="s">
        <v>289</v>
      </c>
      <c r="C24" s="638"/>
      <c r="D24" s="638"/>
      <c r="E24" s="638"/>
      <c r="F24" s="638"/>
      <c r="G24" s="638"/>
      <c r="H24" s="638"/>
      <c r="I24" s="638"/>
      <c r="J24" s="638"/>
      <c r="K24" s="638"/>
      <c r="L24" s="638"/>
      <c r="M24" s="638"/>
      <c r="N24" s="638"/>
      <c r="O24" s="638"/>
      <c r="P24" s="638"/>
      <c r="Q24" s="639"/>
      <c r="R24" s="640">
        <v>309605</v>
      </c>
      <c r="S24" s="641"/>
      <c r="T24" s="641"/>
      <c r="U24" s="641"/>
      <c r="V24" s="641"/>
      <c r="W24" s="641"/>
      <c r="X24" s="641"/>
      <c r="Y24" s="642"/>
      <c r="Z24" s="677">
        <v>1.1000000000000001</v>
      </c>
      <c r="AA24" s="677"/>
      <c r="AB24" s="677"/>
      <c r="AC24" s="677"/>
      <c r="AD24" s="678" t="s">
        <v>131</v>
      </c>
      <c r="AE24" s="678"/>
      <c r="AF24" s="678"/>
      <c r="AG24" s="678"/>
      <c r="AH24" s="678"/>
      <c r="AI24" s="678"/>
      <c r="AJ24" s="678"/>
      <c r="AK24" s="678"/>
      <c r="AL24" s="643" t="s">
        <v>175</v>
      </c>
      <c r="AM24" s="644"/>
      <c r="AN24" s="644"/>
      <c r="AO24" s="679"/>
      <c r="AP24" s="734" t="s">
        <v>290</v>
      </c>
      <c r="AQ24" s="742"/>
      <c r="AR24" s="742"/>
      <c r="AS24" s="742"/>
      <c r="AT24" s="742"/>
      <c r="AU24" s="742"/>
      <c r="AV24" s="742"/>
      <c r="AW24" s="742"/>
      <c r="AX24" s="742"/>
      <c r="AY24" s="742"/>
      <c r="AZ24" s="742"/>
      <c r="BA24" s="742"/>
      <c r="BB24" s="742"/>
      <c r="BC24" s="742"/>
      <c r="BD24" s="742"/>
      <c r="BE24" s="742"/>
      <c r="BF24" s="736"/>
      <c r="BG24" s="640" t="s">
        <v>175</v>
      </c>
      <c r="BH24" s="641"/>
      <c r="BI24" s="641"/>
      <c r="BJ24" s="641"/>
      <c r="BK24" s="641"/>
      <c r="BL24" s="641"/>
      <c r="BM24" s="641"/>
      <c r="BN24" s="642"/>
      <c r="BO24" s="677" t="s">
        <v>131</v>
      </c>
      <c r="BP24" s="677"/>
      <c r="BQ24" s="677"/>
      <c r="BR24" s="677"/>
      <c r="BS24" s="646" t="s">
        <v>131</v>
      </c>
      <c r="BT24" s="641"/>
      <c r="BU24" s="641"/>
      <c r="BV24" s="641"/>
      <c r="BW24" s="641"/>
      <c r="BX24" s="641"/>
      <c r="BY24" s="641"/>
      <c r="BZ24" s="641"/>
      <c r="CA24" s="641"/>
      <c r="CB24" s="684"/>
      <c r="CD24" s="698" t="s">
        <v>291</v>
      </c>
      <c r="CE24" s="699"/>
      <c r="CF24" s="699"/>
      <c r="CG24" s="699"/>
      <c r="CH24" s="699"/>
      <c r="CI24" s="699"/>
      <c r="CJ24" s="699"/>
      <c r="CK24" s="699"/>
      <c r="CL24" s="699"/>
      <c r="CM24" s="699"/>
      <c r="CN24" s="699"/>
      <c r="CO24" s="699"/>
      <c r="CP24" s="699"/>
      <c r="CQ24" s="700"/>
      <c r="CR24" s="695">
        <v>12408072</v>
      </c>
      <c r="CS24" s="696"/>
      <c r="CT24" s="696"/>
      <c r="CU24" s="696"/>
      <c r="CV24" s="696"/>
      <c r="CW24" s="696"/>
      <c r="CX24" s="696"/>
      <c r="CY24" s="739"/>
      <c r="CZ24" s="740">
        <v>45.4</v>
      </c>
      <c r="DA24" s="711"/>
      <c r="DB24" s="711"/>
      <c r="DC24" s="743"/>
      <c r="DD24" s="738">
        <v>8238899</v>
      </c>
      <c r="DE24" s="696"/>
      <c r="DF24" s="696"/>
      <c r="DG24" s="696"/>
      <c r="DH24" s="696"/>
      <c r="DI24" s="696"/>
      <c r="DJ24" s="696"/>
      <c r="DK24" s="739"/>
      <c r="DL24" s="738">
        <v>8073438</v>
      </c>
      <c r="DM24" s="696"/>
      <c r="DN24" s="696"/>
      <c r="DO24" s="696"/>
      <c r="DP24" s="696"/>
      <c r="DQ24" s="696"/>
      <c r="DR24" s="696"/>
      <c r="DS24" s="696"/>
      <c r="DT24" s="696"/>
      <c r="DU24" s="696"/>
      <c r="DV24" s="739"/>
      <c r="DW24" s="740">
        <v>50.9</v>
      </c>
      <c r="DX24" s="711"/>
      <c r="DY24" s="711"/>
      <c r="DZ24" s="711"/>
      <c r="EA24" s="711"/>
      <c r="EB24" s="711"/>
      <c r="EC24" s="741"/>
    </row>
    <row r="25" spans="2:133" ht="11.25" customHeight="1" x14ac:dyDescent="0.15">
      <c r="B25" s="637" t="s">
        <v>292</v>
      </c>
      <c r="C25" s="638"/>
      <c r="D25" s="638"/>
      <c r="E25" s="638"/>
      <c r="F25" s="638"/>
      <c r="G25" s="638"/>
      <c r="H25" s="638"/>
      <c r="I25" s="638"/>
      <c r="J25" s="638"/>
      <c r="K25" s="638"/>
      <c r="L25" s="638"/>
      <c r="M25" s="638"/>
      <c r="N25" s="638"/>
      <c r="O25" s="638"/>
      <c r="P25" s="638"/>
      <c r="Q25" s="639"/>
      <c r="R25" s="640">
        <v>31</v>
      </c>
      <c r="S25" s="641"/>
      <c r="T25" s="641"/>
      <c r="U25" s="641"/>
      <c r="V25" s="641"/>
      <c r="W25" s="641"/>
      <c r="X25" s="641"/>
      <c r="Y25" s="642"/>
      <c r="Z25" s="677">
        <v>0</v>
      </c>
      <c r="AA25" s="677"/>
      <c r="AB25" s="677"/>
      <c r="AC25" s="677"/>
      <c r="AD25" s="678" t="s">
        <v>131</v>
      </c>
      <c r="AE25" s="678"/>
      <c r="AF25" s="678"/>
      <c r="AG25" s="678"/>
      <c r="AH25" s="678"/>
      <c r="AI25" s="678"/>
      <c r="AJ25" s="678"/>
      <c r="AK25" s="678"/>
      <c r="AL25" s="643" t="s">
        <v>131</v>
      </c>
      <c r="AM25" s="644"/>
      <c r="AN25" s="644"/>
      <c r="AO25" s="679"/>
      <c r="AP25" s="734" t="s">
        <v>293</v>
      </c>
      <c r="AQ25" s="742"/>
      <c r="AR25" s="742"/>
      <c r="AS25" s="742"/>
      <c r="AT25" s="742"/>
      <c r="AU25" s="742"/>
      <c r="AV25" s="742"/>
      <c r="AW25" s="742"/>
      <c r="AX25" s="742"/>
      <c r="AY25" s="742"/>
      <c r="AZ25" s="742"/>
      <c r="BA25" s="742"/>
      <c r="BB25" s="742"/>
      <c r="BC25" s="742"/>
      <c r="BD25" s="742"/>
      <c r="BE25" s="742"/>
      <c r="BF25" s="736"/>
      <c r="BG25" s="640" t="s">
        <v>131</v>
      </c>
      <c r="BH25" s="641"/>
      <c r="BI25" s="641"/>
      <c r="BJ25" s="641"/>
      <c r="BK25" s="641"/>
      <c r="BL25" s="641"/>
      <c r="BM25" s="641"/>
      <c r="BN25" s="642"/>
      <c r="BO25" s="677" t="s">
        <v>234</v>
      </c>
      <c r="BP25" s="677"/>
      <c r="BQ25" s="677"/>
      <c r="BR25" s="677"/>
      <c r="BS25" s="646" t="s">
        <v>234</v>
      </c>
      <c r="BT25" s="641"/>
      <c r="BU25" s="641"/>
      <c r="BV25" s="641"/>
      <c r="BW25" s="641"/>
      <c r="BX25" s="641"/>
      <c r="BY25" s="641"/>
      <c r="BZ25" s="641"/>
      <c r="CA25" s="641"/>
      <c r="CB25" s="684"/>
      <c r="CD25" s="673" t="s">
        <v>294</v>
      </c>
      <c r="CE25" s="674"/>
      <c r="CF25" s="674"/>
      <c r="CG25" s="674"/>
      <c r="CH25" s="674"/>
      <c r="CI25" s="674"/>
      <c r="CJ25" s="674"/>
      <c r="CK25" s="674"/>
      <c r="CL25" s="674"/>
      <c r="CM25" s="674"/>
      <c r="CN25" s="674"/>
      <c r="CO25" s="674"/>
      <c r="CP25" s="674"/>
      <c r="CQ25" s="675"/>
      <c r="CR25" s="640">
        <v>4494798</v>
      </c>
      <c r="CS25" s="659"/>
      <c r="CT25" s="659"/>
      <c r="CU25" s="659"/>
      <c r="CV25" s="659"/>
      <c r="CW25" s="659"/>
      <c r="CX25" s="659"/>
      <c r="CY25" s="660"/>
      <c r="CZ25" s="643">
        <v>16.5</v>
      </c>
      <c r="DA25" s="661"/>
      <c r="DB25" s="661"/>
      <c r="DC25" s="662"/>
      <c r="DD25" s="646">
        <v>4202571</v>
      </c>
      <c r="DE25" s="659"/>
      <c r="DF25" s="659"/>
      <c r="DG25" s="659"/>
      <c r="DH25" s="659"/>
      <c r="DI25" s="659"/>
      <c r="DJ25" s="659"/>
      <c r="DK25" s="660"/>
      <c r="DL25" s="646">
        <v>4115216</v>
      </c>
      <c r="DM25" s="659"/>
      <c r="DN25" s="659"/>
      <c r="DO25" s="659"/>
      <c r="DP25" s="659"/>
      <c r="DQ25" s="659"/>
      <c r="DR25" s="659"/>
      <c r="DS25" s="659"/>
      <c r="DT25" s="659"/>
      <c r="DU25" s="659"/>
      <c r="DV25" s="660"/>
      <c r="DW25" s="643">
        <v>25.9</v>
      </c>
      <c r="DX25" s="661"/>
      <c r="DY25" s="661"/>
      <c r="DZ25" s="661"/>
      <c r="EA25" s="661"/>
      <c r="EB25" s="661"/>
      <c r="EC25" s="676"/>
    </row>
    <row r="26" spans="2:133" ht="11.25" customHeight="1" x14ac:dyDescent="0.15">
      <c r="B26" s="637" t="s">
        <v>295</v>
      </c>
      <c r="C26" s="638"/>
      <c r="D26" s="638"/>
      <c r="E26" s="638"/>
      <c r="F26" s="638"/>
      <c r="G26" s="638"/>
      <c r="H26" s="638"/>
      <c r="I26" s="638"/>
      <c r="J26" s="638"/>
      <c r="K26" s="638"/>
      <c r="L26" s="638"/>
      <c r="M26" s="638"/>
      <c r="N26" s="638"/>
      <c r="O26" s="638"/>
      <c r="P26" s="638"/>
      <c r="Q26" s="639"/>
      <c r="R26" s="640">
        <v>16122425</v>
      </c>
      <c r="S26" s="641"/>
      <c r="T26" s="641"/>
      <c r="U26" s="641"/>
      <c r="V26" s="641"/>
      <c r="W26" s="641"/>
      <c r="X26" s="641"/>
      <c r="Y26" s="642"/>
      <c r="Z26" s="677">
        <v>58</v>
      </c>
      <c r="AA26" s="677"/>
      <c r="AB26" s="677"/>
      <c r="AC26" s="677"/>
      <c r="AD26" s="678">
        <v>14680155</v>
      </c>
      <c r="AE26" s="678"/>
      <c r="AF26" s="678"/>
      <c r="AG26" s="678"/>
      <c r="AH26" s="678"/>
      <c r="AI26" s="678"/>
      <c r="AJ26" s="678"/>
      <c r="AK26" s="678"/>
      <c r="AL26" s="643">
        <v>98.9</v>
      </c>
      <c r="AM26" s="644"/>
      <c r="AN26" s="644"/>
      <c r="AO26" s="679"/>
      <c r="AP26" s="734" t="s">
        <v>296</v>
      </c>
      <c r="AQ26" s="735"/>
      <c r="AR26" s="735"/>
      <c r="AS26" s="735"/>
      <c r="AT26" s="735"/>
      <c r="AU26" s="735"/>
      <c r="AV26" s="735"/>
      <c r="AW26" s="735"/>
      <c r="AX26" s="735"/>
      <c r="AY26" s="735"/>
      <c r="AZ26" s="735"/>
      <c r="BA26" s="735"/>
      <c r="BB26" s="735"/>
      <c r="BC26" s="735"/>
      <c r="BD26" s="735"/>
      <c r="BE26" s="735"/>
      <c r="BF26" s="736"/>
      <c r="BG26" s="640" t="s">
        <v>131</v>
      </c>
      <c r="BH26" s="641"/>
      <c r="BI26" s="641"/>
      <c r="BJ26" s="641"/>
      <c r="BK26" s="641"/>
      <c r="BL26" s="641"/>
      <c r="BM26" s="641"/>
      <c r="BN26" s="642"/>
      <c r="BO26" s="677" t="s">
        <v>131</v>
      </c>
      <c r="BP26" s="677"/>
      <c r="BQ26" s="677"/>
      <c r="BR26" s="677"/>
      <c r="BS26" s="646" t="s">
        <v>131</v>
      </c>
      <c r="BT26" s="641"/>
      <c r="BU26" s="641"/>
      <c r="BV26" s="641"/>
      <c r="BW26" s="641"/>
      <c r="BX26" s="641"/>
      <c r="BY26" s="641"/>
      <c r="BZ26" s="641"/>
      <c r="CA26" s="641"/>
      <c r="CB26" s="684"/>
      <c r="CD26" s="673" t="s">
        <v>297</v>
      </c>
      <c r="CE26" s="674"/>
      <c r="CF26" s="674"/>
      <c r="CG26" s="674"/>
      <c r="CH26" s="674"/>
      <c r="CI26" s="674"/>
      <c r="CJ26" s="674"/>
      <c r="CK26" s="674"/>
      <c r="CL26" s="674"/>
      <c r="CM26" s="674"/>
      <c r="CN26" s="674"/>
      <c r="CO26" s="674"/>
      <c r="CP26" s="674"/>
      <c r="CQ26" s="675"/>
      <c r="CR26" s="640">
        <v>3135685</v>
      </c>
      <c r="CS26" s="641"/>
      <c r="CT26" s="641"/>
      <c r="CU26" s="641"/>
      <c r="CV26" s="641"/>
      <c r="CW26" s="641"/>
      <c r="CX26" s="641"/>
      <c r="CY26" s="642"/>
      <c r="CZ26" s="643">
        <v>11.5</v>
      </c>
      <c r="DA26" s="661"/>
      <c r="DB26" s="661"/>
      <c r="DC26" s="662"/>
      <c r="DD26" s="646">
        <v>2875585</v>
      </c>
      <c r="DE26" s="641"/>
      <c r="DF26" s="641"/>
      <c r="DG26" s="641"/>
      <c r="DH26" s="641"/>
      <c r="DI26" s="641"/>
      <c r="DJ26" s="641"/>
      <c r="DK26" s="642"/>
      <c r="DL26" s="646" t="s">
        <v>234</v>
      </c>
      <c r="DM26" s="641"/>
      <c r="DN26" s="641"/>
      <c r="DO26" s="641"/>
      <c r="DP26" s="641"/>
      <c r="DQ26" s="641"/>
      <c r="DR26" s="641"/>
      <c r="DS26" s="641"/>
      <c r="DT26" s="641"/>
      <c r="DU26" s="641"/>
      <c r="DV26" s="642"/>
      <c r="DW26" s="643" t="s">
        <v>234</v>
      </c>
      <c r="DX26" s="661"/>
      <c r="DY26" s="661"/>
      <c r="DZ26" s="661"/>
      <c r="EA26" s="661"/>
      <c r="EB26" s="661"/>
      <c r="EC26" s="676"/>
    </row>
    <row r="27" spans="2:133" ht="11.25" customHeight="1" x14ac:dyDescent="0.15">
      <c r="B27" s="637" t="s">
        <v>298</v>
      </c>
      <c r="C27" s="638"/>
      <c r="D27" s="638"/>
      <c r="E27" s="638"/>
      <c r="F27" s="638"/>
      <c r="G27" s="638"/>
      <c r="H27" s="638"/>
      <c r="I27" s="638"/>
      <c r="J27" s="638"/>
      <c r="K27" s="638"/>
      <c r="L27" s="638"/>
      <c r="M27" s="638"/>
      <c r="N27" s="638"/>
      <c r="O27" s="638"/>
      <c r="P27" s="638"/>
      <c r="Q27" s="639"/>
      <c r="R27" s="640">
        <v>11184</v>
      </c>
      <c r="S27" s="641"/>
      <c r="T27" s="641"/>
      <c r="U27" s="641"/>
      <c r="V27" s="641"/>
      <c r="W27" s="641"/>
      <c r="X27" s="641"/>
      <c r="Y27" s="642"/>
      <c r="Z27" s="677">
        <v>0</v>
      </c>
      <c r="AA27" s="677"/>
      <c r="AB27" s="677"/>
      <c r="AC27" s="677"/>
      <c r="AD27" s="678">
        <v>11184</v>
      </c>
      <c r="AE27" s="678"/>
      <c r="AF27" s="678"/>
      <c r="AG27" s="678"/>
      <c r="AH27" s="678"/>
      <c r="AI27" s="678"/>
      <c r="AJ27" s="678"/>
      <c r="AK27" s="678"/>
      <c r="AL27" s="643">
        <v>0.1</v>
      </c>
      <c r="AM27" s="644"/>
      <c r="AN27" s="644"/>
      <c r="AO27" s="679"/>
      <c r="AP27" s="637" t="s">
        <v>299</v>
      </c>
      <c r="AQ27" s="638"/>
      <c r="AR27" s="638"/>
      <c r="AS27" s="638"/>
      <c r="AT27" s="638"/>
      <c r="AU27" s="638"/>
      <c r="AV27" s="638"/>
      <c r="AW27" s="638"/>
      <c r="AX27" s="638"/>
      <c r="AY27" s="638"/>
      <c r="AZ27" s="638"/>
      <c r="BA27" s="638"/>
      <c r="BB27" s="638"/>
      <c r="BC27" s="638"/>
      <c r="BD27" s="638"/>
      <c r="BE27" s="638"/>
      <c r="BF27" s="639"/>
      <c r="BG27" s="640">
        <v>10951393</v>
      </c>
      <c r="BH27" s="641"/>
      <c r="BI27" s="641"/>
      <c r="BJ27" s="641"/>
      <c r="BK27" s="641"/>
      <c r="BL27" s="641"/>
      <c r="BM27" s="641"/>
      <c r="BN27" s="642"/>
      <c r="BO27" s="677">
        <v>100</v>
      </c>
      <c r="BP27" s="677"/>
      <c r="BQ27" s="677"/>
      <c r="BR27" s="677"/>
      <c r="BS27" s="646" t="s">
        <v>234</v>
      </c>
      <c r="BT27" s="641"/>
      <c r="BU27" s="641"/>
      <c r="BV27" s="641"/>
      <c r="BW27" s="641"/>
      <c r="BX27" s="641"/>
      <c r="BY27" s="641"/>
      <c r="BZ27" s="641"/>
      <c r="CA27" s="641"/>
      <c r="CB27" s="684"/>
      <c r="CD27" s="673" t="s">
        <v>300</v>
      </c>
      <c r="CE27" s="674"/>
      <c r="CF27" s="674"/>
      <c r="CG27" s="674"/>
      <c r="CH27" s="674"/>
      <c r="CI27" s="674"/>
      <c r="CJ27" s="674"/>
      <c r="CK27" s="674"/>
      <c r="CL27" s="674"/>
      <c r="CM27" s="674"/>
      <c r="CN27" s="674"/>
      <c r="CO27" s="674"/>
      <c r="CP27" s="674"/>
      <c r="CQ27" s="675"/>
      <c r="CR27" s="640">
        <v>5455083</v>
      </c>
      <c r="CS27" s="659"/>
      <c r="CT27" s="659"/>
      <c r="CU27" s="659"/>
      <c r="CV27" s="659"/>
      <c r="CW27" s="659"/>
      <c r="CX27" s="659"/>
      <c r="CY27" s="660"/>
      <c r="CZ27" s="643">
        <v>20</v>
      </c>
      <c r="DA27" s="661"/>
      <c r="DB27" s="661"/>
      <c r="DC27" s="662"/>
      <c r="DD27" s="646">
        <v>1631247</v>
      </c>
      <c r="DE27" s="659"/>
      <c r="DF27" s="659"/>
      <c r="DG27" s="659"/>
      <c r="DH27" s="659"/>
      <c r="DI27" s="659"/>
      <c r="DJ27" s="659"/>
      <c r="DK27" s="660"/>
      <c r="DL27" s="646">
        <v>1553141</v>
      </c>
      <c r="DM27" s="659"/>
      <c r="DN27" s="659"/>
      <c r="DO27" s="659"/>
      <c r="DP27" s="659"/>
      <c r="DQ27" s="659"/>
      <c r="DR27" s="659"/>
      <c r="DS27" s="659"/>
      <c r="DT27" s="659"/>
      <c r="DU27" s="659"/>
      <c r="DV27" s="660"/>
      <c r="DW27" s="643">
        <v>9.8000000000000007</v>
      </c>
      <c r="DX27" s="661"/>
      <c r="DY27" s="661"/>
      <c r="DZ27" s="661"/>
      <c r="EA27" s="661"/>
      <c r="EB27" s="661"/>
      <c r="EC27" s="676"/>
    </row>
    <row r="28" spans="2:133" ht="11.25" customHeight="1" x14ac:dyDescent="0.15">
      <c r="B28" s="637" t="s">
        <v>301</v>
      </c>
      <c r="C28" s="638"/>
      <c r="D28" s="638"/>
      <c r="E28" s="638"/>
      <c r="F28" s="638"/>
      <c r="G28" s="638"/>
      <c r="H28" s="638"/>
      <c r="I28" s="638"/>
      <c r="J28" s="638"/>
      <c r="K28" s="638"/>
      <c r="L28" s="638"/>
      <c r="M28" s="638"/>
      <c r="N28" s="638"/>
      <c r="O28" s="638"/>
      <c r="P28" s="638"/>
      <c r="Q28" s="639"/>
      <c r="R28" s="640">
        <v>232441</v>
      </c>
      <c r="S28" s="641"/>
      <c r="T28" s="641"/>
      <c r="U28" s="641"/>
      <c r="V28" s="641"/>
      <c r="W28" s="641"/>
      <c r="X28" s="641"/>
      <c r="Y28" s="642"/>
      <c r="Z28" s="677">
        <v>0.8</v>
      </c>
      <c r="AA28" s="677"/>
      <c r="AB28" s="677"/>
      <c r="AC28" s="677"/>
      <c r="AD28" s="678" t="s">
        <v>234</v>
      </c>
      <c r="AE28" s="678"/>
      <c r="AF28" s="678"/>
      <c r="AG28" s="678"/>
      <c r="AH28" s="678"/>
      <c r="AI28" s="678"/>
      <c r="AJ28" s="678"/>
      <c r="AK28" s="678"/>
      <c r="AL28" s="643" t="s">
        <v>131</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302</v>
      </c>
      <c r="CE28" s="674"/>
      <c r="CF28" s="674"/>
      <c r="CG28" s="674"/>
      <c r="CH28" s="674"/>
      <c r="CI28" s="674"/>
      <c r="CJ28" s="674"/>
      <c r="CK28" s="674"/>
      <c r="CL28" s="674"/>
      <c r="CM28" s="674"/>
      <c r="CN28" s="674"/>
      <c r="CO28" s="674"/>
      <c r="CP28" s="674"/>
      <c r="CQ28" s="675"/>
      <c r="CR28" s="640">
        <v>2458191</v>
      </c>
      <c r="CS28" s="641"/>
      <c r="CT28" s="641"/>
      <c r="CU28" s="641"/>
      <c r="CV28" s="641"/>
      <c r="CW28" s="641"/>
      <c r="CX28" s="641"/>
      <c r="CY28" s="642"/>
      <c r="CZ28" s="643">
        <v>9</v>
      </c>
      <c r="DA28" s="661"/>
      <c r="DB28" s="661"/>
      <c r="DC28" s="662"/>
      <c r="DD28" s="646">
        <v>2405081</v>
      </c>
      <c r="DE28" s="641"/>
      <c r="DF28" s="641"/>
      <c r="DG28" s="641"/>
      <c r="DH28" s="641"/>
      <c r="DI28" s="641"/>
      <c r="DJ28" s="641"/>
      <c r="DK28" s="642"/>
      <c r="DL28" s="646">
        <v>2405081</v>
      </c>
      <c r="DM28" s="641"/>
      <c r="DN28" s="641"/>
      <c r="DO28" s="641"/>
      <c r="DP28" s="641"/>
      <c r="DQ28" s="641"/>
      <c r="DR28" s="641"/>
      <c r="DS28" s="641"/>
      <c r="DT28" s="641"/>
      <c r="DU28" s="641"/>
      <c r="DV28" s="642"/>
      <c r="DW28" s="643">
        <v>15.2</v>
      </c>
      <c r="DX28" s="661"/>
      <c r="DY28" s="661"/>
      <c r="DZ28" s="661"/>
      <c r="EA28" s="661"/>
      <c r="EB28" s="661"/>
      <c r="EC28" s="676"/>
    </row>
    <row r="29" spans="2:133" ht="11.25" customHeight="1" x14ac:dyDescent="0.15">
      <c r="B29" s="637" t="s">
        <v>303</v>
      </c>
      <c r="C29" s="638"/>
      <c r="D29" s="638"/>
      <c r="E29" s="638"/>
      <c r="F29" s="638"/>
      <c r="G29" s="638"/>
      <c r="H29" s="638"/>
      <c r="I29" s="638"/>
      <c r="J29" s="638"/>
      <c r="K29" s="638"/>
      <c r="L29" s="638"/>
      <c r="M29" s="638"/>
      <c r="N29" s="638"/>
      <c r="O29" s="638"/>
      <c r="P29" s="638"/>
      <c r="Q29" s="639"/>
      <c r="R29" s="640">
        <v>493088</v>
      </c>
      <c r="S29" s="641"/>
      <c r="T29" s="641"/>
      <c r="U29" s="641"/>
      <c r="V29" s="641"/>
      <c r="W29" s="641"/>
      <c r="X29" s="641"/>
      <c r="Y29" s="642"/>
      <c r="Z29" s="677">
        <v>1.8</v>
      </c>
      <c r="AA29" s="677"/>
      <c r="AB29" s="677"/>
      <c r="AC29" s="677"/>
      <c r="AD29" s="678">
        <v>76327</v>
      </c>
      <c r="AE29" s="678"/>
      <c r="AF29" s="678"/>
      <c r="AG29" s="678"/>
      <c r="AH29" s="678"/>
      <c r="AI29" s="678"/>
      <c r="AJ29" s="678"/>
      <c r="AK29" s="678"/>
      <c r="AL29" s="643">
        <v>0.5</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8" t="s">
        <v>304</v>
      </c>
      <c r="CE29" s="729"/>
      <c r="CF29" s="673" t="s">
        <v>71</v>
      </c>
      <c r="CG29" s="674"/>
      <c r="CH29" s="674"/>
      <c r="CI29" s="674"/>
      <c r="CJ29" s="674"/>
      <c r="CK29" s="674"/>
      <c r="CL29" s="674"/>
      <c r="CM29" s="674"/>
      <c r="CN29" s="674"/>
      <c r="CO29" s="674"/>
      <c r="CP29" s="674"/>
      <c r="CQ29" s="675"/>
      <c r="CR29" s="640">
        <v>2458186</v>
      </c>
      <c r="CS29" s="659"/>
      <c r="CT29" s="659"/>
      <c r="CU29" s="659"/>
      <c r="CV29" s="659"/>
      <c r="CW29" s="659"/>
      <c r="CX29" s="659"/>
      <c r="CY29" s="660"/>
      <c r="CZ29" s="643">
        <v>9</v>
      </c>
      <c r="DA29" s="661"/>
      <c r="DB29" s="661"/>
      <c r="DC29" s="662"/>
      <c r="DD29" s="646">
        <v>2405076</v>
      </c>
      <c r="DE29" s="659"/>
      <c r="DF29" s="659"/>
      <c r="DG29" s="659"/>
      <c r="DH29" s="659"/>
      <c r="DI29" s="659"/>
      <c r="DJ29" s="659"/>
      <c r="DK29" s="660"/>
      <c r="DL29" s="646">
        <v>2405076</v>
      </c>
      <c r="DM29" s="659"/>
      <c r="DN29" s="659"/>
      <c r="DO29" s="659"/>
      <c r="DP29" s="659"/>
      <c r="DQ29" s="659"/>
      <c r="DR29" s="659"/>
      <c r="DS29" s="659"/>
      <c r="DT29" s="659"/>
      <c r="DU29" s="659"/>
      <c r="DV29" s="660"/>
      <c r="DW29" s="643">
        <v>15.2</v>
      </c>
      <c r="DX29" s="661"/>
      <c r="DY29" s="661"/>
      <c r="DZ29" s="661"/>
      <c r="EA29" s="661"/>
      <c r="EB29" s="661"/>
      <c r="EC29" s="676"/>
    </row>
    <row r="30" spans="2:133" ht="11.25" customHeight="1" x14ac:dyDescent="0.15">
      <c r="B30" s="637" t="s">
        <v>305</v>
      </c>
      <c r="C30" s="638"/>
      <c r="D30" s="638"/>
      <c r="E30" s="638"/>
      <c r="F30" s="638"/>
      <c r="G30" s="638"/>
      <c r="H30" s="638"/>
      <c r="I30" s="638"/>
      <c r="J30" s="638"/>
      <c r="K30" s="638"/>
      <c r="L30" s="638"/>
      <c r="M30" s="638"/>
      <c r="N30" s="638"/>
      <c r="O30" s="638"/>
      <c r="P30" s="638"/>
      <c r="Q30" s="639"/>
      <c r="R30" s="640">
        <v>292707</v>
      </c>
      <c r="S30" s="641"/>
      <c r="T30" s="641"/>
      <c r="U30" s="641"/>
      <c r="V30" s="641"/>
      <c r="W30" s="641"/>
      <c r="X30" s="641"/>
      <c r="Y30" s="642"/>
      <c r="Z30" s="677">
        <v>1.1000000000000001</v>
      </c>
      <c r="AA30" s="677"/>
      <c r="AB30" s="677"/>
      <c r="AC30" s="677"/>
      <c r="AD30" s="678" t="s">
        <v>175</v>
      </c>
      <c r="AE30" s="678"/>
      <c r="AF30" s="678"/>
      <c r="AG30" s="678"/>
      <c r="AH30" s="678"/>
      <c r="AI30" s="678"/>
      <c r="AJ30" s="678"/>
      <c r="AK30" s="678"/>
      <c r="AL30" s="643" t="s">
        <v>131</v>
      </c>
      <c r="AM30" s="644"/>
      <c r="AN30" s="644"/>
      <c r="AO30" s="679"/>
      <c r="AP30" s="701" t="s">
        <v>222</v>
      </c>
      <c r="AQ30" s="702"/>
      <c r="AR30" s="702"/>
      <c r="AS30" s="702"/>
      <c r="AT30" s="702"/>
      <c r="AU30" s="702"/>
      <c r="AV30" s="702"/>
      <c r="AW30" s="702"/>
      <c r="AX30" s="702"/>
      <c r="AY30" s="702"/>
      <c r="AZ30" s="702"/>
      <c r="BA30" s="702"/>
      <c r="BB30" s="702"/>
      <c r="BC30" s="702"/>
      <c r="BD30" s="702"/>
      <c r="BE30" s="702"/>
      <c r="BF30" s="703"/>
      <c r="BG30" s="701" t="s">
        <v>306</v>
      </c>
      <c r="BH30" s="726"/>
      <c r="BI30" s="726"/>
      <c r="BJ30" s="726"/>
      <c r="BK30" s="726"/>
      <c r="BL30" s="726"/>
      <c r="BM30" s="726"/>
      <c r="BN30" s="726"/>
      <c r="BO30" s="726"/>
      <c r="BP30" s="726"/>
      <c r="BQ30" s="727"/>
      <c r="BR30" s="701" t="s">
        <v>307</v>
      </c>
      <c r="BS30" s="726"/>
      <c r="BT30" s="726"/>
      <c r="BU30" s="726"/>
      <c r="BV30" s="726"/>
      <c r="BW30" s="726"/>
      <c r="BX30" s="726"/>
      <c r="BY30" s="726"/>
      <c r="BZ30" s="726"/>
      <c r="CA30" s="726"/>
      <c r="CB30" s="727"/>
      <c r="CD30" s="730"/>
      <c r="CE30" s="731"/>
      <c r="CF30" s="673" t="s">
        <v>308</v>
      </c>
      <c r="CG30" s="674"/>
      <c r="CH30" s="674"/>
      <c r="CI30" s="674"/>
      <c r="CJ30" s="674"/>
      <c r="CK30" s="674"/>
      <c r="CL30" s="674"/>
      <c r="CM30" s="674"/>
      <c r="CN30" s="674"/>
      <c r="CO30" s="674"/>
      <c r="CP30" s="674"/>
      <c r="CQ30" s="675"/>
      <c r="CR30" s="640">
        <v>2319589</v>
      </c>
      <c r="CS30" s="641"/>
      <c r="CT30" s="641"/>
      <c r="CU30" s="641"/>
      <c r="CV30" s="641"/>
      <c r="CW30" s="641"/>
      <c r="CX30" s="641"/>
      <c r="CY30" s="642"/>
      <c r="CZ30" s="643">
        <v>8.5</v>
      </c>
      <c r="DA30" s="661"/>
      <c r="DB30" s="661"/>
      <c r="DC30" s="662"/>
      <c r="DD30" s="646">
        <v>2266479</v>
      </c>
      <c r="DE30" s="641"/>
      <c r="DF30" s="641"/>
      <c r="DG30" s="641"/>
      <c r="DH30" s="641"/>
      <c r="DI30" s="641"/>
      <c r="DJ30" s="641"/>
      <c r="DK30" s="642"/>
      <c r="DL30" s="646">
        <v>2266479</v>
      </c>
      <c r="DM30" s="641"/>
      <c r="DN30" s="641"/>
      <c r="DO30" s="641"/>
      <c r="DP30" s="641"/>
      <c r="DQ30" s="641"/>
      <c r="DR30" s="641"/>
      <c r="DS30" s="641"/>
      <c r="DT30" s="641"/>
      <c r="DU30" s="641"/>
      <c r="DV30" s="642"/>
      <c r="DW30" s="643">
        <v>14.3</v>
      </c>
      <c r="DX30" s="661"/>
      <c r="DY30" s="661"/>
      <c r="DZ30" s="661"/>
      <c r="EA30" s="661"/>
      <c r="EB30" s="661"/>
      <c r="EC30" s="676"/>
    </row>
    <row r="31" spans="2:133" ht="11.25" customHeight="1" x14ac:dyDescent="0.15">
      <c r="B31" s="637" t="s">
        <v>309</v>
      </c>
      <c r="C31" s="638"/>
      <c r="D31" s="638"/>
      <c r="E31" s="638"/>
      <c r="F31" s="638"/>
      <c r="G31" s="638"/>
      <c r="H31" s="638"/>
      <c r="I31" s="638"/>
      <c r="J31" s="638"/>
      <c r="K31" s="638"/>
      <c r="L31" s="638"/>
      <c r="M31" s="638"/>
      <c r="N31" s="638"/>
      <c r="O31" s="638"/>
      <c r="P31" s="638"/>
      <c r="Q31" s="639"/>
      <c r="R31" s="640">
        <v>4102113</v>
      </c>
      <c r="S31" s="641"/>
      <c r="T31" s="641"/>
      <c r="U31" s="641"/>
      <c r="V31" s="641"/>
      <c r="W31" s="641"/>
      <c r="X31" s="641"/>
      <c r="Y31" s="642"/>
      <c r="Z31" s="677">
        <v>14.7</v>
      </c>
      <c r="AA31" s="677"/>
      <c r="AB31" s="677"/>
      <c r="AC31" s="677"/>
      <c r="AD31" s="678" t="s">
        <v>131</v>
      </c>
      <c r="AE31" s="678"/>
      <c r="AF31" s="678"/>
      <c r="AG31" s="678"/>
      <c r="AH31" s="678"/>
      <c r="AI31" s="678"/>
      <c r="AJ31" s="678"/>
      <c r="AK31" s="678"/>
      <c r="AL31" s="643" t="s">
        <v>131</v>
      </c>
      <c r="AM31" s="644"/>
      <c r="AN31" s="644"/>
      <c r="AO31" s="679"/>
      <c r="AP31" s="714" t="s">
        <v>310</v>
      </c>
      <c r="AQ31" s="715"/>
      <c r="AR31" s="715"/>
      <c r="AS31" s="715"/>
      <c r="AT31" s="720" t="s">
        <v>311</v>
      </c>
      <c r="AU31" s="231"/>
      <c r="AV31" s="231"/>
      <c r="AW31" s="231"/>
      <c r="AX31" s="706" t="s">
        <v>187</v>
      </c>
      <c r="AY31" s="707"/>
      <c r="AZ31" s="707"/>
      <c r="BA31" s="707"/>
      <c r="BB31" s="707"/>
      <c r="BC31" s="707"/>
      <c r="BD31" s="707"/>
      <c r="BE31" s="707"/>
      <c r="BF31" s="708"/>
      <c r="BG31" s="709">
        <v>97.9</v>
      </c>
      <c r="BH31" s="710"/>
      <c r="BI31" s="710"/>
      <c r="BJ31" s="710"/>
      <c r="BK31" s="710"/>
      <c r="BL31" s="710"/>
      <c r="BM31" s="711">
        <v>92.1</v>
      </c>
      <c r="BN31" s="710"/>
      <c r="BO31" s="710"/>
      <c r="BP31" s="710"/>
      <c r="BQ31" s="712"/>
      <c r="BR31" s="709">
        <v>97.5</v>
      </c>
      <c r="BS31" s="710"/>
      <c r="BT31" s="710"/>
      <c r="BU31" s="710"/>
      <c r="BV31" s="710"/>
      <c r="BW31" s="710"/>
      <c r="BX31" s="711">
        <v>88.9</v>
      </c>
      <c r="BY31" s="710"/>
      <c r="BZ31" s="710"/>
      <c r="CA31" s="710"/>
      <c r="CB31" s="712"/>
      <c r="CD31" s="730"/>
      <c r="CE31" s="731"/>
      <c r="CF31" s="673" t="s">
        <v>312</v>
      </c>
      <c r="CG31" s="674"/>
      <c r="CH31" s="674"/>
      <c r="CI31" s="674"/>
      <c r="CJ31" s="674"/>
      <c r="CK31" s="674"/>
      <c r="CL31" s="674"/>
      <c r="CM31" s="674"/>
      <c r="CN31" s="674"/>
      <c r="CO31" s="674"/>
      <c r="CP31" s="674"/>
      <c r="CQ31" s="675"/>
      <c r="CR31" s="640">
        <v>138597</v>
      </c>
      <c r="CS31" s="659"/>
      <c r="CT31" s="659"/>
      <c r="CU31" s="659"/>
      <c r="CV31" s="659"/>
      <c r="CW31" s="659"/>
      <c r="CX31" s="659"/>
      <c r="CY31" s="660"/>
      <c r="CZ31" s="643">
        <v>0.5</v>
      </c>
      <c r="DA31" s="661"/>
      <c r="DB31" s="661"/>
      <c r="DC31" s="662"/>
      <c r="DD31" s="646">
        <v>138597</v>
      </c>
      <c r="DE31" s="659"/>
      <c r="DF31" s="659"/>
      <c r="DG31" s="659"/>
      <c r="DH31" s="659"/>
      <c r="DI31" s="659"/>
      <c r="DJ31" s="659"/>
      <c r="DK31" s="660"/>
      <c r="DL31" s="646">
        <v>138597</v>
      </c>
      <c r="DM31" s="659"/>
      <c r="DN31" s="659"/>
      <c r="DO31" s="659"/>
      <c r="DP31" s="659"/>
      <c r="DQ31" s="659"/>
      <c r="DR31" s="659"/>
      <c r="DS31" s="659"/>
      <c r="DT31" s="659"/>
      <c r="DU31" s="659"/>
      <c r="DV31" s="660"/>
      <c r="DW31" s="643">
        <v>0.9</v>
      </c>
      <c r="DX31" s="661"/>
      <c r="DY31" s="661"/>
      <c r="DZ31" s="661"/>
      <c r="EA31" s="661"/>
      <c r="EB31" s="661"/>
      <c r="EC31" s="676"/>
    </row>
    <row r="32" spans="2:133" ht="11.25" customHeight="1" x14ac:dyDescent="0.15">
      <c r="B32" s="723" t="s">
        <v>313</v>
      </c>
      <c r="C32" s="724"/>
      <c r="D32" s="724"/>
      <c r="E32" s="724"/>
      <c r="F32" s="724"/>
      <c r="G32" s="724"/>
      <c r="H32" s="724"/>
      <c r="I32" s="724"/>
      <c r="J32" s="724"/>
      <c r="K32" s="724"/>
      <c r="L32" s="724"/>
      <c r="M32" s="724"/>
      <c r="N32" s="724"/>
      <c r="O32" s="724"/>
      <c r="P32" s="724"/>
      <c r="Q32" s="725"/>
      <c r="R32" s="640" t="s">
        <v>175</v>
      </c>
      <c r="S32" s="641"/>
      <c r="T32" s="641"/>
      <c r="U32" s="641"/>
      <c r="V32" s="641"/>
      <c r="W32" s="641"/>
      <c r="X32" s="641"/>
      <c r="Y32" s="642"/>
      <c r="Z32" s="677" t="s">
        <v>175</v>
      </c>
      <c r="AA32" s="677"/>
      <c r="AB32" s="677"/>
      <c r="AC32" s="677"/>
      <c r="AD32" s="678" t="s">
        <v>234</v>
      </c>
      <c r="AE32" s="678"/>
      <c r="AF32" s="678"/>
      <c r="AG32" s="678"/>
      <c r="AH32" s="678"/>
      <c r="AI32" s="678"/>
      <c r="AJ32" s="678"/>
      <c r="AK32" s="678"/>
      <c r="AL32" s="643" t="s">
        <v>131</v>
      </c>
      <c r="AM32" s="644"/>
      <c r="AN32" s="644"/>
      <c r="AO32" s="679"/>
      <c r="AP32" s="716"/>
      <c r="AQ32" s="717"/>
      <c r="AR32" s="717"/>
      <c r="AS32" s="717"/>
      <c r="AT32" s="721"/>
      <c r="AU32" s="230" t="s">
        <v>314</v>
      </c>
      <c r="AV32" s="230"/>
      <c r="AW32" s="230"/>
      <c r="AX32" s="637" t="s">
        <v>315</v>
      </c>
      <c r="AY32" s="638"/>
      <c r="AZ32" s="638"/>
      <c r="BA32" s="638"/>
      <c r="BB32" s="638"/>
      <c r="BC32" s="638"/>
      <c r="BD32" s="638"/>
      <c r="BE32" s="638"/>
      <c r="BF32" s="639"/>
      <c r="BG32" s="713">
        <v>98.2</v>
      </c>
      <c r="BH32" s="659"/>
      <c r="BI32" s="659"/>
      <c r="BJ32" s="659"/>
      <c r="BK32" s="659"/>
      <c r="BL32" s="659"/>
      <c r="BM32" s="644">
        <v>91.9</v>
      </c>
      <c r="BN32" s="705"/>
      <c r="BO32" s="705"/>
      <c r="BP32" s="705"/>
      <c r="BQ32" s="683"/>
      <c r="BR32" s="713">
        <v>97.8</v>
      </c>
      <c r="BS32" s="659"/>
      <c r="BT32" s="659"/>
      <c r="BU32" s="659"/>
      <c r="BV32" s="659"/>
      <c r="BW32" s="659"/>
      <c r="BX32" s="644">
        <v>90</v>
      </c>
      <c r="BY32" s="705"/>
      <c r="BZ32" s="705"/>
      <c r="CA32" s="705"/>
      <c r="CB32" s="683"/>
      <c r="CD32" s="732"/>
      <c r="CE32" s="733"/>
      <c r="CF32" s="673" t="s">
        <v>316</v>
      </c>
      <c r="CG32" s="674"/>
      <c r="CH32" s="674"/>
      <c r="CI32" s="674"/>
      <c r="CJ32" s="674"/>
      <c r="CK32" s="674"/>
      <c r="CL32" s="674"/>
      <c r="CM32" s="674"/>
      <c r="CN32" s="674"/>
      <c r="CO32" s="674"/>
      <c r="CP32" s="674"/>
      <c r="CQ32" s="675"/>
      <c r="CR32" s="640">
        <v>5</v>
      </c>
      <c r="CS32" s="641"/>
      <c r="CT32" s="641"/>
      <c r="CU32" s="641"/>
      <c r="CV32" s="641"/>
      <c r="CW32" s="641"/>
      <c r="CX32" s="641"/>
      <c r="CY32" s="642"/>
      <c r="CZ32" s="643">
        <v>0</v>
      </c>
      <c r="DA32" s="661"/>
      <c r="DB32" s="661"/>
      <c r="DC32" s="662"/>
      <c r="DD32" s="646">
        <v>5</v>
      </c>
      <c r="DE32" s="641"/>
      <c r="DF32" s="641"/>
      <c r="DG32" s="641"/>
      <c r="DH32" s="641"/>
      <c r="DI32" s="641"/>
      <c r="DJ32" s="641"/>
      <c r="DK32" s="642"/>
      <c r="DL32" s="646">
        <v>5</v>
      </c>
      <c r="DM32" s="641"/>
      <c r="DN32" s="641"/>
      <c r="DO32" s="641"/>
      <c r="DP32" s="641"/>
      <c r="DQ32" s="641"/>
      <c r="DR32" s="641"/>
      <c r="DS32" s="641"/>
      <c r="DT32" s="641"/>
      <c r="DU32" s="641"/>
      <c r="DV32" s="642"/>
      <c r="DW32" s="643">
        <v>0</v>
      </c>
      <c r="DX32" s="661"/>
      <c r="DY32" s="661"/>
      <c r="DZ32" s="661"/>
      <c r="EA32" s="661"/>
      <c r="EB32" s="661"/>
      <c r="EC32" s="676"/>
    </row>
    <row r="33" spans="2:133" ht="11.25" customHeight="1" x14ac:dyDescent="0.15">
      <c r="B33" s="637" t="s">
        <v>317</v>
      </c>
      <c r="C33" s="638"/>
      <c r="D33" s="638"/>
      <c r="E33" s="638"/>
      <c r="F33" s="638"/>
      <c r="G33" s="638"/>
      <c r="H33" s="638"/>
      <c r="I33" s="638"/>
      <c r="J33" s="638"/>
      <c r="K33" s="638"/>
      <c r="L33" s="638"/>
      <c r="M33" s="638"/>
      <c r="N33" s="638"/>
      <c r="O33" s="638"/>
      <c r="P33" s="638"/>
      <c r="Q33" s="639"/>
      <c r="R33" s="640">
        <v>1862303</v>
      </c>
      <c r="S33" s="641"/>
      <c r="T33" s="641"/>
      <c r="U33" s="641"/>
      <c r="V33" s="641"/>
      <c r="W33" s="641"/>
      <c r="X33" s="641"/>
      <c r="Y33" s="642"/>
      <c r="Z33" s="677">
        <v>6.7</v>
      </c>
      <c r="AA33" s="677"/>
      <c r="AB33" s="677"/>
      <c r="AC33" s="677"/>
      <c r="AD33" s="678" t="s">
        <v>175</v>
      </c>
      <c r="AE33" s="678"/>
      <c r="AF33" s="678"/>
      <c r="AG33" s="678"/>
      <c r="AH33" s="678"/>
      <c r="AI33" s="678"/>
      <c r="AJ33" s="678"/>
      <c r="AK33" s="678"/>
      <c r="AL33" s="643" t="s">
        <v>175</v>
      </c>
      <c r="AM33" s="644"/>
      <c r="AN33" s="644"/>
      <c r="AO33" s="679"/>
      <c r="AP33" s="718"/>
      <c r="AQ33" s="719"/>
      <c r="AR33" s="719"/>
      <c r="AS33" s="719"/>
      <c r="AT33" s="722"/>
      <c r="AU33" s="232"/>
      <c r="AV33" s="232"/>
      <c r="AW33" s="232"/>
      <c r="AX33" s="621" t="s">
        <v>318</v>
      </c>
      <c r="AY33" s="622"/>
      <c r="AZ33" s="622"/>
      <c r="BA33" s="622"/>
      <c r="BB33" s="622"/>
      <c r="BC33" s="622"/>
      <c r="BD33" s="622"/>
      <c r="BE33" s="622"/>
      <c r="BF33" s="623"/>
      <c r="BG33" s="704">
        <v>97.5</v>
      </c>
      <c r="BH33" s="625"/>
      <c r="BI33" s="625"/>
      <c r="BJ33" s="625"/>
      <c r="BK33" s="625"/>
      <c r="BL33" s="625"/>
      <c r="BM33" s="668">
        <v>91.4</v>
      </c>
      <c r="BN33" s="625"/>
      <c r="BO33" s="625"/>
      <c r="BP33" s="625"/>
      <c r="BQ33" s="689"/>
      <c r="BR33" s="704">
        <v>97.2</v>
      </c>
      <c r="BS33" s="625"/>
      <c r="BT33" s="625"/>
      <c r="BU33" s="625"/>
      <c r="BV33" s="625"/>
      <c r="BW33" s="625"/>
      <c r="BX33" s="668">
        <v>87.3</v>
      </c>
      <c r="BY33" s="625"/>
      <c r="BZ33" s="625"/>
      <c r="CA33" s="625"/>
      <c r="CB33" s="689"/>
      <c r="CD33" s="673" t="s">
        <v>319</v>
      </c>
      <c r="CE33" s="674"/>
      <c r="CF33" s="674"/>
      <c r="CG33" s="674"/>
      <c r="CH33" s="674"/>
      <c r="CI33" s="674"/>
      <c r="CJ33" s="674"/>
      <c r="CK33" s="674"/>
      <c r="CL33" s="674"/>
      <c r="CM33" s="674"/>
      <c r="CN33" s="674"/>
      <c r="CO33" s="674"/>
      <c r="CP33" s="674"/>
      <c r="CQ33" s="675"/>
      <c r="CR33" s="640">
        <v>12574782</v>
      </c>
      <c r="CS33" s="659"/>
      <c r="CT33" s="659"/>
      <c r="CU33" s="659"/>
      <c r="CV33" s="659"/>
      <c r="CW33" s="659"/>
      <c r="CX33" s="659"/>
      <c r="CY33" s="660"/>
      <c r="CZ33" s="643">
        <v>46.1</v>
      </c>
      <c r="DA33" s="661"/>
      <c r="DB33" s="661"/>
      <c r="DC33" s="662"/>
      <c r="DD33" s="646">
        <v>9931658</v>
      </c>
      <c r="DE33" s="659"/>
      <c r="DF33" s="659"/>
      <c r="DG33" s="659"/>
      <c r="DH33" s="659"/>
      <c r="DI33" s="659"/>
      <c r="DJ33" s="659"/>
      <c r="DK33" s="660"/>
      <c r="DL33" s="646">
        <v>6019931</v>
      </c>
      <c r="DM33" s="659"/>
      <c r="DN33" s="659"/>
      <c r="DO33" s="659"/>
      <c r="DP33" s="659"/>
      <c r="DQ33" s="659"/>
      <c r="DR33" s="659"/>
      <c r="DS33" s="659"/>
      <c r="DT33" s="659"/>
      <c r="DU33" s="659"/>
      <c r="DV33" s="660"/>
      <c r="DW33" s="643">
        <v>37.9</v>
      </c>
      <c r="DX33" s="661"/>
      <c r="DY33" s="661"/>
      <c r="DZ33" s="661"/>
      <c r="EA33" s="661"/>
      <c r="EB33" s="661"/>
      <c r="EC33" s="676"/>
    </row>
    <row r="34" spans="2:133" ht="11.25" customHeight="1" x14ac:dyDescent="0.15">
      <c r="B34" s="637" t="s">
        <v>320</v>
      </c>
      <c r="C34" s="638"/>
      <c r="D34" s="638"/>
      <c r="E34" s="638"/>
      <c r="F34" s="638"/>
      <c r="G34" s="638"/>
      <c r="H34" s="638"/>
      <c r="I34" s="638"/>
      <c r="J34" s="638"/>
      <c r="K34" s="638"/>
      <c r="L34" s="638"/>
      <c r="M34" s="638"/>
      <c r="N34" s="638"/>
      <c r="O34" s="638"/>
      <c r="P34" s="638"/>
      <c r="Q34" s="639"/>
      <c r="R34" s="640">
        <v>36248</v>
      </c>
      <c r="S34" s="641"/>
      <c r="T34" s="641"/>
      <c r="U34" s="641"/>
      <c r="V34" s="641"/>
      <c r="W34" s="641"/>
      <c r="X34" s="641"/>
      <c r="Y34" s="642"/>
      <c r="Z34" s="677">
        <v>0.1</v>
      </c>
      <c r="AA34" s="677"/>
      <c r="AB34" s="677"/>
      <c r="AC34" s="677"/>
      <c r="AD34" s="678">
        <v>34928</v>
      </c>
      <c r="AE34" s="678"/>
      <c r="AF34" s="678"/>
      <c r="AG34" s="678"/>
      <c r="AH34" s="678"/>
      <c r="AI34" s="678"/>
      <c r="AJ34" s="678"/>
      <c r="AK34" s="678"/>
      <c r="AL34" s="643">
        <v>0.2</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321</v>
      </c>
      <c r="CE34" s="674"/>
      <c r="CF34" s="674"/>
      <c r="CG34" s="674"/>
      <c r="CH34" s="674"/>
      <c r="CI34" s="674"/>
      <c r="CJ34" s="674"/>
      <c r="CK34" s="674"/>
      <c r="CL34" s="674"/>
      <c r="CM34" s="674"/>
      <c r="CN34" s="674"/>
      <c r="CO34" s="674"/>
      <c r="CP34" s="674"/>
      <c r="CQ34" s="675"/>
      <c r="CR34" s="640">
        <v>4411230</v>
      </c>
      <c r="CS34" s="641"/>
      <c r="CT34" s="641"/>
      <c r="CU34" s="641"/>
      <c r="CV34" s="641"/>
      <c r="CW34" s="641"/>
      <c r="CX34" s="641"/>
      <c r="CY34" s="642"/>
      <c r="CZ34" s="643">
        <v>16.2</v>
      </c>
      <c r="DA34" s="661"/>
      <c r="DB34" s="661"/>
      <c r="DC34" s="662"/>
      <c r="DD34" s="646">
        <v>3527146</v>
      </c>
      <c r="DE34" s="641"/>
      <c r="DF34" s="641"/>
      <c r="DG34" s="641"/>
      <c r="DH34" s="641"/>
      <c r="DI34" s="641"/>
      <c r="DJ34" s="641"/>
      <c r="DK34" s="642"/>
      <c r="DL34" s="646">
        <v>1639994</v>
      </c>
      <c r="DM34" s="641"/>
      <c r="DN34" s="641"/>
      <c r="DO34" s="641"/>
      <c r="DP34" s="641"/>
      <c r="DQ34" s="641"/>
      <c r="DR34" s="641"/>
      <c r="DS34" s="641"/>
      <c r="DT34" s="641"/>
      <c r="DU34" s="641"/>
      <c r="DV34" s="642"/>
      <c r="DW34" s="643">
        <v>10.3</v>
      </c>
      <c r="DX34" s="661"/>
      <c r="DY34" s="661"/>
      <c r="DZ34" s="661"/>
      <c r="EA34" s="661"/>
      <c r="EB34" s="661"/>
      <c r="EC34" s="676"/>
    </row>
    <row r="35" spans="2:133" ht="11.25" customHeight="1" x14ac:dyDescent="0.15">
      <c r="B35" s="637" t="s">
        <v>322</v>
      </c>
      <c r="C35" s="638"/>
      <c r="D35" s="638"/>
      <c r="E35" s="638"/>
      <c r="F35" s="638"/>
      <c r="G35" s="638"/>
      <c r="H35" s="638"/>
      <c r="I35" s="638"/>
      <c r="J35" s="638"/>
      <c r="K35" s="638"/>
      <c r="L35" s="638"/>
      <c r="M35" s="638"/>
      <c r="N35" s="638"/>
      <c r="O35" s="638"/>
      <c r="P35" s="638"/>
      <c r="Q35" s="639"/>
      <c r="R35" s="640">
        <v>378410</v>
      </c>
      <c r="S35" s="641"/>
      <c r="T35" s="641"/>
      <c r="U35" s="641"/>
      <c r="V35" s="641"/>
      <c r="W35" s="641"/>
      <c r="X35" s="641"/>
      <c r="Y35" s="642"/>
      <c r="Z35" s="677">
        <v>1.4</v>
      </c>
      <c r="AA35" s="677"/>
      <c r="AB35" s="677"/>
      <c r="AC35" s="677"/>
      <c r="AD35" s="678" t="s">
        <v>131</v>
      </c>
      <c r="AE35" s="678"/>
      <c r="AF35" s="678"/>
      <c r="AG35" s="678"/>
      <c r="AH35" s="678"/>
      <c r="AI35" s="678"/>
      <c r="AJ35" s="678"/>
      <c r="AK35" s="678"/>
      <c r="AL35" s="643" t="s">
        <v>175</v>
      </c>
      <c r="AM35" s="644"/>
      <c r="AN35" s="644"/>
      <c r="AO35" s="679"/>
      <c r="AP35" s="235"/>
      <c r="AQ35" s="701" t="s">
        <v>323</v>
      </c>
      <c r="AR35" s="702"/>
      <c r="AS35" s="702"/>
      <c r="AT35" s="702"/>
      <c r="AU35" s="702"/>
      <c r="AV35" s="702"/>
      <c r="AW35" s="702"/>
      <c r="AX35" s="702"/>
      <c r="AY35" s="702"/>
      <c r="AZ35" s="702"/>
      <c r="BA35" s="702"/>
      <c r="BB35" s="702"/>
      <c r="BC35" s="702"/>
      <c r="BD35" s="702"/>
      <c r="BE35" s="702"/>
      <c r="BF35" s="703"/>
      <c r="BG35" s="701" t="s">
        <v>324</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325</v>
      </c>
      <c r="CE35" s="674"/>
      <c r="CF35" s="674"/>
      <c r="CG35" s="674"/>
      <c r="CH35" s="674"/>
      <c r="CI35" s="674"/>
      <c r="CJ35" s="674"/>
      <c r="CK35" s="674"/>
      <c r="CL35" s="674"/>
      <c r="CM35" s="674"/>
      <c r="CN35" s="674"/>
      <c r="CO35" s="674"/>
      <c r="CP35" s="674"/>
      <c r="CQ35" s="675"/>
      <c r="CR35" s="640">
        <v>378596</v>
      </c>
      <c r="CS35" s="659"/>
      <c r="CT35" s="659"/>
      <c r="CU35" s="659"/>
      <c r="CV35" s="659"/>
      <c r="CW35" s="659"/>
      <c r="CX35" s="659"/>
      <c r="CY35" s="660"/>
      <c r="CZ35" s="643">
        <v>1.4</v>
      </c>
      <c r="DA35" s="661"/>
      <c r="DB35" s="661"/>
      <c r="DC35" s="662"/>
      <c r="DD35" s="646">
        <v>264265</v>
      </c>
      <c r="DE35" s="659"/>
      <c r="DF35" s="659"/>
      <c r="DG35" s="659"/>
      <c r="DH35" s="659"/>
      <c r="DI35" s="659"/>
      <c r="DJ35" s="659"/>
      <c r="DK35" s="660"/>
      <c r="DL35" s="646">
        <v>71649</v>
      </c>
      <c r="DM35" s="659"/>
      <c r="DN35" s="659"/>
      <c r="DO35" s="659"/>
      <c r="DP35" s="659"/>
      <c r="DQ35" s="659"/>
      <c r="DR35" s="659"/>
      <c r="DS35" s="659"/>
      <c r="DT35" s="659"/>
      <c r="DU35" s="659"/>
      <c r="DV35" s="660"/>
      <c r="DW35" s="643">
        <v>0.5</v>
      </c>
      <c r="DX35" s="661"/>
      <c r="DY35" s="661"/>
      <c r="DZ35" s="661"/>
      <c r="EA35" s="661"/>
      <c r="EB35" s="661"/>
      <c r="EC35" s="676"/>
    </row>
    <row r="36" spans="2:133" ht="11.25" customHeight="1" x14ac:dyDescent="0.15">
      <c r="B36" s="637" t="s">
        <v>326</v>
      </c>
      <c r="C36" s="638"/>
      <c r="D36" s="638"/>
      <c r="E36" s="638"/>
      <c r="F36" s="638"/>
      <c r="G36" s="638"/>
      <c r="H36" s="638"/>
      <c r="I36" s="638"/>
      <c r="J36" s="638"/>
      <c r="K36" s="638"/>
      <c r="L36" s="638"/>
      <c r="M36" s="638"/>
      <c r="N36" s="638"/>
      <c r="O36" s="638"/>
      <c r="P36" s="638"/>
      <c r="Q36" s="639"/>
      <c r="R36" s="640">
        <v>1002085</v>
      </c>
      <c r="S36" s="641"/>
      <c r="T36" s="641"/>
      <c r="U36" s="641"/>
      <c r="V36" s="641"/>
      <c r="W36" s="641"/>
      <c r="X36" s="641"/>
      <c r="Y36" s="642"/>
      <c r="Z36" s="677">
        <v>3.6</v>
      </c>
      <c r="AA36" s="677"/>
      <c r="AB36" s="677"/>
      <c r="AC36" s="677"/>
      <c r="AD36" s="678" t="s">
        <v>131</v>
      </c>
      <c r="AE36" s="678"/>
      <c r="AF36" s="678"/>
      <c r="AG36" s="678"/>
      <c r="AH36" s="678"/>
      <c r="AI36" s="678"/>
      <c r="AJ36" s="678"/>
      <c r="AK36" s="678"/>
      <c r="AL36" s="643" t="s">
        <v>131</v>
      </c>
      <c r="AM36" s="644"/>
      <c r="AN36" s="644"/>
      <c r="AO36" s="679"/>
      <c r="AP36" s="235"/>
      <c r="AQ36" s="692" t="s">
        <v>327</v>
      </c>
      <c r="AR36" s="693"/>
      <c r="AS36" s="693"/>
      <c r="AT36" s="693"/>
      <c r="AU36" s="693"/>
      <c r="AV36" s="693"/>
      <c r="AW36" s="693"/>
      <c r="AX36" s="693"/>
      <c r="AY36" s="694"/>
      <c r="AZ36" s="695">
        <v>4408418</v>
      </c>
      <c r="BA36" s="696"/>
      <c r="BB36" s="696"/>
      <c r="BC36" s="696"/>
      <c r="BD36" s="696"/>
      <c r="BE36" s="696"/>
      <c r="BF36" s="697"/>
      <c r="BG36" s="698" t="s">
        <v>328</v>
      </c>
      <c r="BH36" s="699"/>
      <c r="BI36" s="699"/>
      <c r="BJ36" s="699"/>
      <c r="BK36" s="699"/>
      <c r="BL36" s="699"/>
      <c r="BM36" s="699"/>
      <c r="BN36" s="699"/>
      <c r="BO36" s="699"/>
      <c r="BP36" s="699"/>
      <c r="BQ36" s="699"/>
      <c r="BR36" s="699"/>
      <c r="BS36" s="699"/>
      <c r="BT36" s="699"/>
      <c r="BU36" s="700"/>
      <c r="BV36" s="695">
        <v>138023</v>
      </c>
      <c r="BW36" s="696"/>
      <c r="BX36" s="696"/>
      <c r="BY36" s="696"/>
      <c r="BZ36" s="696"/>
      <c r="CA36" s="696"/>
      <c r="CB36" s="697"/>
      <c r="CD36" s="673" t="s">
        <v>329</v>
      </c>
      <c r="CE36" s="674"/>
      <c r="CF36" s="674"/>
      <c r="CG36" s="674"/>
      <c r="CH36" s="674"/>
      <c r="CI36" s="674"/>
      <c r="CJ36" s="674"/>
      <c r="CK36" s="674"/>
      <c r="CL36" s="674"/>
      <c r="CM36" s="674"/>
      <c r="CN36" s="674"/>
      <c r="CO36" s="674"/>
      <c r="CP36" s="674"/>
      <c r="CQ36" s="675"/>
      <c r="CR36" s="640">
        <v>2693734</v>
      </c>
      <c r="CS36" s="641"/>
      <c r="CT36" s="641"/>
      <c r="CU36" s="641"/>
      <c r="CV36" s="641"/>
      <c r="CW36" s="641"/>
      <c r="CX36" s="641"/>
      <c r="CY36" s="642"/>
      <c r="CZ36" s="643">
        <v>9.9</v>
      </c>
      <c r="DA36" s="661"/>
      <c r="DB36" s="661"/>
      <c r="DC36" s="662"/>
      <c r="DD36" s="646">
        <v>2016539</v>
      </c>
      <c r="DE36" s="641"/>
      <c r="DF36" s="641"/>
      <c r="DG36" s="641"/>
      <c r="DH36" s="641"/>
      <c r="DI36" s="641"/>
      <c r="DJ36" s="641"/>
      <c r="DK36" s="642"/>
      <c r="DL36" s="646">
        <v>1335569</v>
      </c>
      <c r="DM36" s="641"/>
      <c r="DN36" s="641"/>
      <c r="DO36" s="641"/>
      <c r="DP36" s="641"/>
      <c r="DQ36" s="641"/>
      <c r="DR36" s="641"/>
      <c r="DS36" s="641"/>
      <c r="DT36" s="641"/>
      <c r="DU36" s="641"/>
      <c r="DV36" s="642"/>
      <c r="DW36" s="643">
        <v>8.4</v>
      </c>
      <c r="DX36" s="661"/>
      <c r="DY36" s="661"/>
      <c r="DZ36" s="661"/>
      <c r="EA36" s="661"/>
      <c r="EB36" s="661"/>
      <c r="EC36" s="676"/>
    </row>
    <row r="37" spans="2:133" ht="11.25" customHeight="1" x14ac:dyDescent="0.15">
      <c r="B37" s="637" t="s">
        <v>330</v>
      </c>
      <c r="C37" s="638"/>
      <c r="D37" s="638"/>
      <c r="E37" s="638"/>
      <c r="F37" s="638"/>
      <c r="G37" s="638"/>
      <c r="H37" s="638"/>
      <c r="I37" s="638"/>
      <c r="J37" s="638"/>
      <c r="K37" s="638"/>
      <c r="L37" s="638"/>
      <c r="M37" s="638"/>
      <c r="N37" s="638"/>
      <c r="O37" s="638"/>
      <c r="P37" s="638"/>
      <c r="Q37" s="639"/>
      <c r="R37" s="640">
        <v>932796</v>
      </c>
      <c r="S37" s="641"/>
      <c r="T37" s="641"/>
      <c r="U37" s="641"/>
      <c r="V37" s="641"/>
      <c r="W37" s="641"/>
      <c r="X37" s="641"/>
      <c r="Y37" s="642"/>
      <c r="Z37" s="677">
        <v>3.4</v>
      </c>
      <c r="AA37" s="677"/>
      <c r="AB37" s="677"/>
      <c r="AC37" s="677"/>
      <c r="AD37" s="678" t="s">
        <v>131</v>
      </c>
      <c r="AE37" s="678"/>
      <c r="AF37" s="678"/>
      <c r="AG37" s="678"/>
      <c r="AH37" s="678"/>
      <c r="AI37" s="678"/>
      <c r="AJ37" s="678"/>
      <c r="AK37" s="678"/>
      <c r="AL37" s="643" t="s">
        <v>234</v>
      </c>
      <c r="AM37" s="644"/>
      <c r="AN37" s="644"/>
      <c r="AO37" s="679"/>
      <c r="AQ37" s="680" t="s">
        <v>331</v>
      </c>
      <c r="AR37" s="681"/>
      <c r="AS37" s="681"/>
      <c r="AT37" s="681"/>
      <c r="AU37" s="681"/>
      <c r="AV37" s="681"/>
      <c r="AW37" s="681"/>
      <c r="AX37" s="681"/>
      <c r="AY37" s="682"/>
      <c r="AZ37" s="640">
        <v>970000</v>
      </c>
      <c r="BA37" s="641"/>
      <c r="BB37" s="641"/>
      <c r="BC37" s="641"/>
      <c r="BD37" s="659"/>
      <c r="BE37" s="659"/>
      <c r="BF37" s="683"/>
      <c r="BG37" s="673" t="s">
        <v>332</v>
      </c>
      <c r="BH37" s="674"/>
      <c r="BI37" s="674"/>
      <c r="BJ37" s="674"/>
      <c r="BK37" s="674"/>
      <c r="BL37" s="674"/>
      <c r="BM37" s="674"/>
      <c r="BN37" s="674"/>
      <c r="BO37" s="674"/>
      <c r="BP37" s="674"/>
      <c r="BQ37" s="674"/>
      <c r="BR37" s="674"/>
      <c r="BS37" s="674"/>
      <c r="BT37" s="674"/>
      <c r="BU37" s="675"/>
      <c r="BV37" s="640">
        <v>90722</v>
      </c>
      <c r="BW37" s="641"/>
      <c r="BX37" s="641"/>
      <c r="BY37" s="641"/>
      <c r="BZ37" s="641"/>
      <c r="CA37" s="641"/>
      <c r="CB37" s="684"/>
      <c r="CD37" s="673" t="s">
        <v>333</v>
      </c>
      <c r="CE37" s="674"/>
      <c r="CF37" s="674"/>
      <c r="CG37" s="674"/>
      <c r="CH37" s="674"/>
      <c r="CI37" s="674"/>
      <c r="CJ37" s="674"/>
      <c r="CK37" s="674"/>
      <c r="CL37" s="674"/>
      <c r="CM37" s="674"/>
      <c r="CN37" s="674"/>
      <c r="CO37" s="674"/>
      <c r="CP37" s="674"/>
      <c r="CQ37" s="675"/>
      <c r="CR37" s="640">
        <v>957256</v>
      </c>
      <c r="CS37" s="659"/>
      <c r="CT37" s="659"/>
      <c r="CU37" s="659"/>
      <c r="CV37" s="659"/>
      <c r="CW37" s="659"/>
      <c r="CX37" s="659"/>
      <c r="CY37" s="660"/>
      <c r="CZ37" s="643">
        <v>3.5</v>
      </c>
      <c r="DA37" s="661"/>
      <c r="DB37" s="661"/>
      <c r="DC37" s="662"/>
      <c r="DD37" s="646">
        <v>957109</v>
      </c>
      <c r="DE37" s="659"/>
      <c r="DF37" s="659"/>
      <c r="DG37" s="659"/>
      <c r="DH37" s="659"/>
      <c r="DI37" s="659"/>
      <c r="DJ37" s="659"/>
      <c r="DK37" s="660"/>
      <c r="DL37" s="646">
        <v>939339</v>
      </c>
      <c r="DM37" s="659"/>
      <c r="DN37" s="659"/>
      <c r="DO37" s="659"/>
      <c r="DP37" s="659"/>
      <c r="DQ37" s="659"/>
      <c r="DR37" s="659"/>
      <c r="DS37" s="659"/>
      <c r="DT37" s="659"/>
      <c r="DU37" s="659"/>
      <c r="DV37" s="660"/>
      <c r="DW37" s="643">
        <v>5.9</v>
      </c>
      <c r="DX37" s="661"/>
      <c r="DY37" s="661"/>
      <c r="DZ37" s="661"/>
      <c r="EA37" s="661"/>
      <c r="EB37" s="661"/>
      <c r="EC37" s="676"/>
    </row>
    <row r="38" spans="2:133" ht="11.25" customHeight="1" x14ac:dyDescent="0.15">
      <c r="B38" s="637" t="s">
        <v>334</v>
      </c>
      <c r="C38" s="638"/>
      <c r="D38" s="638"/>
      <c r="E38" s="638"/>
      <c r="F38" s="638"/>
      <c r="G38" s="638"/>
      <c r="H38" s="638"/>
      <c r="I38" s="638"/>
      <c r="J38" s="638"/>
      <c r="K38" s="638"/>
      <c r="L38" s="638"/>
      <c r="M38" s="638"/>
      <c r="N38" s="638"/>
      <c r="O38" s="638"/>
      <c r="P38" s="638"/>
      <c r="Q38" s="639"/>
      <c r="R38" s="640">
        <v>427150</v>
      </c>
      <c r="S38" s="641"/>
      <c r="T38" s="641"/>
      <c r="U38" s="641"/>
      <c r="V38" s="641"/>
      <c r="W38" s="641"/>
      <c r="X38" s="641"/>
      <c r="Y38" s="642"/>
      <c r="Z38" s="677">
        <v>1.5</v>
      </c>
      <c r="AA38" s="677"/>
      <c r="AB38" s="677"/>
      <c r="AC38" s="677"/>
      <c r="AD38" s="678">
        <v>43352</v>
      </c>
      <c r="AE38" s="678"/>
      <c r="AF38" s="678"/>
      <c r="AG38" s="678"/>
      <c r="AH38" s="678"/>
      <c r="AI38" s="678"/>
      <c r="AJ38" s="678"/>
      <c r="AK38" s="678"/>
      <c r="AL38" s="643">
        <v>0.3</v>
      </c>
      <c r="AM38" s="644"/>
      <c r="AN38" s="644"/>
      <c r="AO38" s="679"/>
      <c r="AQ38" s="680" t="s">
        <v>335</v>
      </c>
      <c r="AR38" s="681"/>
      <c r="AS38" s="681"/>
      <c r="AT38" s="681"/>
      <c r="AU38" s="681"/>
      <c r="AV38" s="681"/>
      <c r="AW38" s="681"/>
      <c r="AX38" s="681"/>
      <c r="AY38" s="682"/>
      <c r="AZ38" s="640">
        <v>403000</v>
      </c>
      <c r="BA38" s="641"/>
      <c r="BB38" s="641"/>
      <c r="BC38" s="641"/>
      <c r="BD38" s="659"/>
      <c r="BE38" s="659"/>
      <c r="BF38" s="683"/>
      <c r="BG38" s="673" t="s">
        <v>336</v>
      </c>
      <c r="BH38" s="674"/>
      <c r="BI38" s="674"/>
      <c r="BJ38" s="674"/>
      <c r="BK38" s="674"/>
      <c r="BL38" s="674"/>
      <c r="BM38" s="674"/>
      <c r="BN38" s="674"/>
      <c r="BO38" s="674"/>
      <c r="BP38" s="674"/>
      <c r="BQ38" s="674"/>
      <c r="BR38" s="674"/>
      <c r="BS38" s="674"/>
      <c r="BT38" s="674"/>
      <c r="BU38" s="675"/>
      <c r="BV38" s="640">
        <v>13765</v>
      </c>
      <c r="BW38" s="641"/>
      <c r="BX38" s="641"/>
      <c r="BY38" s="641"/>
      <c r="BZ38" s="641"/>
      <c r="CA38" s="641"/>
      <c r="CB38" s="684"/>
      <c r="CD38" s="673" t="s">
        <v>337</v>
      </c>
      <c r="CE38" s="674"/>
      <c r="CF38" s="674"/>
      <c r="CG38" s="674"/>
      <c r="CH38" s="674"/>
      <c r="CI38" s="674"/>
      <c r="CJ38" s="674"/>
      <c r="CK38" s="674"/>
      <c r="CL38" s="674"/>
      <c r="CM38" s="674"/>
      <c r="CN38" s="674"/>
      <c r="CO38" s="674"/>
      <c r="CP38" s="674"/>
      <c r="CQ38" s="675"/>
      <c r="CR38" s="640">
        <v>4000480</v>
      </c>
      <c r="CS38" s="641"/>
      <c r="CT38" s="641"/>
      <c r="CU38" s="641"/>
      <c r="CV38" s="641"/>
      <c r="CW38" s="641"/>
      <c r="CX38" s="641"/>
      <c r="CY38" s="642"/>
      <c r="CZ38" s="643">
        <v>14.7</v>
      </c>
      <c r="DA38" s="661"/>
      <c r="DB38" s="661"/>
      <c r="DC38" s="662"/>
      <c r="DD38" s="646">
        <v>3423493</v>
      </c>
      <c r="DE38" s="641"/>
      <c r="DF38" s="641"/>
      <c r="DG38" s="641"/>
      <c r="DH38" s="641"/>
      <c r="DI38" s="641"/>
      <c r="DJ38" s="641"/>
      <c r="DK38" s="642"/>
      <c r="DL38" s="646">
        <v>2972719</v>
      </c>
      <c r="DM38" s="641"/>
      <c r="DN38" s="641"/>
      <c r="DO38" s="641"/>
      <c r="DP38" s="641"/>
      <c r="DQ38" s="641"/>
      <c r="DR38" s="641"/>
      <c r="DS38" s="641"/>
      <c r="DT38" s="641"/>
      <c r="DU38" s="641"/>
      <c r="DV38" s="642"/>
      <c r="DW38" s="643">
        <v>18.7</v>
      </c>
      <c r="DX38" s="661"/>
      <c r="DY38" s="661"/>
      <c r="DZ38" s="661"/>
      <c r="EA38" s="661"/>
      <c r="EB38" s="661"/>
      <c r="EC38" s="676"/>
    </row>
    <row r="39" spans="2:133" ht="11.25" customHeight="1" x14ac:dyDescent="0.15">
      <c r="B39" s="637" t="s">
        <v>338</v>
      </c>
      <c r="C39" s="638"/>
      <c r="D39" s="638"/>
      <c r="E39" s="638"/>
      <c r="F39" s="638"/>
      <c r="G39" s="638"/>
      <c r="H39" s="638"/>
      <c r="I39" s="638"/>
      <c r="J39" s="638"/>
      <c r="K39" s="638"/>
      <c r="L39" s="638"/>
      <c r="M39" s="638"/>
      <c r="N39" s="638"/>
      <c r="O39" s="638"/>
      <c r="P39" s="638"/>
      <c r="Q39" s="639"/>
      <c r="R39" s="640">
        <v>1925050</v>
      </c>
      <c r="S39" s="641"/>
      <c r="T39" s="641"/>
      <c r="U39" s="641"/>
      <c r="V39" s="641"/>
      <c r="W39" s="641"/>
      <c r="X39" s="641"/>
      <c r="Y39" s="642"/>
      <c r="Z39" s="677">
        <v>6.9</v>
      </c>
      <c r="AA39" s="677"/>
      <c r="AB39" s="677"/>
      <c r="AC39" s="677"/>
      <c r="AD39" s="678" t="s">
        <v>131</v>
      </c>
      <c r="AE39" s="678"/>
      <c r="AF39" s="678"/>
      <c r="AG39" s="678"/>
      <c r="AH39" s="678"/>
      <c r="AI39" s="678"/>
      <c r="AJ39" s="678"/>
      <c r="AK39" s="678"/>
      <c r="AL39" s="643" t="s">
        <v>175</v>
      </c>
      <c r="AM39" s="644"/>
      <c r="AN39" s="644"/>
      <c r="AO39" s="679"/>
      <c r="AQ39" s="680" t="s">
        <v>339</v>
      </c>
      <c r="AR39" s="681"/>
      <c r="AS39" s="681"/>
      <c r="AT39" s="681"/>
      <c r="AU39" s="681"/>
      <c r="AV39" s="681"/>
      <c r="AW39" s="681"/>
      <c r="AX39" s="681"/>
      <c r="AY39" s="682"/>
      <c r="AZ39" s="640">
        <v>21838</v>
      </c>
      <c r="BA39" s="641"/>
      <c r="BB39" s="641"/>
      <c r="BC39" s="641"/>
      <c r="BD39" s="659"/>
      <c r="BE39" s="659"/>
      <c r="BF39" s="683"/>
      <c r="BG39" s="673" t="s">
        <v>340</v>
      </c>
      <c r="BH39" s="674"/>
      <c r="BI39" s="674"/>
      <c r="BJ39" s="674"/>
      <c r="BK39" s="674"/>
      <c r="BL39" s="674"/>
      <c r="BM39" s="674"/>
      <c r="BN39" s="674"/>
      <c r="BO39" s="674"/>
      <c r="BP39" s="674"/>
      <c r="BQ39" s="674"/>
      <c r="BR39" s="674"/>
      <c r="BS39" s="674"/>
      <c r="BT39" s="674"/>
      <c r="BU39" s="675"/>
      <c r="BV39" s="640">
        <v>20756</v>
      </c>
      <c r="BW39" s="641"/>
      <c r="BX39" s="641"/>
      <c r="BY39" s="641"/>
      <c r="BZ39" s="641"/>
      <c r="CA39" s="641"/>
      <c r="CB39" s="684"/>
      <c r="CD39" s="673" t="s">
        <v>341</v>
      </c>
      <c r="CE39" s="674"/>
      <c r="CF39" s="674"/>
      <c r="CG39" s="674"/>
      <c r="CH39" s="674"/>
      <c r="CI39" s="674"/>
      <c r="CJ39" s="674"/>
      <c r="CK39" s="674"/>
      <c r="CL39" s="674"/>
      <c r="CM39" s="674"/>
      <c r="CN39" s="674"/>
      <c r="CO39" s="674"/>
      <c r="CP39" s="674"/>
      <c r="CQ39" s="675"/>
      <c r="CR39" s="640">
        <v>896313</v>
      </c>
      <c r="CS39" s="659"/>
      <c r="CT39" s="659"/>
      <c r="CU39" s="659"/>
      <c r="CV39" s="659"/>
      <c r="CW39" s="659"/>
      <c r="CX39" s="659"/>
      <c r="CY39" s="660"/>
      <c r="CZ39" s="643">
        <v>3.3</v>
      </c>
      <c r="DA39" s="661"/>
      <c r="DB39" s="661"/>
      <c r="DC39" s="662"/>
      <c r="DD39" s="646">
        <v>510154</v>
      </c>
      <c r="DE39" s="659"/>
      <c r="DF39" s="659"/>
      <c r="DG39" s="659"/>
      <c r="DH39" s="659"/>
      <c r="DI39" s="659"/>
      <c r="DJ39" s="659"/>
      <c r="DK39" s="660"/>
      <c r="DL39" s="646" t="s">
        <v>234</v>
      </c>
      <c r="DM39" s="659"/>
      <c r="DN39" s="659"/>
      <c r="DO39" s="659"/>
      <c r="DP39" s="659"/>
      <c r="DQ39" s="659"/>
      <c r="DR39" s="659"/>
      <c r="DS39" s="659"/>
      <c r="DT39" s="659"/>
      <c r="DU39" s="659"/>
      <c r="DV39" s="660"/>
      <c r="DW39" s="643" t="s">
        <v>234</v>
      </c>
      <c r="DX39" s="661"/>
      <c r="DY39" s="661"/>
      <c r="DZ39" s="661"/>
      <c r="EA39" s="661"/>
      <c r="EB39" s="661"/>
      <c r="EC39" s="676"/>
    </row>
    <row r="40" spans="2:133" ht="11.25" customHeight="1" x14ac:dyDescent="0.15">
      <c r="B40" s="637" t="s">
        <v>342</v>
      </c>
      <c r="C40" s="638"/>
      <c r="D40" s="638"/>
      <c r="E40" s="638"/>
      <c r="F40" s="638"/>
      <c r="G40" s="638"/>
      <c r="H40" s="638"/>
      <c r="I40" s="638"/>
      <c r="J40" s="638"/>
      <c r="K40" s="638"/>
      <c r="L40" s="638"/>
      <c r="M40" s="638"/>
      <c r="N40" s="638"/>
      <c r="O40" s="638"/>
      <c r="P40" s="638"/>
      <c r="Q40" s="639"/>
      <c r="R40" s="640" t="s">
        <v>131</v>
      </c>
      <c r="S40" s="641"/>
      <c r="T40" s="641"/>
      <c r="U40" s="641"/>
      <c r="V40" s="641"/>
      <c r="W40" s="641"/>
      <c r="X40" s="641"/>
      <c r="Y40" s="642"/>
      <c r="Z40" s="677" t="s">
        <v>234</v>
      </c>
      <c r="AA40" s="677"/>
      <c r="AB40" s="677"/>
      <c r="AC40" s="677"/>
      <c r="AD40" s="678" t="s">
        <v>131</v>
      </c>
      <c r="AE40" s="678"/>
      <c r="AF40" s="678"/>
      <c r="AG40" s="678"/>
      <c r="AH40" s="678"/>
      <c r="AI40" s="678"/>
      <c r="AJ40" s="678"/>
      <c r="AK40" s="678"/>
      <c r="AL40" s="643" t="s">
        <v>175</v>
      </c>
      <c r="AM40" s="644"/>
      <c r="AN40" s="644"/>
      <c r="AO40" s="679"/>
      <c r="AQ40" s="680" t="s">
        <v>343</v>
      </c>
      <c r="AR40" s="681"/>
      <c r="AS40" s="681"/>
      <c r="AT40" s="681"/>
      <c r="AU40" s="681"/>
      <c r="AV40" s="681"/>
      <c r="AW40" s="681"/>
      <c r="AX40" s="681"/>
      <c r="AY40" s="682"/>
      <c r="AZ40" s="640">
        <v>4938</v>
      </c>
      <c r="BA40" s="641"/>
      <c r="BB40" s="641"/>
      <c r="BC40" s="641"/>
      <c r="BD40" s="659"/>
      <c r="BE40" s="659"/>
      <c r="BF40" s="683"/>
      <c r="BG40" s="685" t="s">
        <v>344</v>
      </c>
      <c r="BH40" s="686"/>
      <c r="BI40" s="686"/>
      <c r="BJ40" s="686"/>
      <c r="BK40" s="686"/>
      <c r="BL40" s="236"/>
      <c r="BM40" s="674" t="s">
        <v>345</v>
      </c>
      <c r="BN40" s="674"/>
      <c r="BO40" s="674"/>
      <c r="BP40" s="674"/>
      <c r="BQ40" s="674"/>
      <c r="BR40" s="674"/>
      <c r="BS40" s="674"/>
      <c r="BT40" s="674"/>
      <c r="BU40" s="675"/>
      <c r="BV40" s="640">
        <v>91</v>
      </c>
      <c r="BW40" s="641"/>
      <c r="BX40" s="641"/>
      <c r="BY40" s="641"/>
      <c r="BZ40" s="641"/>
      <c r="CA40" s="641"/>
      <c r="CB40" s="684"/>
      <c r="CD40" s="673" t="s">
        <v>346</v>
      </c>
      <c r="CE40" s="674"/>
      <c r="CF40" s="674"/>
      <c r="CG40" s="674"/>
      <c r="CH40" s="674"/>
      <c r="CI40" s="674"/>
      <c r="CJ40" s="674"/>
      <c r="CK40" s="674"/>
      <c r="CL40" s="674"/>
      <c r="CM40" s="674"/>
      <c r="CN40" s="674"/>
      <c r="CO40" s="674"/>
      <c r="CP40" s="674"/>
      <c r="CQ40" s="675"/>
      <c r="CR40" s="640">
        <v>194429</v>
      </c>
      <c r="CS40" s="641"/>
      <c r="CT40" s="641"/>
      <c r="CU40" s="641"/>
      <c r="CV40" s="641"/>
      <c r="CW40" s="641"/>
      <c r="CX40" s="641"/>
      <c r="CY40" s="642"/>
      <c r="CZ40" s="643">
        <v>0.7</v>
      </c>
      <c r="DA40" s="661"/>
      <c r="DB40" s="661"/>
      <c r="DC40" s="662"/>
      <c r="DD40" s="646">
        <v>190061</v>
      </c>
      <c r="DE40" s="641"/>
      <c r="DF40" s="641"/>
      <c r="DG40" s="641"/>
      <c r="DH40" s="641"/>
      <c r="DI40" s="641"/>
      <c r="DJ40" s="641"/>
      <c r="DK40" s="642"/>
      <c r="DL40" s="646" t="s">
        <v>234</v>
      </c>
      <c r="DM40" s="641"/>
      <c r="DN40" s="641"/>
      <c r="DO40" s="641"/>
      <c r="DP40" s="641"/>
      <c r="DQ40" s="641"/>
      <c r="DR40" s="641"/>
      <c r="DS40" s="641"/>
      <c r="DT40" s="641"/>
      <c r="DU40" s="641"/>
      <c r="DV40" s="642"/>
      <c r="DW40" s="643" t="s">
        <v>131</v>
      </c>
      <c r="DX40" s="661"/>
      <c r="DY40" s="661"/>
      <c r="DZ40" s="661"/>
      <c r="EA40" s="661"/>
      <c r="EB40" s="661"/>
      <c r="EC40" s="676"/>
    </row>
    <row r="41" spans="2:133" ht="11.25" customHeight="1" x14ac:dyDescent="0.15">
      <c r="B41" s="637" t="s">
        <v>347</v>
      </c>
      <c r="C41" s="638"/>
      <c r="D41" s="638"/>
      <c r="E41" s="638"/>
      <c r="F41" s="638"/>
      <c r="G41" s="638"/>
      <c r="H41" s="638"/>
      <c r="I41" s="638"/>
      <c r="J41" s="638"/>
      <c r="K41" s="638"/>
      <c r="L41" s="638"/>
      <c r="M41" s="638"/>
      <c r="N41" s="638"/>
      <c r="O41" s="638"/>
      <c r="P41" s="638"/>
      <c r="Q41" s="639"/>
      <c r="R41" s="640">
        <v>1024750</v>
      </c>
      <c r="S41" s="641"/>
      <c r="T41" s="641"/>
      <c r="U41" s="641"/>
      <c r="V41" s="641"/>
      <c r="W41" s="641"/>
      <c r="X41" s="641"/>
      <c r="Y41" s="642"/>
      <c r="Z41" s="677">
        <v>3.7</v>
      </c>
      <c r="AA41" s="677"/>
      <c r="AB41" s="677"/>
      <c r="AC41" s="677"/>
      <c r="AD41" s="678" t="s">
        <v>175</v>
      </c>
      <c r="AE41" s="678"/>
      <c r="AF41" s="678"/>
      <c r="AG41" s="678"/>
      <c r="AH41" s="678"/>
      <c r="AI41" s="678"/>
      <c r="AJ41" s="678"/>
      <c r="AK41" s="678"/>
      <c r="AL41" s="643" t="s">
        <v>175</v>
      </c>
      <c r="AM41" s="644"/>
      <c r="AN41" s="644"/>
      <c r="AO41" s="679"/>
      <c r="AQ41" s="680" t="s">
        <v>348</v>
      </c>
      <c r="AR41" s="681"/>
      <c r="AS41" s="681"/>
      <c r="AT41" s="681"/>
      <c r="AU41" s="681"/>
      <c r="AV41" s="681"/>
      <c r="AW41" s="681"/>
      <c r="AX41" s="681"/>
      <c r="AY41" s="682"/>
      <c r="AZ41" s="640">
        <v>668598</v>
      </c>
      <c r="BA41" s="641"/>
      <c r="BB41" s="641"/>
      <c r="BC41" s="641"/>
      <c r="BD41" s="659"/>
      <c r="BE41" s="659"/>
      <c r="BF41" s="683"/>
      <c r="BG41" s="685"/>
      <c r="BH41" s="686"/>
      <c r="BI41" s="686"/>
      <c r="BJ41" s="686"/>
      <c r="BK41" s="686"/>
      <c r="BL41" s="236"/>
      <c r="BM41" s="674" t="s">
        <v>349</v>
      </c>
      <c r="BN41" s="674"/>
      <c r="BO41" s="674"/>
      <c r="BP41" s="674"/>
      <c r="BQ41" s="674"/>
      <c r="BR41" s="674"/>
      <c r="BS41" s="674"/>
      <c r="BT41" s="674"/>
      <c r="BU41" s="675"/>
      <c r="BV41" s="640" t="s">
        <v>234</v>
      </c>
      <c r="BW41" s="641"/>
      <c r="BX41" s="641"/>
      <c r="BY41" s="641"/>
      <c r="BZ41" s="641"/>
      <c r="CA41" s="641"/>
      <c r="CB41" s="684"/>
      <c r="CD41" s="673" t="s">
        <v>350</v>
      </c>
      <c r="CE41" s="674"/>
      <c r="CF41" s="674"/>
      <c r="CG41" s="674"/>
      <c r="CH41" s="674"/>
      <c r="CI41" s="674"/>
      <c r="CJ41" s="674"/>
      <c r="CK41" s="674"/>
      <c r="CL41" s="674"/>
      <c r="CM41" s="674"/>
      <c r="CN41" s="674"/>
      <c r="CO41" s="674"/>
      <c r="CP41" s="674"/>
      <c r="CQ41" s="675"/>
      <c r="CR41" s="640" t="s">
        <v>131</v>
      </c>
      <c r="CS41" s="659"/>
      <c r="CT41" s="659"/>
      <c r="CU41" s="659"/>
      <c r="CV41" s="659"/>
      <c r="CW41" s="659"/>
      <c r="CX41" s="659"/>
      <c r="CY41" s="660"/>
      <c r="CZ41" s="643" t="s">
        <v>131</v>
      </c>
      <c r="DA41" s="661"/>
      <c r="DB41" s="661"/>
      <c r="DC41" s="662"/>
      <c r="DD41" s="646" t="s">
        <v>175</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351</v>
      </c>
      <c r="C42" s="622"/>
      <c r="D42" s="622"/>
      <c r="E42" s="622"/>
      <c r="F42" s="622"/>
      <c r="G42" s="622"/>
      <c r="H42" s="622"/>
      <c r="I42" s="622"/>
      <c r="J42" s="622"/>
      <c r="K42" s="622"/>
      <c r="L42" s="622"/>
      <c r="M42" s="622"/>
      <c r="N42" s="622"/>
      <c r="O42" s="622"/>
      <c r="P42" s="622"/>
      <c r="Q42" s="623"/>
      <c r="R42" s="624">
        <v>27818000</v>
      </c>
      <c r="S42" s="663"/>
      <c r="T42" s="663"/>
      <c r="U42" s="663"/>
      <c r="V42" s="663"/>
      <c r="W42" s="663"/>
      <c r="X42" s="663"/>
      <c r="Y42" s="665"/>
      <c r="Z42" s="666">
        <v>100</v>
      </c>
      <c r="AA42" s="666"/>
      <c r="AB42" s="666"/>
      <c r="AC42" s="666"/>
      <c r="AD42" s="667">
        <v>14845946</v>
      </c>
      <c r="AE42" s="667"/>
      <c r="AF42" s="667"/>
      <c r="AG42" s="667"/>
      <c r="AH42" s="667"/>
      <c r="AI42" s="667"/>
      <c r="AJ42" s="667"/>
      <c r="AK42" s="667"/>
      <c r="AL42" s="627">
        <v>100</v>
      </c>
      <c r="AM42" s="668"/>
      <c r="AN42" s="668"/>
      <c r="AO42" s="669"/>
      <c r="AQ42" s="670" t="s">
        <v>352</v>
      </c>
      <c r="AR42" s="671"/>
      <c r="AS42" s="671"/>
      <c r="AT42" s="671"/>
      <c r="AU42" s="671"/>
      <c r="AV42" s="671"/>
      <c r="AW42" s="671"/>
      <c r="AX42" s="671"/>
      <c r="AY42" s="672"/>
      <c r="AZ42" s="624">
        <v>2340044</v>
      </c>
      <c r="BA42" s="663"/>
      <c r="BB42" s="663"/>
      <c r="BC42" s="663"/>
      <c r="BD42" s="625"/>
      <c r="BE42" s="625"/>
      <c r="BF42" s="689"/>
      <c r="BG42" s="687"/>
      <c r="BH42" s="688"/>
      <c r="BI42" s="688"/>
      <c r="BJ42" s="688"/>
      <c r="BK42" s="688"/>
      <c r="BL42" s="237"/>
      <c r="BM42" s="690" t="s">
        <v>353</v>
      </c>
      <c r="BN42" s="690"/>
      <c r="BO42" s="690"/>
      <c r="BP42" s="690"/>
      <c r="BQ42" s="690"/>
      <c r="BR42" s="690"/>
      <c r="BS42" s="690"/>
      <c r="BT42" s="690"/>
      <c r="BU42" s="691"/>
      <c r="BV42" s="624">
        <v>288</v>
      </c>
      <c r="BW42" s="663"/>
      <c r="BX42" s="663"/>
      <c r="BY42" s="663"/>
      <c r="BZ42" s="663"/>
      <c r="CA42" s="663"/>
      <c r="CB42" s="664"/>
      <c r="CD42" s="637" t="s">
        <v>354</v>
      </c>
      <c r="CE42" s="638"/>
      <c r="CF42" s="638"/>
      <c r="CG42" s="638"/>
      <c r="CH42" s="638"/>
      <c r="CI42" s="638"/>
      <c r="CJ42" s="638"/>
      <c r="CK42" s="638"/>
      <c r="CL42" s="638"/>
      <c r="CM42" s="638"/>
      <c r="CN42" s="638"/>
      <c r="CO42" s="638"/>
      <c r="CP42" s="638"/>
      <c r="CQ42" s="639"/>
      <c r="CR42" s="640">
        <v>2317889</v>
      </c>
      <c r="CS42" s="641"/>
      <c r="CT42" s="641"/>
      <c r="CU42" s="641"/>
      <c r="CV42" s="641"/>
      <c r="CW42" s="641"/>
      <c r="CX42" s="641"/>
      <c r="CY42" s="642"/>
      <c r="CZ42" s="643">
        <v>8.5</v>
      </c>
      <c r="DA42" s="644"/>
      <c r="DB42" s="644"/>
      <c r="DC42" s="645"/>
      <c r="DD42" s="646">
        <v>672844</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355</v>
      </c>
      <c r="CE43" s="638"/>
      <c r="CF43" s="638"/>
      <c r="CG43" s="638"/>
      <c r="CH43" s="638"/>
      <c r="CI43" s="638"/>
      <c r="CJ43" s="638"/>
      <c r="CK43" s="638"/>
      <c r="CL43" s="638"/>
      <c r="CM43" s="638"/>
      <c r="CN43" s="638"/>
      <c r="CO43" s="638"/>
      <c r="CP43" s="638"/>
      <c r="CQ43" s="639"/>
      <c r="CR43" s="640">
        <v>111562</v>
      </c>
      <c r="CS43" s="659"/>
      <c r="CT43" s="659"/>
      <c r="CU43" s="659"/>
      <c r="CV43" s="659"/>
      <c r="CW43" s="659"/>
      <c r="CX43" s="659"/>
      <c r="CY43" s="660"/>
      <c r="CZ43" s="643">
        <v>0.4</v>
      </c>
      <c r="DA43" s="661"/>
      <c r="DB43" s="661"/>
      <c r="DC43" s="662"/>
      <c r="DD43" s="646">
        <v>102979</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304</v>
      </c>
      <c r="CE44" s="654"/>
      <c r="CF44" s="637" t="s">
        <v>356</v>
      </c>
      <c r="CG44" s="638"/>
      <c r="CH44" s="638"/>
      <c r="CI44" s="638"/>
      <c r="CJ44" s="638"/>
      <c r="CK44" s="638"/>
      <c r="CL44" s="638"/>
      <c r="CM44" s="638"/>
      <c r="CN44" s="638"/>
      <c r="CO44" s="638"/>
      <c r="CP44" s="638"/>
      <c r="CQ44" s="639"/>
      <c r="CR44" s="640">
        <v>2145888</v>
      </c>
      <c r="CS44" s="641"/>
      <c r="CT44" s="641"/>
      <c r="CU44" s="641"/>
      <c r="CV44" s="641"/>
      <c r="CW44" s="641"/>
      <c r="CX44" s="641"/>
      <c r="CY44" s="642"/>
      <c r="CZ44" s="643">
        <v>7.9</v>
      </c>
      <c r="DA44" s="644"/>
      <c r="DB44" s="644"/>
      <c r="DC44" s="645"/>
      <c r="DD44" s="646">
        <v>568066</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357</v>
      </c>
      <c r="CG45" s="638"/>
      <c r="CH45" s="638"/>
      <c r="CI45" s="638"/>
      <c r="CJ45" s="638"/>
      <c r="CK45" s="638"/>
      <c r="CL45" s="638"/>
      <c r="CM45" s="638"/>
      <c r="CN45" s="638"/>
      <c r="CO45" s="638"/>
      <c r="CP45" s="638"/>
      <c r="CQ45" s="639"/>
      <c r="CR45" s="640">
        <v>846276</v>
      </c>
      <c r="CS45" s="659"/>
      <c r="CT45" s="659"/>
      <c r="CU45" s="659"/>
      <c r="CV45" s="659"/>
      <c r="CW45" s="659"/>
      <c r="CX45" s="659"/>
      <c r="CY45" s="660"/>
      <c r="CZ45" s="643">
        <v>3.1</v>
      </c>
      <c r="DA45" s="661"/>
      <c r="DB45" s="661"/>
      <c r="DC45" s="662"/>
      <c r="DD45" s="646">
        <v>60325</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359</v>
      </c>
      <c r="CG46" s="638"/>
      <c r="CH46" s="638"/>
      <c r="CI46" s="638"/>
      <c r="CJ46" s="638"/>
      <c r="CK46" s="638"/>
      <c r="CL46" s="638"/>
      <c r="CM46" s="638"/>
      <c r="CN46" s="638"/>
      <c r="CO46" s="638"/>
      <c r="CP46" s="638"/>
      <c r="CQ46" s="639"/>
      <c r="CR46" s="640">
        <v>1177646</v>
      </c>
      <c r="CS46" s="641"/>
      <c r="CT46" s="641"/>
      <c r="CU46" s="641"/>
      <c r="CV46" s="641"/>
      <c r="CW46" s="641"/>
      <c r="CX46" s="641"/>
      <c r="CY46" s="642"/>
      <c r="CZ46" s="643">
        <v>4.3</v>
      </c>
      <c r="DA46" s="644"/>
      <c r="DB46" s="644"/>
      <c r="DC46" s="645"/>
      <c r="DD46" s="646">
        <v>472638</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361</v>
      </c>
      <c r="CG47" s="638"/>
      <c r="CH47" s="638"/>
      <c r="CI47" s="638"/>
      <c r="CJ47" s="638"/>
      <c r="CK47" s="638"/>
      <c r="CL47" s="638"/>
      <c r="CM47" s="638"/>
      <c r="CN47" s="638"/>
      <c r="CO47" s="638"/>
      <c r="CP47" s="638"/>
      <c r="CQ47" s="639"/>
      <c r="CR47" s="640">
        <v>172001</v>
      </c>
      <c r="CS47" s="659"/>
      <c r="CT47" s="659"/>
      <c r="CU47" s="659"/>
      <c r="CV47" s="659"/>
      <c r="CW47" s="659"/>
      <c r="CX47" s="659"/>
      <c r="CY47" s="660"/>
      <c r="CZ47" s="643">
        <v>0.6</v>
      </c>
      <c r="DA47" s="661"/>
      <c r="DB47" s="661"/>
      <c r="DC47" s="662"/>
      <c r="DD47" s="646">
        <v>104778</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362</v>
      </c>
      <c r="CD48" s="657"/>
      <c r="CE48" s="658"/>
      <c r="CF48" s="637" t="s">
        <v>363</v>
      </c>
      <c r="CG48" s="638"/>
      <c r="CH48" s="638"/>
      <c r="CI48" s="638"/>
      <c r="CJ48" s="638"/>
      <c r="CK48" s="638"/>
      <c r="CL48" s="638"/>
      <c r="CM48" s="638"/>
      <c r="CN48" s="638"/>
      <c r="CO48" s="638"/>
      <c r="CP48" s="638"/>
      <c r="CQ48" s="639"/>
      <c r="CR48" s="640" t="s">
        <v>234</v>
      </c>
      <c r="CS48" s="641"/>
      <c r="CT48" s="641"/>
      <c r="CU48" s="641"/>
      <c r="CV48" s="641"/>
      <c r="CW48" s="641"/>
      <c r="CX48" s="641"/>
      <c r="CY48" s="642"/>
      <c r="CZ48" s="643" t="s">
        <v>234</v>
      </c>
      <c r="DA48" s="644"/>
      <c r="DB48" s="644"/>
      <c r="DC48" s="645"/>
      <c r="DD48" s="646" t="s">
        <v>234</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364</v>
      </c>
      <c r="CE49" s="622"/>
      <c r="CF49" s="622"/>
      <c r="CG49" s="622"/>
      <c r="CH49" s="622"/>
      <c r="CI49" s="622"/>
      <c r="CJ49" s="622"/>
      <c r="CK49" s="622"/>
      <c r="CL49" s="622"/>
      <c r="CM49" s="622"/>
      <c r="CN49" s="622"/>
      <c r="CO49" s="622"/>
      <c r="CP49" s="622"/>
      <c r="CQ49" s="623"/>
      <c r="CR49" s="624">
        <v>27300743</v>
      </c>
      <c r="CS49" s="625"/>
      <c r="CT49" s="625"/>
      <c r="CU49" s="625"/>
      <c r="CV49" s="625"/>
      <c r="CW49" s="625"/>
      <c r="CX49" s="625"/>
      <c r="CY49" s="626"/>
      <c r="CZ49" s="627">
        <v>100</v>
      </c>
      <c r="DA49" s="628"/>
      <c r="DB49" s="628"/>
      <c r="DC49" s="629"/>
      <c r="DD49" s="630">
        <v>18843401</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p9By48S08CAk8JXjKVpnkiCvGWr+87CezludtjqSZ/N2LyCdxyNlRlpZQREVwrD0Pl5RpR9RWu5HCUwVh86hxA==" saltValue="1i9yzuAyiL/EQ2z3UCqn0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366</v>
      </c>
      <c r="DK2" s="1166"/>
      <c r="DL2" s="1166"/>
      <c r="DM2" s="1166"/>
      <c r="DN2" s="1166"/>
      <c r="DO2" s="1167"/>
      <c r="DP2" s="250"/>
      <c r="DQ2" s="1165" t="s">
        <v>367</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368</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370</v>
      </c>
      <c r="B5" s="1051"/>
      <c r="C5" s="1051"/>
      <c r="D5" s="1051"/>
      <c r="E5" s="1051"/>
      <c r="F5" s="1051"/>
      <c r="G5" s="1051"/>
      <c r="H5" s="1051"/>
      <c r="I5" s="1051"/>
      <c r="J5" s="1051"/>
      <c r="K5" s="1051"/>
      <c r="L5" s="1051"/>
      <c r="M5" s="1051"/>
      <c r="N5" s="1051"/>
      <c r="O5" s="1051"/>
      <c r="P5" s="1052"/>
      <c r="Q5" s="1056" t="s">
        <v>371</v>
      </c>
      <c r="R5" s="1057"/>
      <c r="S5" s="1057"/>
      <c r="T5" s="1057"/>
      <c r="U5" s="1058"/>
      <c r="V5" s="1056" t="s">
        <v>372</v>
      </c>
      <c r="W5" s="1057"/>
      <c r="X5" s="1057"/>
      <c r="Y5" s="1057"/>
      <c r="Z5" s="1058"/>
      <c r="AA5" s="1056" t="s">
        <v>373</v>
      </c>
      <c r="AB5" s="1057"/>
      <c r="AC5" s="1057"/>
      <c r="AD5" s="1057"/>
      <c r="AE5" s="1057"/>
      <c r="AF5" s="1168" t="s">
        <v>374</v>
      </c>
      <c r="AG5" s="1057"/>
      <c r="AH5" s="1057"/>
      <c r="AI5" s="1057"/>
      <c r="AJ5" s="1072"/>
      <c r="AK5" s="1057" t="s">
        <v>375</v>
      </c>
      <c r="AL5" s="1057"/>
      <c r="AM5" s="1057"/>
      <c r="AN5" s="1057"/>
      <c r="AO5" s="1058"/>
      <c r="AP5" s="1056" t="s">
        <v>376</v>
      </c>
      <c r="AQ5" s="1057"/>
      <c r="AR5" s="1057"/>
      <c r="AS5" s="1057"/>
      <c r="AT5" s="1058"/>
      <c r="AU5" s="1056" t="s">
        <v>377</v>
      </c>
      <c r="AV5" s="1057"/>
      <c r="AW5" s="1057"/>
      <c r="AX5" s="1057"/>
      <c r="AY5" s="1072"/>
      <c r="AZ5" s="257"/>
      <c r="BA5" s="257"/>
      <c r="BB5" s="257"/>
      <c r="BC5" s="257"/>
      <c r="BD5" s="257"/>
      <c r="BE5" s="258"/>
      <c r="BF5" s="258"/>
      <c r="BG5" s="258"/>
      <c r="BH5" s="258"/>
      <c r="BI5" s="258"/>
      <c r="BJ5" s="258"/>
      <c r="BK5" s="258"/>
      <c r="BL5" s="258"/>
      <c r="BM5" s="258"/>
      <c r="BN5" s="258"/>
      <c r="BO5" s="258"/>
      <c r="BP5" s="258"/>
      <c r="BQ5" s="1050" t="s">
        <v>378</v>
      </c>
      <c r="BR5" s="1051"/>
      <c r="BS5" s="1051"/>
      <c r="BT5" s="1051"/>
      <c r="BU5" s="1051"/>
      <c r="BV5" s="1051"/>
      <c r="BW5" s="1051"/>
      <c r="BX5" s="1051"/>
      <c r="BY5" s="1051"/>
      <c r="BZ5" s="1051"/>
      <c r="CA5" s="1051"/>
      <c r="CB5" s="1051"/>
      <c r="CC5" s="1051"/>
      <c r="CD5" s="1051"/>
      <c r="CE5" s="1051"/>
      <c r="CF5" s="1051"/>
      <c r="CG5" s="1052"/>
      <c r="CH5" s="1056" t="s">
        <v>379</v>
      </c>
      <c r="CI5" s="1057"/>
      <c r="CJ5" s="1057"/>
      <c r="CK5" s="1057"/>
      <c r="CL5" s="1058"/>
      <c r="CM5" s="1056" t="s">
        <v>380</v>
      </c>
      <c r="CN5" s="1057"/>
      <c r="CO5" s="1057"/>
      <c r="CP5" s="1057"/>
      <c r="CQ5" s="1058"/>
      <c r="CR5" s="1056" t="s">
        <v>381</v>
      </c>
      <c r="CS5" s="1057"/>
      <c r="CT5" s="1057"/>
      <c r="CU5" s="1057"/>
      <c r="CV5" s="1058"/>
      <c r="CW5" s="1056" t="s">
        <v>382</v>
      </c>
      <c r="CX5" s="1057"/>
      <c r="CY5" s="1057"/>
      <c r="CZ5" s="1057"/>
      <c r="DA5" s="1058"/>
      <c r="DB5" s="1056" t="s">
        <v>383</v>
      </c>
      <c r="DC5" s="1057"/>
      <c r="DD5" s="1057"/>
      <c r="DE5" s="1057"/>
      <c r="DF5" s="1058"/>
      <c r="DG5" s="1153" t="s">
        <v>384</v>
      </c>
      <c r="DH5" s="1154"/>
      <c r="DI5" s="1154"/>
      <c r="DJ5" s="1154"/>
      <c r="DK5" s="1155"/>
      <c r="DL5" s="1153" t="s">
        <v>385</v>
      </c>
      <c r="DM5" s="1154"/>
      <c r="DN5" s="1154"/>
      <c r="DO5" s="1154"/>
      <c r="DP5" s="1155"/>
      <c r="DQ5" s="1056" t="s">
        <v>386</v>
      </c>
      <c r="DR5" s="1057"/>
      <c r="DS5" s="1057"/>
      <c r="DT5" s="1057"/>
      <c r="DU5" s="1058"/>
      <c r="DV5" s="1056" t="s">
        <v>377</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387</v>
      </c>
      <c r="C7" s="1106"/>
      <c r="D7" s="1106"/>
      <c r="E7" s="1106"/>
      <c r="F7" s="1106"/>
      <c r="G7" s="1106"/>
      <c r="H7" s="1106"/>
      <c r="I7" s="1106"/>
      <c r="J7" s="1106"/>
      <c r="K7" s="1106"/>
      <c r="L7" s="1106"/>
      <c r="M7" s="1106"/>
      <c r="N7" s="1106"/>
      <c r="O7" s="1106"/>
      <c r="P7" s="1107"/>
      <c r="Q7" s="1159">
        <v>27851</v>
      </c>
      <c r="R7" s="1160"/>
      <c r="S7" s="1160"/>
      <c r="T7" s="1160"/>
      <c r="U7" s="1160"/>
      <c r="V7" s="1160">
        <v>27334</v>
      </c>
      <c r="W7" s="1160"/>
      <c r="X7" s="1160"/>
      <c r="Y7" s="1160"/>
      <c r="Z7" s="1160"/>
      <c r="AA7" s="1160">
        <v>517</v>
      </c>
      <c r="AB7" s="1160"/>
      <c r="AC7" s="1160"/>
      <c r="AD7" s="1160"/>
      <c r="AE7" s="1161"/>
      <c r="AF7" s="1162">
        <v>346</v>
      </c>
      <c r="AG7" s="1163"/>
      <c r="AH7" s="1163"/>
      <c r="AI7" s="1163"/>
      <c r="AJ7" s="1164"/>
      <c r="AK7" s="1146">
        <v>1002</v>
      </c>
      <c r="AL7" s="1147"/>
      <c r="AM7" s="1147"/>
      <c r="AN7" s="1147"/>
      <c r="AO7" s="1147"/>
      <c r="AP7" s="1147">
        <v>25597</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t="s">
        <v>589</v>
      </c>
      <c r="BT7" s="1151"/>
      <c r="BU7" s="1151"/>
      <c r="BV7" s="1151"/>
      <c r="BW7" s="1151"/>
      <c r="BX7" s="1151"/>
      <c r="BY7" s="1151"/>
      <c r="BZ7" s="1151"/>
      <c r="CA7" s="1151"/>
      <c r="CB7" s="1151"/>
      <c r="CC7" s="1151"/>
      <c r="CD7" s="1151"/>
      <c r="CE7" s="1151"/>
      <c r="CF7" s="1151"/>
      <c r="CG7" s="1152"/>
      <c r="CH7" s="1143">
        <v>9</v>
      </c>
      <c r="CI7" s="1144"/>
      <c r="CJ7" s="1144"/>
      <c r="CK7" s="1144"/>
      <c r="CL7" s="1145"/>
      <c r="CM7" s="1143">
        <v>492</v>
      </c>
      <c r="CN7" s="1144"/>
      <c r="CO7" s="1144"/>
      <c r="CP7" s="1144"/>
      <c r="CQ7" s="1145"/>
      <c r="CR7" s="1143">
        <v>41</v>
      </c>
      <c r="CS7" s="1144"/>
      <c r="CT7" s="1144"/>
      <c r="CU7" s="1144"/>
      <c r="CV7" s="1145"/>
      <c r="CW7" s="1143" t="s">
        <v>592</v>
      </c>
      <c r="CX7" s="1144"/>
      <c r="CY7" s="1144"/>
      <c r="CZ7" s="1144"/>
      <c r="DA7" s="1145"/>
      <c r="DB7" s="1143">
        <v>69</v>
      </c>
      <c r="DC7" s="1144"/>
      <c r="DD7" s="1144"/>
      <c r="DE7" s="1144"/>
      <c r="DF7" s="1145"/>
      <c r="DG7" s="1143" t="s">
        <v>592</v>
      </c>
      <c r="DH7" s="1144"/>
      <c r="DI7" s="1144"/>
      <c r="DJ7" s="1144"/>
      <c r="DK7" s="1145"/>
      <c r="DL7" s="1143" t="s">
        <v>520</v>
      </c>
      <c r="DM7" s="1144"/>
      <c r="DN7" s="1144"/>
      <c r="DO7" s="1144"/>
      <c r="DP7" s="1145"/>
      <c r="DQ7" s="1143" t="s">
        <v>520</v>
      </c>
      <c r="DR7" s="1144"/>
      <c r="DS7" s="1144"/>
      <c r="DT7" s="1144"/>
      <c r="DU7" s="1145"/>
      <c r="DV7" s="1170"/>
      <c r="DW7" s="1171"/>
      <c r="DX7" s="1171"/>
      <c r="DY7" s="1171"/>
      <c r="DZ7" s="1172"/>
      <c r="EA7" s="255"/>
    </row>
    <row r="8" spans="1:131" s="256" customFormat="1" ht="26.25" customHeight="1" x14ac:dyDescent="0.15">
      <c r="A8" s="262">
        <v>2</v>
      </c>
      <c r="B8" s="1092" t="s">
        <v>388</v>
      </c>
      <c r="C8" s="1093"/>
      <c r="D8" s="1093"/>
      <c r="E8" s="1093"/>
      <c r="F8" s="1093"/>
      <c r="G8" s="1093"/>
      <c r="H8" s="1093"/>
      <c r="I8" s="1093"/>
      <c r="J8" s="1093"/>
      <c r="K8" s="1093"/>
      <c r="L8" s="1093"/>
      <c r="M8" s="1093"/>
      <c r="N8" s="1093"/>
      <c r="O8" s="1093"/>
      <c r="P8" s="1094"/>
      <c r="Q8" s="1098">
        <v>26</v>
      </c>
      <c r="R8" s="1099"/>
      <c r="S8" s="1099"/>
      <c r="T8" s="1099"/>
      <c r="U8" s="1099"/>
      <c r="V8" s="1099">
        <v>26</v>
      </c>
      <c r="W8" s="1099"/>
      <c r="X8" s="1099"/>
      <c r="Y8" s="1099"/>
      <c r="Z8" s="1099"/>
      <c r="AA8" s="1099">
        <v>0</v>
      </c>
      <c r="AB8" s="1099"/>
      <c r="AC8" s="1099"/>
      <c r="AD8" s="1099"/>
      <c r="AE8" s="1100"/>
      <c r="AF8" s="1074">
        <v>0</v>
      </c>
      <c r="AG8" s="1075"/>
      <c r="AH8" s="1075"/>
      <c r="AI8" s="1075"/>
      <c r="AJ8" s="1076"/>
      <c r="AK8" s="1141">
        <v>26</v>
      </c>
      <c r="AL8" s="1142"/>
      <c r="AM8" s="1142"/>
      <c r="AN8" s="1142"/>
      <c r="AO8" s="1142"/>
      <c r="AP8" s="1142">
        <v>154</v>
      </c>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t="s">
        <v>590</v>
      </c>
      <c r="BT8" s="1070"/>
      <c r="BU8" s="1070"/>
      <c r="BV8" s="1070"/>
      <c r="BW8" s="1070"/>
      <c r="BX8" s="1070"/>
      <c r="BY8" s="1070"/>
      <c r="BZ8" s="1070"/>
      <c r="CA8" s="1070"/>
      <c r="CB8" s="1070"/>
      <c r="CC8" s="1070"/>
      <c r="CD8" s="1070"/>
      <c r="CE8" s="1070"/>
      <c r="CF8" s="1070"/>
      <c r="CG8" s="1071"/>
      <c r="CH8" s="1044">
        <v>7</v>
      </c>
      <c r="CI8" s="1045"/>
      <c r="CJ8" s="1045"/>
      <c r="CK8" s="1045"/>
      <c r="CL8" s="1046"/>
      <c r="CM8" s="1044">
        <v>151</v>
      </c>
      <c r="CN8" s="1045"/>
      <c r="CO8" s="1045"/>
      <c r="CP8" s="1045"/>
      <c r="CQ8" s="1046"/>
      <c r="CR8" s="1044">
        <v>110</v>
      </c>
      <c r="CS8" s="1045"/>
      <c r="CT8" s="1045"/>
      <c r="CU8" s="1045"/>
      <c r="CV8" s="1046"/>
      <c r="CW8" s="1044" t="s">
        <v>592</v>
      </c>
      <c r="CX8" s="1045"/>
      <c r="CY8" s="1045"/>
      <c r="CZ8" s="1045"/>
      <c r="DA8" s="1046"/>
      <c r="DB8" s="1044" t="s">
        <v>592</v>
      </c>
      <c r="DC8" s="1045"/>
      <c r="DD8" s="1045"/>
      <c r="DE8" s="1045"/>
      <c r="DF8" s="1046"/>
      <c r="DG8" s="1044" t="s">
        <v>592</v>
      </c>
      <c r="DH8" s="1045"/>
      <c r="DI8" s="1045"/>
      <c r="DJ8" s="1045"/>
      <c r="DK8" s="1046"/>
      <c r="DL8" s="1044" t="s">
        <v>520</v>
      </c>
      <c r="DM8" s="1045"/>
      <c r="DN8" s="1045"/>
      <c r="DO8" s="1045"/>
      <c r="DP8" s="1046"/>
      <c r="DQ8" s="1044" t="s">
        <v>520</v>
      </c>
      <c r="DR8" s="1045"/>
      <c r="DS8" s="1045"/>
      <c r="DT8" s="1045"/>
      <c r="DU8" s="1046"/>
      <c r="DV8" s="1047"/>
      <c r="DW8" s="1048"/>
      <c r="DX8" s="1048"/>
      <c r="DY8" s="1048"/>
      <c r="DZ8" s="1049"/>
      <c r="EA8" s="255"/>
    </row>
    <row r="9" spans="1:131" s="256" customFormat="1" ht="26.25" customHeight="1" x14ac:dyDescent="0.15">
      <c r="A9" s="262">
        <v>3</v>
      </c>
      <c r="B9" s="1092" t="s">
        <v>389</v>
      </c>
      <c r="C9" s="1093"/>
      <c r="D9" s="1093"/>
      <c r="E9" s="1093"/>
      <c r="F9" s="1093"/>
      <c r="G9" s="1093"/>
      <c r="H9" s="1093"/>
      <c r="I9" s="1093"/>
      <c r="J9" s="1093"/>
      <c r="K9" s="1093"/>
      <c r="L9" s="1093"/>
      <c r="M9" s="1093"/>
      <c r="N9" s="1093"/>
      <c r="O9" s="1093"/>
      <c r="P9" s="1094"/>
      <c r="Q9" s="1098">
        <v>36</v>
      </c>
      <c r="R9" s="1099"/>
      <c r="S9" s="1099"/>
      <c r="T9" s="1099"/>
      <c r="U9" s="1099"/>
      <c r="V9" s="1099">
        <v>36</v>
      </c>
      <c r="W9" s="1099"/>
      <c r="X9" s="1099"/>
      <c r="Y9" s="1099"/>
      <c r="Z9" s="1099"/>
      <c r="AA9" s="1099">
        <v>0</v>
      </c>
      <c r="AB9" s="1099"/>
      <c r="AC9" s="1099"/>
      <c r="AD9" s="1099"/>
      <c r="AE9" s="1100"/>
      <c r="AF9" s="1074">
        <v>0</v>
      </c>
      <c r="AG9" s="1075"/>
      <c r="AH9" s="1075"/>
      <c r="AI9" s="1075"/>
      <c r="AJ9" s="1076"/>
      <c r="AK9" s="1141">
        <v>6</v>
      </c>
      <c r="AL9" s="1142"/>
      <c r="AM9" s="1142"/>
      <c r="AN9" s="1142"/>
      <c r="AO9" s="1142"/>
      <c r="AP9" s="1142">
        <v>0</v>
      </c>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x14ac:dyDescent="0.15">
      <c r="A10" s="262">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x14ac:dyDescent="0.15">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15">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15">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390</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391</v>
      </c>
      <c r="B23" s="999" t="s">
        <v>392</v>
      </c>
      <c r="C23" s="1000"/>
      <c r="D23" s="1000"/>
      <c r="E23" s="1000"/>
      <c r="F23" s="1000"/>
      <c r="G23" s="1000"/>
      <c r="H23" s="1000"/>
      <c r="I23" s="1000"/>
      <c r="J23" s="1000"/>
      <c r="K23" s="1000"/>
      <c r="L23" s="1000"/>
      <c r="M23" s="1000"/>
      <c r="N23" s="1000"/>
      <c r="O23" s="1000"/>
      <c r="P23" s="1001"/>
      <c r="Q23" s="1123">
        <v>27913</v>
      </c>
      <c r="R23" s="1124"/>
      <c r="S23" s="1124"/>
      <c r="T23" s="1124"/>
      <c r="U23" s="1124"/>
      <c r="V23" s="1124">
        <v>27396</v>
      </c>
      <c r="W23" s="1124"/>
      <c r="X23" s="1124"/>
      <c r="Y23" s="1124"/>
      <c r="Z23" s="1124"/>
      <c r="AA23" s="1124">
        <v>517</v>
      </c>
      <c r="AB23" s="1124"/>
      <c r="AC23" s="1124"/>
      <c r="AD23" s="1124"/>
      <c r="AE23" s="1125"/>
      <c r="AF23" s="1126">
        <v>346</v>
      </c>
      <c r="AG23" s="1124"/>
      <c r="AH23" s="1124"/>
      <c r="AI23" s="1124"/>
      <c r="AJ23" s="1127"/>
      <c r="AK23" s="1128"/>
      <c r="AL23" s="1129"/>
      <c r="AM23" s="1129"/>
      <c r="AN23" s="1129"/>
      <c r="AO23" s="1129"/>
      <c r="AP23" s="1124">
        <v>25751</v>
      </c>
      <c r="AQ23" s="1124"/>
      <c r="AR23" s="1124"/>
      <c r="AS23" s="1124"/>
      <c r="AT23" s="1124"/>
      <c r="AU23" s="1130"/>
      <c r="AV23" s="1130"/>
      <c r="AW23" s="1130"/>
      <c r="AX23" s="1130"/>
      <c r="AY23" s="1131"/>
      <c r="AZ23" s="1120" t="s">
        <v>393</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394</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395</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370</v>
      </c>
      <c r="B26" s="1051"/>
      <c r="C26" s="1051"/>
      <c r="D26" s="1051"/>
      <c r="E26" s="1051"/>
      <c r="F26" s="1051"/>
      <c r="G26" s="1051"/>
      <c r="H26" s="1051"/>
      <c r="I26" s="1051"/>
      <c r="J26" s="1051"/>
      <c r="K26" s="1051"/>
      <c r="L26" s="1051"/>
      <c r="M26" s="1051"/>
      <c r="N26" s="1051"/>
      <c r="O26" s="1051"/>
      <c r="P26" s="1052"/>
      <c r="Q26" s="1056" t="s">
        <v>396</v>
      </c>
      <c r="R26" s="1057"/>
      <c r="S26" s="1057"/>
      <c r="T26" s="1057"/>
      <c r="U26" s="1058"/>
      <c r="V26" s="1056" t="s">
        <v>397</v>
      </c>
      <c r="W26" s="1057"/>
      <c r="X26" s="1057"/>
      <c r="Y26" s="1057"/>
      <c r="Z26" s="1058"/>
      <c r="AA26" s="1056" t="s">
        <v>398</v>
      </c>
      <c r="AB26" s="1057"/>
      <c r="AC26" s="1057"/>
      <c r="AD26" s="1057"/>
      <c r="AE26" s="1057"/>
      <c r="AF26" s="1114" t="s">
        <v>399</v>
      </c>
      <c r="AG26" s="1063"/>
      <c r="AH26" s="1063"/>
      <c r="AI26" s="1063"/>
      <c r="AJ26" s="1115"/>
      <c r="AK26" s="1057" t="s">
        <v>400</v>
      </c>
      <c r="AL26" s="1057"/>
      <c r="AM26" s="1057"/>
      <c r="AN26" s="1057"/>
      <c r="AO26" s="1058"/>
      <c r="AP26" s="1056" t="s">
        <v>401</v>
      </c>
      <c r="AQ26" s="1057"/>
      <c r="AR26" s="1057"/>
      <c r="AS26" s="1057"/>
      <c r="AT26" s="1058"/>
      <c r="AU26" s="1056" t="s">
        <v>402</v>
      </c>
      <c r="AV26" s="1057"/>
      <c r="AW26" s="1057"/>
      <c r="AX26" s="1057"/>
      <c r="AY26" s="1058"/>
      <c r="AZ26" s="1056" t="s">
        <v>403</v>
      </c>
      <c r="BA26" s="1057"/>
      <c r="BB26" s="1057"/>
      <c r="BC26" s="1057"/>
      <c r="BD26" s="1058"/>
      <c r="BE26" s="1056" t="s">
        <v>377</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404</v>
      </c>
      <c r="C28" s="1106"/>
      <c r="D28" s="1106"/>
      <c r="E28" s="1106"/>
      <c r="F28" s="1106"/>
      <c r="G28" s="1106"/>
      <c r="H28" s="1106"/>
      <c r="I28" s="1106"/>
      <c r="J28" s="1106"/>
      <c r="K28" s="1106"/>
      <c r="L28" s="1106"/>
      <c r="M28" s="1106"/>
      <c r="N28" s="1106"/>
      <c r="O28" s="1106"/>
      <c r="P28" s="1107"/>
      <c r="Q28" s="1108">
        <v>20862</v>
      </c>
      <c r="R28" s="1109"/>
      <c r="S28" s="1109"/>
      <c r="T28" s="1109"/>
      <c r="U28" s="1109"/>
      <c r="V28" s="1109">
        <v>20513</v>
      </c>
      <c r="W28" s="1109"/>
      <c r="X28" s="1109"/>
      <c r="Y28" s="1109"/>
      <c r="Z28" s="1109"/>
      <c r="AA28" s="1109">
        <v>349</v>
      </c>
      <c r="AB28" s="1109"/>
      <c r="AC28" s="1109"/>
      <c r="AD28" s="1109"/>
      <c r="AE28" s="1110"/>
      <c r="AF28" s="1111">
        <v>349</v>
      </c>
      <c r="AG28" s="1109"/>
      <c r="AH28" s="1109"/>
      <c r="AI28" s="1109"/>
      <c r="AJ28" s="1112"/>
      <c r="AK28" s="1113" t="s">
        <v>591</v>
      </c>
      <c r="AL28" s="1101"/>
      <c r="AM28" s="1101"/>
      <c r="AN28" s="1101"/>
      <c r="AO28" s="1101"/>
      <c r="AP28" s="1101" t="s">
        <v>520</v>
      </c>
      <c r="AQ28" s="1101"/>
      <c r="AR28" s="1101"/>
      <c r="AS28" s="1101"/>
      <c r="AT28" s="1101"/>
      <c r="AU28" s="1101" t="s">
        <v>520</v>
      </c>
      <c r="AV28" s="1101"/>
      <c r="AW28" s="1101"/>
      <c r="AX28" s="1101"/>
      <c r="AY28" s="1101"/>
      <c r="AZ28" s="1102" t="s">
        <v>520</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92" t="s">
        <v>405</v>
      </c>
      <c r="C29" s="1093"/>
      <c r="D29" s="1093"/>
      <c r="E29" s="1093"/>
      <c r="F29" s="1093"/>
      <c r="G29" s="1093"/>
      <c r="H29" s="1093"/>
      <c r="I29" s="1093"/>
      <c r="J29" s="1093"/>
      <c r="K29" s="1093"/>
      <c r="L29" s="1093"/>
      <c r="M29" s="1093"/>
      <c r="N29" s="1093"/>
      <c r="O29" s="1093"/>
      <c r="P29" s="1094"/>
      <c r="Q29" s="1098">
        <v>9047</v>
      </c>
      <c r="R29" s="1099"/>
      <c r="S29" s="1099"/>
      <c r="T29" s="1099"/>
      <c r="U29" s="1099"/>
      <c r="V29" s="1099">
        <v>8909</v>
      </c>
      <c r="W29" s="1099"/>
      <c r="X29" s="1099"/>
      <c r="Y29" s="1099"/>
      <c r="Z29" s="1099"/>
      <c r="AA29" s="1099">
        <v>138</v>
      </c>
      <c r="AB29" s="1099"/>
      <c r="AC29" s="1099"/>
      <c r="AD29" s="1099"/>
      <c r="AE29" s="1100"/>
      <c r="AF29" s="1074">
        <v>138</v>
      </c>
      <c r="AG29" s="1075"/>
      <c r="AH29" s="1075"/>
      <c r="AI29" s="1075"/>
      <c r="AJ29" s="1076"/>
      <c r="AK29" s="1035">
        <v>669</v>
      </c>
      <c r="AL29" s="1026"/>
      <c r="AM29" s="1026"/>
      <c r="AN29" s="1026"/>
      <c r="AO29" s="1026"/>
      <c r="AP29" s="1026" t="s">
        <v>520</v>
      </c>
      <c r="AQ29" s="1026"/>
      <c r="AR29" s="1026"/>
      <c r="AS29" s="1026"/>
      <c r="AT29" s="1026"/>
      <c r="AU29" s="1026" t="s">
        <v>520</v>
      </c>
      <c r="AV29" s="1026"/>
      <c r="AW29" s="1026"/>
      <c r="AX29" s="1026"/>
      <c r="AY29" s="1026"/>
      <c r="AZ29" s="1097" t="s">
        <v>520</v>
      </c>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92" t="s">
        <v>406</v>
      </c>
      <c r="C30" s="1093"/>
      <c r="D30" s="1093"/>
      <c r="E30" s="1093"/>
      <c r="F30" s="1093"/>
      <c r="G30" s="1093"/>
      <c r="H30" s="1093"/>
      <c r="I30" s="1093"/>
      <c r="J30" s="1093"/>
      <c r="K30" s="1093"/>
      <c r="L30" s="1093"/>
      <c r="M30" s="1093"/>
      <c r="N30" s="1093"/>
      <c r="O30" s="1093"/>
      <c r="P30" s="1094"/>
      <c r="Q30" s="1098">
        <v>8256</v>
      </c>
      <c r="R30" s="1099"/>
      <c r="S30" s="1099"/>
      <c r="T30" s="1099"/>
      <c r="U30" s="1099"/>
      <c r="V30" s="1099">
        <v>8211</v>
      </c>
      <c r="W30" s="1099"/>
      <c r="X30" s="1099"/>
      <c r="Y30" s="1099"/>
      <c r="Z30" s="1099"/>
      <c r="AA30" s="1099">
        <v>45</v>
      </c>
      <c r="AB30" s="1099"/>
      <c r="AC30" s="1099"/>
      <c r="AD30" s="1099"/>
      <c r="AE30" s="1100"/>
      <c r="AF30" s="1074">
        <v>45</v>
      </c>
      <c r="AG30" s="1075"/>
      <c r="AH30" s="1075"/>
      <c r="AI30" s="1075"/>
      <c r="AJ30" s="1076"/>
      <c r="AK30" s="1035">
        <v>1208</v>
      </c>
      <c r="AL30" s="1026"/>
      <c r="AM30" s="1026"/>
      <c r="AN30" s="1026"/>
      <c r="AO30" s="1026"/>
      <c r="AP30" s="1026" t="s">
        <v>520</v>
      </c>
      <c r="AQ30" s="1026"/>
      <c r="AR30" s="1026"/>
      <c r="AS30" s="1026"/>
      <c r="AT30" s="1026"/>
      <c r="AU30" s="1026" t="s">
        <v>520</v>
      </c>
      <c r="AV30" s="1026"/>
      <c r="AW30" s="1026"/>
      <c r="AX30" s="1026"/>
      <c r="AY30" s="1026"/>
      <c r="AZ30" s="1097" t="s">
        <v>520</v>
      </c>
      <c r="BA30" s="1097"/>
      <c r="BB30" s="1097"/>
      <c r="BC30" s="1097"/>
      <c r="BD30" s="1097"/>
      <c r="BE30" s="1087"/>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92" t="s">
        <v>407</v>
      </c>
      <c r="C31" s="1093"/>
      <c r="D31" s="1093"/>
      <c r="E31" s="1093"/>
      <c r="F31" s="1093"/>
      <c r="G31" s="1093"/>
      <c r="H31" s="1093"/>
      <c r="I31" s="1093"/>
      <c r="J31" s="1093"/>
      <c r="K31" s="1093"/>
      <c r="L31" s="1093"/>
      <c r="M31" s="1093"/>
      <c r="N31" s="1093"/>
      <c r="O31" s="1093"/>
      <c r="P31" s="1094"/>
      <c r="Q31" s="1098">
        <v>2097</v>
      </c>
      <c r="R31" s="1099"/>
      <c r="S31" s="1099"/>
      <c r="T31" s="1099"/>
      <c r="U31" s="1099"/>
      <c r="V31" s="1099">
        <v>2075</v>
      </c>
      <c r="W31" s="1099"/>
      <c r="X31" s="1099"/>
      <c r="Y31" s="1099"/>
      <c r="Z31" s="1099"/>
      <c r="AA31" s="1099">
        <v>22</v>
      </c>
      <c r="AB31" s="1099"/>
      <c r="AC31" s="1099"/>
      <c r="AD31" s="1099"/>
      <c r="AE31" s="1100"/>
      <c r="AF31" s="1074">
        <v>22</v>
      </c>
      <c r="AG31" s="1075"/>
      <c r="AH31" s="1075"/>
      <c r="AI31" s="1075"/>
      <c r="AJ31" s="1076"/>
      <c r="AK31" s="1035">
        <v>1135</v>
      </c>
      <c r="AL31" s="1026"/>
      <c r="AM31" s="1026"/>
      <c r="AN31" s="1026"/>
      <c r="AO31" s="1026"/>
      <c r="AP31" s="1026" t="s">
        <v>520</v>
      </c>
      <c r="AQ31" s="1026"/>
      <c r="AR31" s="1026"/>
      <c r="AS31" s="1026"/>
      <c r="AT31" s="1026"/>
      <c r="AU31" s="1026" t="s">
        <v>520</v>
      </c>
      <c r="AV31" s="1026"/>
      <c r="AW31" s="1026"/>
      <c r="AX31" s="1026"/>
      <c r="AY31" s="1026"/>
      <c r="AZ31" s="1097" t="s">
        <v>520</v>
      </c>
      <c r="BA31" s="1097"/>
      <c r="BB31" s="1097"/>
      <c r="BC31" s="1097"/>
      <c r="BD31" s="1097"/>
      <c r="BE31" s="1087"/>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92" t="s">
        <v>408</v>
      </c>
      <c r="C32" s="1093"/>
      <c r="D32" s="1093"/>
      <c r="E32" s="1093"/>
      <c r="F32" s="1093"/>
      <c r="G32" s="1093"/>
      <c r="H32" s="1093"/>
      <c r="I32" s="1093"/>
      <c r="J32" s="1093"/>
      <c r="K32" s="1093"/>
      <c r="L32" s="1093"/>
      <c r="M32" s="1093"/>
      <c r="N32" s="1093"/>
      <c r="O32" s="1093"/>
      <c r="P32" s="1094"/>
      <c r="Q32" s="1098">
        <v>455</v>
      </c>
      <c r="R32" s="1099"/>
      <c r="S32" s="1099"/>
      <c r="T32" s="1099"/>
      <c r="U32" s="1099"/>
      <c r="V32" s="1099">
        <v>563</v>
      </c>
      <c r="W32" s="1099"/>
      <c r="X32" s="1099"/>
      <c r="Y32" s="1099"/>
      <c r="Z32" s="1099"/>
      <c r="AA32" s="1099">
        <v>108</v>
      </c>
      <c r="AB32" s="1099"/>
      <c r="AC32" s="1099"/>
      <c r="AD32" s="1099"/>
      <c r="AE32" s="1100"/>
      <c r="AF32" s="1074">
        <v>1358</v>
      </c>
      <c r="AG32" s="1075"/>
      <c r="AH32" s="1075"/>
      <c r="AI32" s="1075"/>
      <c r="AJ32" s="1076"/>
      <c r="AK32" s="1035">
        <v>403</v>
      </c>
      <c r="AL32" s="1026"/>
      <c r="AM32" s="1026"/>
      <c r="AN32" s="1026"/>
      <c r="AO32" s="1026"/>
      <c r="AP32" s="1026">
        <v>3535</v>
      </c>
      <c r="AQ32" s="1026"/>
      <c r="AR32" s="1026"/>
      <c r="AS32" s="1026"/>
      <c r="AT32" s="1026"/>
      <c r="AU32" s="1026">
        <v>1803</v>
      </c>
      <c r="AV32" s="1026"/>
      <c r="AW32" s="1026"/>
      <c r="AX32" s="1026"/>
      <c r="AY32" s="1026"/>
      <c r="AZ32" s="1097" t="s">
        <v>520</v>
      </c>
      <c r="BA32" s="1097"/>
      <c r="BB32" s="1097"/>
      <c r="BC32" s="1097"/>
      <c r="BD32" s="1097"/>
      <c r="BE32" s="1087" t="s">
        <v>409</v>
      </c>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92" t="s">
        <v>410</v>
      </c>
      <c r="C33" s="1093"/>
      <c r="D33" s="1093"/>
      <c r="E33" s="1093"/>
      <c r="F33" s="1093"/>
      <c r="G33" s="1093"/>
      <c r="H33" s="1093"/>
      <c r="I33" s="1093"/>
      <c r="J33" s="1093"/>
      <c r="K33" s="1093"/>
      <c r="L33" s="1093"/>
      <c r="M33" s="1093"/>
      <c r="N33" s="1093"/>
      <c r="O33" s="1093"/>
      <c r="P33" s="1094"/>
      <c r="Q33" s="1098">
        <v>1575</v>
      </c>
      <c r="R33" s="1099"/>
      <c r="S33" s="1099"/>
      <c r="T33" s="1099"/>
      <c r="U33" s="1099"/>
      <c r="V33" s="1099">
        <v>1518</v>
      </c>
      <c r="W33" s="1099"/>
      <c r="X33" s="1099"/>
      <c r="Y33" s="1099"/>
      <c r="Z33" s="1099"/>
      <c r="AA33" s="1099">
        <v>57</v>
      </c>
      <c r="AB33" s="1099"/>
      <c r="AC33" s="1099"/>
      <c r="AD33" s="1099"/>
      <c r="AE33" s="1100"/>
      <c r="AF33" s="1074">
        <v>1858</v>
      </c>
      <c r="AG33" s="1075"/>
      <c r="AH33" s="1075"/>
      <c r="AI33" s="1075"/>
      <c r="AJ33" s="1076"/>
      <c r="AK33" s="1035">
        <v>5</v>
      </c>
      <c r="AL33" s="1026"/>
      <c r="AM33" s="1026"/>
      <c r="AN33" s="1026"/>
      <c r="AO33" s="1026"/>
      <c r="AP33" s="1026">
        <v>5284</v>
      </c>
      <c r="AQ33" s="1026"/>
      <c r="AR33" s="1026"/>
      <c r="AS33" s="1026"/>
      <c r="AT33" s="1026"/>
      <c r="AU33" s="1026" t="s">
        <v>591</v>
      </c>
      <c r="AV33" s="1026"/>
      <c r="AW33" s="1026"/>
      <c r="AX33" s="1026"/>
      <c r="AY33" s="1026"/>
      <c r="AZ33" s="1097" t="s">
        <v>520</v>
      </c>
      <c r="BA33" s="1097"/>
      <c r="BB33" s="1097"/>
      <c r="BC33" s="1097"/>
      <c r="BD33" s="1097"/>
      <c r="BE33" s="1087" t="s">
        <v>411</v>
      </c>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92" t="s">
        <v>412</v>
      </c>
      <c r="C34" s="1093"/>
      <c r="D34" s="1093"/>
      <c r="E34" s="1093"/>
      <c r="F34" s="1093"/>
      <c r="G34" s="1093"/>
      <c r="H34" s="1093"/>
      <c r="I34" s="1093"/>
      <c r="J34" s="1093"/>
      <c r="K34" s="1093"/>
      <c r="L34" s="1093"/>
      <c r="M34" s="1093"/>
      <c r="N34" s="1093"/>
      <c r="O34" s="1093"/>
      <c r="P34" s="1094"/>
      <c r="Q34" s="1098">
        <v>2080</v>
      </c>
      <c r="R34" s="1099"/>
      <c r="S34" s="1099"/>
      <c r="T34" s="1099"/>
      <c r="U34" s="1099"/>
      <c r="V34" s="1099">
        <v>2037</v>
      </c>
      <c r="W34" s="1099"/>
      <c r="X34" s="1099"/>
      <c r="Y34" s="1099"/>
      <c r="Z34" s="1099"/>
      <c r="AA34" s="1099">
        <v>43</v>
      </c>
      <c r="AB34" s="1099"/>
      <c r="AC34" s="1099"/>
      <c r="AD34" s="1099"/>
      <c r="AE34" s="1100"/>
      <c r="AF34" s="1074">
        <v>43</v>
      </c>
      <c r="AG34" s="1075"/>
      <c r="AH34" s="1075"/>
      <c r="AI34" s="1075"/>
      <c r="AJ34" s="1076"/>
      <c r="AK34" s="1035">
        <v>970</v>
      </c>
      <c r="AL34" s="1026"/>
      <c r="AM34" s="1026"/>
      <c r="AN34" s="1026"/>
      <c r="AO34" s="1026"/>
      <c r="AP34" s="1026">
        <v>12371</v>
      </c>
      <c r="AQ34" s="1026"/>
      <c r="AR34" s="1026"/>
      <c r="AS34" s="1026"/>
      <c r="AT34" s="1026"/>
      <c r="AU34" s="1026">
        <v>8622</v>
      </c>
      <c r="AV34" s="1026"/>
      <c r="AW34" s="1026"/>
      <c r="AX34" s="1026"/>
      <c r="AY34" s="1026"/>
      <c r="AZ34" s="1097" t="s">
        <v>520</v>
      </c>
      <c r="BA34" s="1097"/>
      <c r="BB34" s="1097"/>
      <c r="BC34" s="1097"/>
      <c r="BD34" s="1097"/>
      <c r="BE34" s="1087" t="s">
        <v>413</v>
      </c>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92"/>
      <c r="C35" s="1093"/>
      <c r="D35" s="1093"/>
      <c r="E35" s="1093"/>
      <c r="F35" s="1093"/>
      <c r="G35" s="1093"/>
      <c r="H35" s="1093"/>
      <c r="I35" s="1093"/>
      <c r="J35" s="1093"/>
      <c r="K35" s="1093"/>
      <c r="L35" s="1093"/>
      <c r="M35" s="1093"/>
      <c r="N35" s="1093"/>
      <c r="O35" s="1093"/>
      <c r="P35" s="1094"/>
      <c r="Q35" s="1098"/>
      <c r="R35" s="1099"/>
      <c r="S35" s="1099"/>
      <c r="T35" s="1099"/>
      <c r="U35" s="1099"/>
      <c r="V35" s="1099"/>
      <c r="W35" s="1099"/>
      <c r="X35" s="1099"/>
      <c r="Y35" s="1099"/>
      <c r="Z35" s="1099"/>
      <c r="AA35" s="1099"/>
      <c r="AB35" s="1099"/>
      <c r="AC35" s="1099"/>
      <c r="AD35" s="1099"/>
      <c r="AE35" s="1100"/>
      <c r="AF35" s="1074"/>
      <c r="AG35" s="1075"/>
      <c r="AH35" s="1075"/>
      <c r="AI35" s="1075"/>
      <c r="AJ35" s="1076"/>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7"/>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92"/>
      <c r="C36" s="1093"/>
      <c r="D36" s="1093"/>
      <c r="E36" s="1093"/>
      <c r="F36" s="1093"/>
      <c r="G36" s="1093"/>
      <c r="H36" s="1093"/>
      <c r="I36" s="1093"/>
      <c r="J36" s="1093"/>
      <c r="K36" s="1093"/>
      <c r="L36" s="1093"/>
      <c r="M36" s="1093"/>
      <c r="N36" s="1093"/>
      <c r="O36" s="1093"/>
      <c r="P36" s="1094"/>
      <c r="Q36" s="1098"/>
      <c r="R36" s="1099"/>
      <c r="S36" s="1099"/>
      <c r="T36" s="1099"/>
      <c r="U36" s="1099"/>
      <c r="V36" s="1099"/>
      <c r="W36" s="1099"/>
      <c r="X36" s="1099"/>
      <c r="Y36" s="1099"/>
      <c r="Z36" s="1099"/>
      <c r="AA36" s="1099"/>
      <c r="AB36" s="1099"/>
      <c r="AC36" s="1099"/>
      <c r="AD36" s="1099"/>
      <c r="AE36" s="1100"/>
      <c r="AF36" s="1074"/>
      <c r="AG36" s="1075"/>
      <c r="AH36" s="1075"/>
      <c r="AI36" s="1075"/>
      <c r="AJ36" s="1076"/>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7"/>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414</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391</v>
      </c>
      <c r="B63" s="999" t="s">
        <v>415</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3813</v>
      </c>
      <c r="AG63" s="1014"/>
      <c r="AH63" s="1014"/>
      <c r="AI63" s="1014"/>
      <c r="AJ63" s="1085"/>
      <c r="AK63" s="1086"/>
      <c r="AL63" s="1018"/>
      <c r="AM63" s="1018"/>
      <c r="AN63" s="1018"/>
      <c r="AO63" s="1018"/>
      <c r="AP63" s="1014">
        <v>21190</v>
      </c>
      <c r="AQ63" s="1014"/>
      <c r="AR63" s="1014"/>
      <c r="AS63" s="1014"/>
      <c r="AT63" s="1014"/>
      <c r="AU63" s="1014">
        <v>10425</v>
      </c>
      <c r="AV63" s="1014"/>
      <c r="AW63" s="1014"/>
      <c r="AX63" s="1014"/>
      <c r="AY63" s="1014"/>
      <c r="AZ63" s="1080"/>
      <c r="BA63" s="1080"/>
      <c r="BB63" s="1080"/>
      <c r="BC63" s="1080"/>
      <c r="BD63" s="1080"/>
      <c r="BE63" s="1015"/>
      <c r="BF63" s="1015"/>
      <c r="BG63" s="1015"/>
      <c r="BH63" s="1015"/>
      <c r="BI63" s="1016"/>
      <c r="BJ63" s="1081" t="s">
        <v>416</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417</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418</v>
      </c>
      <c r="B66" s="1051"/>
      <c r="C66" s="1051"/>
      <c r="D66" s="1051"/>
      <c r="E66" s="1051"/>
      <c r="F66" s="1051"/>
      <c r="G66" s="1051"/>
      <c r="H66" s="1051"/>
      <c r="I66" s="1051"/>
      <c r="J66" s="1051"/>
      <c r="K66" s="1051"/>
      <c r="L66" s="1051"/>
      <c r="M66" s="1051"/>
      <c r="N66" s="1051"/>
      <c r="O66" s="1051"/>
      <c r="P66" s="1052"/>
      <c r="Q66" s="1056" t="s">
        <v>419</v>
      </c>
      <c r="R66" s="1057"/>
      <c r="S66" s="1057"/>
      <c r="T66" s="1057"/>
      <c r="U66" s="1058"/>
      <c r="V66" s="1056" t="s">
        <v>420</v>
      </c>
      <c r="W66" s="1057"/>
      <c r="X66" s="1057"/>
      <c r="Y66" s="1057"/>
      <c r="Z66" s="1058"/>
      <c r="AA66" s="1056" t="s">
        <v>398</v>
      </c>
      <c r="AB66" s="1057"/>
      <c r="AC66" s="1057"/>
      <c r="AD66" s="1057"/>
      <c r="AE66" s="1058"/>
      <c r="AF66" s="1062" t="s">
        <v>399</v>
      </c>
      <c r="AG66" s="1063"/>
      <c r="AH66" s="1063"/>
      <c r="AI66" s="1063"/>
      <c r="AJ66" s="1064"/>
      <c r="AK66" s="1056" t="s">
        <v>421</v>
      </c>
      <c r="AL66" s="1051"/>
      <c r="AM66" s="1051"/>
      <c r="AN66" s="1051"/>
      <c r="AO66" s="1052"/>
      <c r="AP66" s="1056" t="s">
        <v>422</v>
      </c>
      <c r="AQ66" s="1057"/>
      <c r="AR66" s="1057"/>
      <c r="AS66" s="1057"/>
      <c r="AT66" s="1058"/>
      <c r="AU66" s="1056" t="s">
        <v>423</v>
      </c>
      <c r="AV66" s="1057"/>
      <c r="AW66" s="1057"/>
      <c r="AX66" s="1057"/>
      <c r="AY66" s="1058"/>
      <c r="AZ66" s="1056" t="s">
        <v>377</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585</v>
      </c>
      <c r="C68" s="1041"/>
      <c r="D68" s="1041"/>
      <c r="E68" s="1041"/>
      <c r="F68" s="1041"/>
      <c r="G68" s="1041"/>
      <c r="H68" s="1041"/>
      <c r="I68" s="1041"/>
      <c r="J68" s="1041"/>
      <c r="K68" s="1041"/>
      <c r="L68" s="1041"/>
      <c r="M68" s="1041"/>
      <c r="N68" s="1041"/>
      <c r="O68" s="1041"/>
      <c r="P68" s="1042"/>
      <c r="Q68" s="1043">
        <v>1154</v>
      </c>
      <c r="R68" s="1037"/>
      <c r="S68" s="1037"/>
      <c r="T68" s="1037"/>
      <c r="U68" s="1037"/>
      <c r="V68" s="1037">
        <v>1146</v>
      </c>
      <c r="W68" s="1037"/>
      <c r="X68" s="1037"/>
      <c r="Y68" s="1037"/>
      <c r="Z68" s="1037"/>
      <c r="AA68" s="1037">
        <v>8</v>
      </c>
      <c r="AB68" s="1037"/>
      <c r="AC68" s="1037"/>
      <c r="AD68" s="1037"/>
      <c r="AE68" s="1037"/>
      <c r="AF68" s="1037">
        <v>8</v>
      </c>
      <c r="AG68" s="1037"/>
      <c r="AH68" s="1037"/>
      <c r="AI68" s="1037"/>
      <c r="AJ68" s="1037"/>
      <c r="AK68" s="1037" t="s">
        <v>591</v>
      </c>
      <c r="AL68" s="1037"/>
      <c r="AM68" s="1037"/>
      <c r="AN68" s="1037"/>
      <c r="AO68" s="1037"/>
      <c r="AP68" s="1037" t="s">
        <v>520</v>
      </c>
      <c r="AQ68" s="1037"/>
      <c r="AR68" s="1037"/>
      <c r="AS68" s="1037"/>
      <c r="AT68" s="1037"/>
      <c r="AU68" s="1037" t="s">
        <v>520</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586</v>
      </c>
      <c r="C69" s="1030"/>
      <c r="D69" s="1030"/>
      <c r="E69" s="1030"/>
      <c r="F69" s="1030"/>
      <c r="G69" s="1030"/>
      <c r="H69" s="1030"/>
      <c r="I69" s="1030"/>
      <c r="J69" s="1030"/>
      <c r="K69" s="1030"/>
      <c r="L69" s="1030"/>
      <c r="M69" s="1030"/>
      <c r="N69" s="1030"/>
      <c r="O69" s="1030"/>
      <c r="P69" s="1031"/>
      <c r="Q69" s="1032">
        <v>438691</v>
      </c>
      <c r="R69" s="1026"/>
      <c r="S69" s="1026"/>
      <c r="T69" s="1026"/>
      <c r="U69" s="1026"/>
      <c r="V69" s="1026">
        <v>428211</v>
      </c>
      <c r="W69" s="1026"/>
      <c r="X69" s="1026"/>
      <c r="Y69" s="1026"/>
      <c r="Z69" s="1026"/>
      <c r="AA69" s="1026">
        <v>10481</v>
      </c>
      <c r="AB69" s="1026"/>
      <c r="AC69" s="1026"/>
      <c r="AD69" s="1026"/>
      <c r="AE69" s="1026"/>
      <c r="AF69" s="1026">
        <v>10481</v>
      </c>
      <c r="AG69" s="1026"/>
      <c r="AH69" s="1026"/>
      <c r="AI69" s="1026"/>
      <c r="AJ69" s="1026"/>
      <c r="AK69" s="1026">
        <v>1023</v>
      </c>
      <c r="AL69" s="1026"/>
      <c r="AM69" s="1026"/>
      <c r="AN69" s="1026"/>
      <c r="AO69" s="1026"/>
      <c r="AP69" s="1026" t="s">
        <v>520</v>
      </c>
      <c r="AQ69" s="1026"/>
      <c r="AR69" s="1026"/>
      <c r="AS69" s="1026"/>
      <c r="AT69" s="1026"/>
      <c r="AU69" s="1026" t="s">
        <v>520</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587</v>
      </c>
      <c r="C70" s="1030"/>
      <c r="D70" s="1030"/>
      <c r="E70" s="1030"/>
      <c r="F70" s="1030"/>
      <c r="G70" s="1030"/>
      <c r="H70" s="1030"/>
      <c r="I70" s="1030"/>
      <c r="J70" s="1030"/>
      <c r="K70" s="1030"/>
      <c r="L70" s="1030"/>
      <c r="M70" s="1030"/>
      <c r="N70" s="1030"/>
      <c r="O70" s="1030"/>
      <c r="P70" s="1031"/>
      <c r="Q70" s="1032">
        <v>316</v>
      </c>
      <c r="R70" s="1026"/>
      <c r="S70" s="1026"/>
      <c r="T70" s="1026"/>
      <c r="U70" s="1026"/>
      <c r="V70" s="1026">
        <v>304</v>
      </c>
      <c r="W70" s="1026"/>
      <c r="X70" s="1026"/>
      <c r="Y70" s="1026"/>
      <c r="Z70" s="1026"/>
      <c r="AA70" s="1026">
        <v>12</v>
      </c>
      <c r="AB70" s="1026"/>
      <c r="AC70" s="1026"/>
      <c r="AD70" s="1026"/>
      <c r="AE70" s="1026"/>
      <c r="AF70" s="1026">
        <v>12</v>
      </c>
      <c r="AG70" s="1026"/>
      <c r="AH70" s="1026"/>
      <c r="AI70" s="1026"/>
      <c r="AJ70" s="1026"/>
      <c r="AK70" s="1026">
        <v>6</v>
      </c>
      <c r="AL70" s="1026"/>
      <c r="AM70" s="1026"/>
      <c r="AN70" s="1026"/>
      <c r="AO70" s="1026"/>
      <c r="AP70" s="1026" t="s">
        <v>520</v>
      </c>
      <c r="AQ70" s="1026"/>
      <c r="AR70" s="1026"/>
      <c r="AS70" s="1026"/>
      <c r="AT70" s="1026"/>
      <c r="AU70" s="1026" t="s">
        <v>520</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588</v>
      </c>
      <c r="C71" s="1030"/>
      <c r="D71" s="1030"/>
      <c r="E71" s="1030"/>
      <c r="F71" s="1030"/>
      <c r="G71" s="1030"/>
      <c r="H71" s="1030"/>
      <c r="I71" s="1030"/>
      <c r="J71" s="1030"/>
      <c r="K71" s="1030"/>
      <c r="L71" s="1030"/>
      <c r="M71" s="1030"/>
      <c r="N71" s="1030"/>
      <c r="O71" s="1030"/>
      <c r="P71" s="1031"/>
      <c r="Q71" s="1032">
        <v>6314</v>
      </c>
      <c r="R71" s="1026"/>
      <c r="S71" s="1026"/>
      <c r="T71" s="1026"/>
      <c r="U71" s="1026"/>
      <c r="V71" s="1026">
        <v>6246</v>
      </c>
      <c r="W71" s="1026"/>
      <c r="X71" s="1026"/>
      <c r="Y71" s="1026"/>
      <c r="Z71" s="1026"/>
      <c r="AA71" s="1026">
        <v>68</v>
      </c>
      <c r="AB71" s="1026"/>
      <c r="AC71" s="1026"/>
      <c r="AD71" s="1026"/>
      <c r="AE71" s="1026"/>
      <c r="AF71" s="1026">
        <v>68</v>
      </c>
      <c r="AG71" s="1026"/>
      <c r="AH71" s="1026"/>
      <c r="AI71" s="1026"/>
      <c r="AJ71" s="1026"/>
      <c r="AK71" s="1026">
        <v>49</v>
      </c>
      <c r="AL71" s="1026"/>
      <c r="AM71" s="1026"/>
      <c r="AN71" s="1026"/>
      <c r="AO71" s="1026"/>
      <c r="AP71" s="1026">
        <v>1759</v>
      </c>
      <c r="AQ71" s="1026"/>
      <c r="AR71" s="1026"/>
      <c r="AS71" s="1026"/>
      <c r="AT71" s="1026"/>
      <c r="AU71" s="1026">
        <v>114</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c r="C72" s="1030"/>
      <c r="D72" s="1030"/>
      <c r="E72" s="1030"/>
      <c r="F72" s="1030"/>
      <c r="G72" s="1030"/>
      <c r="H72" s="1030"/>
      <c r="I72" s="1030"/>
      <c r="J72" s="1030"/>
      <c r="K72" s="1030"/>
      <c r="L72" s="1030"/>
      <c r="M72" s="1030"/>
      <c r="N72" s="1030"/>
      <c r="O72" s="1030"/>
      <c r="P72" s="1031"/>
      <c r="Q72" s="1032"/>
      <c r="R72" s="1026"/>
      <c r="S72" s="1026"/>
      <c r="T72" s="1026"/>
      <c r="U72" s="1026"/>
      <c r="V72" s="1026"/>
      <c r="W72" s="1026"/>
      <c r="X72" s="1026"/>
      <c r="Y72" s="1026"/>
      <c r="Z72" s="1026"/>
      <c r="AA72" s="1026"/>
      <c r="AB72" s="1026"/>
      <c r="AC72" s="1026"/>
      <c r="AD72" s="1026"/>
      <c r="AE72" s="1026"/>
      <c r="AF72" s="1026"/>
      <c r="AG72" s="1026"/>
      <c r="AH72" s="1026"/>
      <c r="AI72" s="1026"/>
      <c r="AJ72" s="1026"/>
      <c r="AK72" s="1026"/>
      <c r="AL72" s="1026"/>
      <c r="AM72" s="1026"/>
      <c r="AN72" s="1026"/>
      <c r="AO72" s="1026"/>
      <c r="AP72" s="1026"/>
      <c r="AQ72" s="1026"/>
      <c r="AR72" s="1026"/>
      <c r="AS72" s="1026"/>
      <c r="AT72" s="1026"/>
      <c r="AU72" s="1026"/>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c r="C73" s="1030"/>
      <c r="D73" s="1030"/>
      <c r="E73" s="1030"/>
      <c r="F73" s="1030"/>
      <c r="G73" s="1030"/>
      <c r="H73" s="1030"/>
      <c r="I73" s="1030"/>
      <c r="J73" s="1030"/>
      <c r="K73" s="1030"/>
      <c r="L73" s="1030"/>
      <c r="M73" s="1030"/>
      <c r="N73" s="1030"/>
      <c r="O73" s="1030"/>
      <c r="P73" s="1031"/>
      <c r="Q73" s="1032"/>
      <c r="R73" s="1026"/>
      <c r="S73" s="1026"/>
      <c r="T73" s="1026"/>
      <c r="U73" s="1026"/>
      <c r="V73" s="1026"/>
      <c r="W73" s="1026"/>
      <c r="X73" s="1026"/>
      <c r="Y73" s="1026"/>
      <c r="Z73" s="1026"/>
      <c r="AA73" s="1026"/>
      <c r="AB73" s="1026"/>
      <c r="AC73" s="1026"/>
      <c r="AD73" s="1026"/>
      <c r="AE73" s="1026"/>
      <c r="AF73" s="1026"/>
      <c r="AG73" s="1026"/>
      <c r="AH73" s="1026"/>
      <c r="AI73" s="1026"/>
      <c r="AJ73" s="1026"/>
      <c r="AK73" s="1026"/>
      <c r="AL73" s="1026"/>
      <c r="AM73" s="1026"/>
      <c r="AN73" s="1026"/>
      <c r="AO73" s="1026"/>
      <c r="AP73" s="1026"/>
      <c r="AQ73" s="1026"/>
      <c r="AR73" s="1026"/>
      <c r="AS73" s="1026"/>
      <c r="AT73" s="1026"/>
      <c r="AU73" s="1026"/>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c r="C74" s="1030"/>
      <c r="D74" s="1030"/>
      <c r="E74" s="1030"/>
      <c r="F74" s="1030"/>
      <c r="G74" s="1030"/>
      <c r="H74" s="1030"/>
      <c r="I74" s="1030"/>
      <c r="J74" s="1030"/>
      <c r="K74" s="1030"/>
      <c r="L74" s="1030"/>
      <c r="M74" s="1030"/>
      <c r="N74" s="1030"/>
      <c r="O74" s="1030"/>
      <c r="P74" s="1031"/>
      <c r="Q74" s="1032"/>
      <c r="R74" s="1026"/>
      <c r="S74" s="1026"/>
      <c r="T74" s="1026"/>
      <c r="U74" s="1026"/>
      <c r="V74" s="1026"/>
      <c r="W74" s="1026"/>
      <c r="X74" s="1026"/>
      <c r="Y74" s="1026"/>
      <c r="Z74" s="1026"/>
      <c r="AA74" s="1026"/>
      <c r="AB74" s="1026"/>
      <c r="AC74" s="1026"/>
      <c r="AD74" s="1026"/>
      <c r="AE74" s="1026"/>
      <c r="AF74" s="1026"/>
      <c r="AG74" s="1026"/>
      <c r="AH74" s="1026"/>
      <c r="AI74" s="1026"/>
      <c r="AJ74" s="1026"/>
      <c r="AK74" s="1026"/>
      <c r="AL74" s="1026"/>
      <c r="AM74" s="1026"/>
      <c r="AN74" s="1026"/>
      <c r="AO74" s="1026"/>
      <c r="AP74" s="1026"/>
      <c r="AQ74" s="1026"/>
      <c r="AR74" s="1026"/>
      <c r="AS74" s="1026"/>
      <c r="AT74" s="1026"/>
      <c r="AU74" s="1026"/>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391</v>
      </c>
      <c r="B88" s="999" t="s">
        <v>424</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10569</v>
      </c>
      <c r="AG88" s="1014"/>
      <c r="AH88" s="1014"/>
      <c r="AI88" s="1014"/>
      <c r="AJ88" s="1014"/>
      <c r="AK88" s="1018"/>
      <c r="AL88" s="1018"/>
      <c r="AM88" s="1018"/>
      <c r="AN88" s="1018"/>
      <c r="AO88" s="1018"/>
      <c r="AP88" s="1014">
        <v>1759</v>
      </c>
      <c r="AQ88" s="1014"/>
      <c r="AR88" s="1014"/>
      <c r="AS88" s="1014"/>
      <c r="AT88" s="1014"/>
      <c r="AU88" s="1014">
        <v>114</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999" t="s">
        <v>425</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151</v>
      </c>
      <c r="CS102" s="1006"/>
      <c r="CT102" s="1006"/>
      <c r="CU102" s="1006"/>
      <c r="CV102" s="1007"/>
      <c r="CW102" s="1005" t="s">
        <v>592</v>
      </c>
      <c r="CX102" s="1006"/>
      <c r="CY102" s="1006"/>
      <c r="CZ102" s="1006"/>
      <c r="DA102" s="1007"/>
      <c r="DB102" s="1005">
        <v>91</v>
      </c>
      <c r="DC102" s="1006"/>
      <c r="DD102" s="1006"/>
      <c r="DE102" s="1006"/>
      <c r="DF102" s="1007"/>
      <c r="DG102" s="1005" t="s">
        <v>520</v>
      </c>
      <c r="DH102" s="1006"/>
      <c r="DI102" s="1006"/>
      <c r="DJ102" s="1006"/>
      <c r="DK102" s="1007"/>
      <c r="DL102" s="1005" t="s">
        <v>520</v>
      </c>
      <c r="DM102" s="1006"/>
      <c r="DN102" s="1006"/>
      <c r="DO102" s="1006"/>
      <c r="DP102" s="1007"/>
      <c r="DQ102" s="1005" t="s">
        <v>520</v>
      </c>
      <c r="DR102" s="1006"/>
      <c r="DS102" s="1006"/>
      <c r="DT102" s="1006"/>
      <c r="DU102" s="1007"/>
      <c r="DV102" s="988" t="s">
        <v>520</v>
      </c>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426</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427</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430</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431</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432</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433</v>
      </c>
      <c r="AB109" s="949"/>
      <c r="AC109" s="949"/>
      <c r="AD109" s="949"/>
      <c r="AE109" s="950"/>
      <c r="AF109" s="951" t="s">
        <v>307</v>
      </c>
      <c r="AG109" s="949"/>
      <c r="AH109" s="949"/>
      <c r="AI109" s="949"/>
      <c r="AJ109" s="950"/>
      <c r="AK109" s="951" t="s">
        <v>306</v>
      </c>
      <c r="AL109" s="949"/>
      <c r="AM109" s="949"/>
      <c r="AN109" s="949"/>
      <c r="AO109" s="950"/>
      <c r="AP109" s="951" t="s">
        <v>434</v>
      </c>
      <c r="AQ109" s="949"/>
      <c r="AR109" s="949"/>
      <c r="AS109" s="949"/>
      <c r="AT109" s="980"/>
      <c r="AU109" s="948" t="s">
        <v>432</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433</v>
      </c>
      <c r="BR109" s="949"/>
      <c r="BS109" s="949"/>
      <c r="BT109" s="949"/>
      <c r="BU109" s="950"/>
      <c r="BV109" s="951" t="s">
        <v>307</v>
      </c>
      <c r="BW109" s="949"/>
      <c r="BX109" s="949"/>
      <c r="BY109" s="949"/>
      <c r="BZ109" s="950"/>
      <c r="CA109" s="951" t="s">
        <v>306</v>
      </c>
      <c r="CB109" s="949"/>
      <c r="CC109" s="949"/>
      <c r="CD109" s="949"/>
      <c r="CE109" s="950"/>
      <c r="CF109" s="987" t="s">
        <v>434</v>
      </c>
      <c r="CG109" s="987"/>
      <c r="CH109" s="987"/>
      <c r="CI109" s="987"/>
      <c r="CJ109" s="987"/>
      <c r="CK109" s="951" t="s">
        <v>435</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433</v>
      </c>
      <c r="DH109" s="949"/>
      <c r="DI109" s="949"/>
      <c r="DJ109" s="949"/>
      <c r="DK109" s="950"/>
      <c r="DL109" s="951" t="s">
        <v>307</v>
      </c>
      <c r="DM109" s="949"/>
      <c r="DN109" s="949"/>
      <c r="DO109" s="949"/>
      <c r="DP109" s="950"/>
      <c r="DQ109" s="951" t="s">
        <v>306</v>
      </c>
      <c r="DR109" s="949"/>
      <c r="DS109" s="949"/>
      <c r="DT109" s="949"/>
      <c r="DU109" s="950"/>
      <c r="DV109" s="951" t="s">
        <v>434</v>
      </c>
      <c r="DW109" s="949"/>
      <c r="DX109" s="949"/>
      <c r="DY109" s="949"/>
      <c r="DZ109" s="980"/>
    </row>
    <row r="110" spans="1:131" s="247" customFormat="1" ht="26.25" customHeight="1" x14ac:dyDescent="0.15">
      <c r="A110" s="851" t="s">
        <v>436</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2587081</v>
      </c>
      <c r="AB110" s="942"/>
      <c r="AC110" s="942"/>
      <c r="AD110" s="942"/>
      <c r="AE110" s="943"/>
      <c r="AF110" s="944">
        <v>2629408</v>
      </c>
      <c r="AG110" s="942"/>
      <c r="AH110" s="942"/>
      <c r="AI110" s="942"/>
      <c r="AJ110" s="943"/>
      <c r="AK110" s="944">
        <v>2517650</v>
      </c>
      <c r="AL110" s="942"/>
      <c r="AM110" s="942"/>
      <c r="AN110" s="942"/>
      <c r="AO110" s="943"/>
      <c r="AP110" s="945">
        <v>18.600000000000001</v>
      </c>
      <c r="AQ110" s="946"/>
      <c r="AR110" s="946"/>
      <c r="AS110" s="946"/>
      <c r="AT110" s="947"/>
      <c r="AU110" s="981" t="s">
        <v>74</v>
      </c>
      <c r="AV110" s="982"/>
      <c r="AW110" s="982"/>
      <c r="AX110" s="982"/>
      <c r="AY110" s="982"/>
      <c r="AZ110" s="907" t="s">
        <v>437</v>
      </c>
      <c r="BA110" s="852"/>
      <c r="BB110" s="852"/>
      <c r="BC110" s="852"/>
      <c r="BD110" s="852"/>
      <c r="BE110" s="852"/>
      <c r="BF110" s="852"/>
      <c r="BG110" s="852"/>
      <c r="BH110" s="852"/>
      <c r="BI110" s="852"/>
      <c r="BJ110" s="852"/>
      <c r="BK110" s="852"/>
      <c r="BL110" s="852"/>
      <c r="BM110" s="852"/>
      <c r="BN110" s="852"/>
      <c r="BO110" s="852"/>
      <c r="BP110" s="853"/>
      <c r="BQ110" s="908">
        <v>25617940</v>
      </c>
      <c r="BR110" s="889"/>
      <c r="BS110" s="889"/>
      <c r="BT110" s="889"/>
      <c r="BU110" s="889"/>
      <c r="BV110" s="889">
        <v>26206036</v>
      </c>
      <c r="BW110" s="889"/>
      <c r="BX110" s="889"/>
      <c r="BY110" s="889"/>
      <c r="BZ110" s="889"/>
      <c r="CA110" s="889">
        <v>25750773</v>
      </c>
      <c r="CB110" s="889"/>
      <c r="CC110" s="889"/>
      <c r="CD110" s="889"/>
      <c r="CE110" s="889"/>
      <c r="CF110" s="913">
        <v>190</v>
      </c>
      <c r="CG110" s="914"/>
      <c r="CH110" s="914"/>
      <c r="CI110" s="914"/>
      <c r="CJ110" s="914"/>
      <c r="CK110" s="977" t="s">
        <v>438</v>
      </c>
      <c r="CL110" s="863"/>
      <c r="CM110" s="938" t="s">
        <v>439</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440</v>
      </c>
      <c r="DH110" s="889"/>
      <c r="DI110" s="889"/>
      <c r="DJ110" s="889"/>
      <c r="DK110" s="889"/>
      <c r="DL110" s="889" t="s">
        <v>440</v>
      </c>
      <c r="DM110" s="889"/>
      <c r="DN110" s="889"/>
      <c r="DO110" s="889"/>
      <c r="DP110" s="889"/>
      <c r="DQ110" s="889" t="s">
        <v>440</v>
      </c>
      <c r="DR110" s="889"/>
      <c r="DS110" s="889"/>
      <c r="DT110" s="889"/>
      <c r="DU110" s="889"/>
      <c r="DV110" s="890" t="s">
        <v>440</v>
      </c>
      <c r="DW110" s="890"/>
      <c r="DX110" s="890"/>
      <c r="DY110" s="890"/>
      <c r="DZ110" s="891"/>
    </row>
    <row r="111" spans="1:131" s="247" customFormat="1" ht="26.25" customHeight="1" x14ac:dyDescent="0.15">
      <c r="A111" s="818" t="s">
        <v>441</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442</v>
      </c>
      <c r="AB111" s="970"/>
      <c r="AC111" s="970"/>
      <c r="AD111" s="970"/>
      <c r="AE111" s="971"/>
      <c r="AF111" s="972" t="s">
        <v>443</v>
      </c>
      <c r="AG111" s="970"/>
      <c r="AH111" s="970"/>
      <c r="AI111" s="970"/>
      <c r="AJ111" s="971"/>
      <c r="AK111" s="972" t="s">
        <v>442</v>
      </c>
      <c r="AL111" s="970"/>
      <c r="AM111" s="970"/>
      <c r="AN111" s="970"/>
      <c r="AO111" s="971"/>
      <c r="AP111" s="973" t="s">
        <v>444</v>
      </c>
      <c r="AQ111" s="974"/>
      <c r="AR111" s="974"/>
      <c r="AS111" s="974"/>
      <c r="AT111" s="975"/>
      <c r="AU111" s="983"/>
      <c r="AV111" s="984"/>
      <c r="AW111" s="984"/>
      <c r="AX111" s="984"/>
      <c r="AY111" s="984"/>
      <c r="AZ111" s="859" t="s">
        <v>445</v>
      </c>
      <c r="BA111" s="794"/>
      <c r="BB111" s="794"/>
      <c r="BC111" s="794"/>
      <c r="BD111" s="794"/>
      <c r="BE111" s="794"/>
      <c r="BF111" s="794"/>
      <c r="BG111" s="794"/>
      <c r="BH111" s="794"/>
      <c r="BI111" s="794"/>
      <c r="BJ111" s="794"/>
      <c r="BK111" s="794"/>
      <c r="BL111" s="794"/>
      <c r="BM111" s="794"/>
      <c r="BN111" s="794"/>
      <c r="BO111" s="794"/>
      <c r="BP111" s="795"/>
      <c r="BQ111" s="860" t="s">
        <v>444</v>
      </c>
      <c r="BR111" s="861"/>
      <c r="BS111" s="861"/>
      <c r="BT111" s="861"/>
      <c r="BU111" s="861"/>
      <c r="BV111" s="861" t="s">
        <v>446</v>
      </c>
      <c r="BW111" s="861"/>
      <c r="BX111" s="861"/>
      <c r="BY111" s="861"/>
      <c r="BZ111" s="861"/>
      <c r="CA111" s="861" t="s">
        <v>131</v>
      </c>
      <c r="CB111" s="861"/>
      <c r="CC111" s="861"/>
      <c r="CD111" s="861"/>
      <c r="CE111" s="861"/>
      <c r="CF111" s="922" t="s">
        <v>447</v>
      </c>
      <c r="CG111" s="923"/>
      <c r="CH111" s="923"/>
      <c r="CI111" s="923"/>
      <c r="CJ111" s="923"/>
      <c r="CK111" s="978"/>
      <c r="CL111" s="865"/>
      <c r="CM111" s="868" t="s">
        <v>448</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446</v>
      </c>
      <c r="DH111" s="861"/>
      <c r="DI111" s="861"/>
      <c r="DJ111" s="861"/>
      <c r="DK111" s="861"/>
      <c r="DL111" s="861" t="s">
        <v>446</v>
      </c>
      <c r="DM111" s="861"/>
      <c r="DN111" s="861"/>
      <c r="DO111" s="861"/>
      <c r="DP111" s="861"/>
      <c r="DQ111" s="861" t="s">
        <v>444</v>
      </c>
      <c r="DR111" s="861"/>
      <c r="DS111" s="861"/>
      <c r="DT111" s="861"/>
      <c r="DU111" s="861"/>
      <c r="DV111" s="838" t="s">
        <v>447</v>
      </c>
      <c r="DW111" s="838"/>
      <c r="DX111" s="838"/>
      <c r="DY111" s="838"/>
      <c r="DZ111" s="839"/>
    </row>
    <row r="112" spans="1:131" s="247" customFormat="1" ht="26.25" customHeight="1" x14ac:dyDescent="0.15">
      <c r="A112" s="963" t="s">
        <v>449</v>
      </c>
      <c r="B112" s="964"/>
      <c r="C112" s="794" t="s">
        <v>450</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446</v>
      </c>
      <c r="AB112" s="824"/>
      <c r="AC112" s="824"/>
      <c r="AD112" s="824"/>
      <c r="AE112" s="825"/>
      <c r="AF112" s="826" t="s">
        <v>131</v>
      </c>
      <c r="AG112" s="824"/>
      <c r="AH112" s="824"/>
      <c r="AI112" s="824"/>
      <c r="AJ112" s="825"/>
      <c r="AK112" s="826" t="s">
        <v>131</v>
      </c>
      <c r="AL112" s="824"/>
      <c r="AM112" s="824"/>
      <c r="AN112" s="824"/>
      <c r="AO112" s="825"/>
      <c r="AP112" s="871" t="s">
        <v>131</v>
      </c>
      <c r="AQ112" s="872"/>
      <c r="AR112" s="872"/>
      <c r="AS112" s="872"/>
      <c r="AT112" s="873"/>
      <c r="AU112" s="983"/>
      <c r="AV112" s="984"/>
      <c r="AW112" s="984"/>
      <c r="AX112" s="984"/>
      <c r="AY112" s="984"/>
      <c r="AZ112" s="859" t="s">
        <v>451</v>
      </c>
      <c r="BA112" s="794"/>
      <c r="BB112" s="794"/>
      <c r="BC112" s="794"/>
      <c r="BD112" s="794"/>
      <c r="BE112" s="794"/>
      <c r="BF112" s="794"/>
      <c r="BG112" s="794"/>
      <c r="BH112" s="794"/>
      <c r="BI112" s="794"/>
      <c r="BJ112" s="794"/>
      <c r="BK112" s="794"/>
      <c r="BL112" s="794"/>
      <c r="BM112" s="794"/>
      <c r="BN112" s="794"/>
      <c r="BO112" s="794"/>
      <c r="BP112" s="795"/>
      <c r="BQ112" s="860">
        <v>10843982</v>
      </c>
      <c r="BR112" s="861"/>
      <c r="BS112" s="861"/>
      <c r="BT112" s="861"/>
      <c r="BU112" s="861"/>
      <c r="BV112" s="861">
        <v>10466967</v>
      </c>
      <c r="BW112" s="861"/>
      <c r="BX112" s="861"/>
      <c r="BY112" s="861"/>
      <c r="BZ112" s="861"/>
      <c r="CA112" s="861">
        <v>10425266</v>
      </c>
      <c r="CB112" s="861"/>
      <c r="CC112" s="861"/>
      <c r="CD112" s="861"/>
      <c r="CE112" s="861"/>
      <c r="CF112" s="922">
        <v>76.900000000000006</v>
      </c>
      <c r="CG112" s="923"/>
      <c r="CH112" s="923"/>
      <c r="CI112" s="923"/>
      <c r="CJ112" s="923"/>
      <c r="CK112" s="978"/>
      <c r="CL112" s="865"/>
      <c r="CM112" s="868" t="s">
        <v>452</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131</v>
      </c>
      <c r="DH112" s="861"/>
      <c r="DI112" s="861"/>
      <c r="DJ112" s="861"/>
      <c r="DK112" s="861"/>
      <c r="DL112" s="861" t="s">
        <v>446</v>
      </c>
      <c r="DM112" s="861"/>
      <c r="DN112" s="861"/>
      <c r="DO112" s="861"/>
      <c r="DP112" s="861"/>
      <c r="DQ112" s="861" t="s">
        <v>131</v>
      </c>
      <c r="DR112" s="861"/>
      <c r="DS112" s="861"/>
      <c r="DT112" s="861"/>
      <c r="DU112" s="861"/>
      <c r="DV112" s="838" t="s">
        <v>453</v>
      </c>
      <c r="DW112" s="838"/>
      <c r="DX112" s="838"/>
      <c r="DY112" s="838"/>
      <c r="DZ112" s="839"/>
    </row>
    <row r="113" spans="1:130" s="247" customFormat="1" ht="26.25" customHeight="1" x14ac:dyDescent="0.15">
      <c r="A113" s="965"/>
      <c r="B113" s="966"/>
      <c r="C113" s="794" t="s">
        <v>454</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603808</v>
      </c>
      <c r="AB113" s="970"/>
      <c r="AC113" s="970"/>
      <c r="AD113" s="970"/>
      <c r="AE113" s="971"/>
      <c r="AF113" s="972">
        <v>648499</v>
      </c>
      <c r="AG113" s="970"/>
      <c r="AH113" s="970"/>
      <c r="AI113" s="970"/>
      <c r="AJ113" s="971"/>
      <c r="AK113" s="972">
        <v>702035</v>
      </c>
      <c r="AL113" s="970"/>
      <c r="AM113" s="970"/>
      <c r="AN113" s="970"/>
      <c r="AO113" s="971"/>
      <c r="AP113" s="973">
        <v>5.2</v>
      </c>
      <c r="AQ113" s="974"/>
      <c r="AR113" s="974"/>
      <c r="AS113" s="974"/>
      <c r="AT113" s="975"/>
      <c r="AU113" s="983"/>
      <c r="AV113" s="984"/>
      <c r="AW113" s="984"/>
      <c r="AX113" s="984"/>
      <c r="AY113" s="984"/>
      <c r="AZ113" s="859" t="s">
        <v>455</v>
      </c>
      <c r="BA113" s="794"/>
      <c r="BB113" s="794"/>
      <c r="BC113" s="794"/>
      <c r="BD113" s="794"/>
      <c r="BE113" s="794"/>
      <c r="BF113" s="794"/>
      <c r="BG113" s="794"/>
      <c r="BH113" s="794"/>
      <c r="BI113" s="794"/>
      <c r="BJ113" s="794"/>
      <c r="BK113" s="794"/>
      <c r="BL113" s="794"/>
      <c r="BM113" s="794"/>
      <c r="BN113" s="794"/>
      <c r="BO113" s="794"/>
      <c r="BP113" s="795"/>
      <c r="BQ113" s="860">
        <v>51843</v>
      </c>
      <c r="BR113" s="861"/>
      <c r="BS113" s="861"/>
      <c r="BT113" s="861"/>
      <c r="BU113" s="861"/>
      <c r="BV113" s="861">
        <v>78135</v>
      </c>
      <c r="BW113" s="861"/>
      <c r="BX113" s="861"/>
      <c r="BY113" s="861"/>
      <c r="BZ113" s="861"/>
      <c r="CA113" s="861">
        <v>114323</v>
      </c>
      <c r="CB113" s="861"/>
      <c r="CC113" s="861"/>
      <c r="CD113" s="861"/>
      <c r="CE113" s="861"/>
      <c r="CF113" s="922">
        <v>0.8</v>
      </c>
      <c r="CG113" s="923"/>
      <c r="CH113" s="923"/>
      <c r="CI113" s="923"/>
      <c r="CJ113" s="923"/>
      <c r="CK113" s="978"/>
      <c r="CL113" s="865"/>
      <c r="CM113" s="868" t="s">
        <v>456</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444</v>
      </c>
      <c r="DH113" s="824"/>
      <c r="DI113" s="824"/>
      <c r="DJ113" s="824"/>
      <c r="DK113" s="825"/>
      <c r="DL113" s="826" t="s">
        <v>131</v>
      </c>
      <c r="DM113" s="824"/>
      <c r="DN113" s="824"/>
      <c r="DO113" s="824"/>
      <c r="DP113" s="825"/>
      <c r="DQ113" s="826" t="s">
        <v>131</v>
      </c>
      <c r="DR113" s="824"/>
      <c r="DS113" s="824"/>
      <c r="DT113" s="824"/>
      <c r="DU113" s="825"/>
      <c r="DV113" s="871" t="s">
        <v>453</v>
      </c>
      <c r="DW113" s="872"/>
      <c r="DX113" s="872"/>
      <c r="DY113" s="872"/>
      <c r="DZ113" s="873"/>
    </row>
    <row r="114" spans="1:130" s="247" customFormat="1" ht="26.25" customHeight="1" x14ac:dyDescent="0.15">
      <c r="A114" s="965"/>
      <c r="B114" s="966"/>
      <c r="C114" s="794" t="s">
        <v>457</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2</v>
      </c>
      <c r="AB114" s="824"/>
      <c r="AC114" s="824"/>
      <c r="AD114" s="824"/>
      <c r="AE114" s="825"/>
      <c r="AF114" s="826">
        <v>7</v>
      </c>
      <c r="AG114" s="824"/>
      <c r="AH114" s="824"/>
      <c r="AI114" s="824"/>
      <c r="AJ114" s="825"/>
      <c r="AK114" s="826">
        <v>3025</v>
      </c>
      <c r="AL114" s="824"/>
      <c r="AM114" s="824"/>
      <c r="AN114" s="824"/>
      <c r="AO114" s="825"/>
      <c r="AP114" s="871">
        <v>0</v>
      </c>
      <c r="AQ114" s="872"/>
      <c r="AR114" s="872"/>
      <c r="AS114" s="872"/>
      <c r="AT114" s="873"/>
      <c r="AU114" s="983"/>
      <c r="AV114" s="984"/>
      <c r="AW114" s="984"/>
      <c r="AX114" s="984"/>
      <c r="AY114" s="984"/>
      <c r="AZ114" s="859" t="s">
        <v>458</v>
      </c>
      <c r="BA114" s="794"/>
      <c r="BB114" s="794"/>
      <c r="BC114" s="794"/>
      <c r="BD114" s="794"/>
      <c r="BE114" s="794"/>
      <c r="BF114" s="794"/>
      <c r="BG114" s="794"/>
      <c r="BH114" s="794"/>
      <c r="BI114" s="794"/>
      <c r="BJ114" s="794"/>
      <c r="BK114" s="794"/>
      <c r="BL114" s="794"/>
      <c r="BM114" s="794"/>
      <c r="BN114" s="794"/>
      <c r="BO114" s="794"/>
      <c r="BP114" s="795"/>
      <c r="BQ114" s="860">
        <v>5423282</v>
      </c>
      <c r="BR114" s="861"/>
      <c r="BS114" s="861"/>
      <c r="BT114" s="861"/>
      <c r="BU114" s="861"/>
      <c r="BV114" s="861">
        <v>5422368</v>
      </c>
      <c r="BW114" s="861"/>
      <c r="BX114" s="861"/>
      <c r="BY114" s="861"/>
      <c r="BZ114" s="861"/>
      <c r="CA114" s="861">
        <v>5444428</v>
      </c>
      <c r="CB114" s="861"/>
      <c r="CC114" s="861"/>
      <c r="CD114" s="861"/>
      <c r="CE114" s="861"/>
      <c r="CF114" s="922">
        <v>40.200000000000003</v>
      </c>
      <c r="CG114" s="923"/>
      <c r="CH114" s="923"/>
      <c r="CI114" s="923"/>
      <c r="CJ114" s="923"/>
      <c r="CK114" s="978"/>
      <c r="CL114" s="865"/>
      <c r="CM114" s="868" t="s">
        <v>459</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131</v>
      </c>
      <c r="DH114" s="824"/>
      <c r="DI114" s="824"/>
      <c r="DJ114" s="824"/>
      <c r="DK114" s="825"/>
      <c r="DL114" s="826" t="s">
        <v>131</v>
      </c>
      <c r="DM114" s="824"/>
      <c r="DN114" s="824"/>
      <c r="DO114" s="824"/>
      <c r="DP114" s="825"/>
      <c r="DQ114" s="826" t="s">
        <v>131</v>
      </c>
      <c r="DR114" s="824"/>
      <c r="DS114" s="824"/>
      <c r="DT114" s="824"/>
      <c r="DU114" s="825"/>
      <c r="DV114" s="871" t="s">
        <v>131</v>
      </c>
      <c r="DW114" s="872"/>
      <c r="DX114" s="872"/>
      <c r="DY114" s="872"/>
      <c r="DZ114" s="873"/>
    </row>
    <row r="115" spans="1:130" s="247" customFormat="1" ht="26.25" customHeight="1" x14ac:dyDescent="0.15">
      <c r="A115" s="965"/>
      <c r="B115" s="966"/>
      <c r="C115" s="794" t="s">
        <v>460</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10324</v>
      </c>
      <c r="AB115" s="970"/>
      <c r="AC115" s="970"/>
      <c r="AD115" s="970"/>
      <c r="AE115" s="971"/>
      <c r="AF115" s="972">
        <v>16136</v>
      </c>
      <c r="AG115" s="970"/>
      <c r="AH115" s="970"/>
      <c r="AI115" s="970"/>
      <c r="AJ115" s="971"/>
      <c r="AK115" s="972">
        <v>7137</v>
      </c>
      <c r="AL115" s="970"/>
      <c r="AM115" s="970"/>
      <c r="AN115" s="970"/>
      <c r="AO115" s="971"/>
      <c r="AP115" s="973">
        <v>0.1</v>
      </c>
      <c r="AQ115" s="974"/>
      <c r="AR115" s="974"/>
      <c r="AS115" s="974"/>
      <c r="AT115" s="975"/>
      <c r="AU115" s="983"/>
      <c r="AV115" s="984"/>
      <c r="AW115" s="984"/>
      <c r="AX115" s="984"/>
      <c r="AY115" s="984"/>
      <c r="AZ115" s="859" t="s">
        <v>461</v>
      </c>
      <c r="BA115" s="794"/>
      <c r="BB115" s="794"/>
      <c r="BC115" s="794"/>
      <c r="BD115" s="794"/>
      <c r="BE115" s="794"/>
      <c r="BF115" s="794"/>
      <c r="BG115" s="794"/>
      <c r="BH115" s="794"/>
      <c r="BI115" s="794"/>
      <c r="BJ115" s="794"/>
      <c r="BK115" s="794"/>
      <c r="BL115" s="794"/>
      <c r="BM115" s="794"/>
      <c r="BN115" s="794"/>
      <c r="BO115" s="794"/>
      <c r="BP115" s="795"/>
      <c r="BQ115" s="860" t="s">
        <v>131</v>
      </c>
      <c r="BR115" s="861"/>
      <c r="BS115" s="861"/>
      <c r="BT115" s="861"/>
      <c r="BU115" s="861"/>
      <c r="BV115" s="861" t="s">
        <v>131</v>
      </c>
      <c r="BW115" s="861"/>
      <c r="BX115" s="861"/>
      <c r="BY115" s="861"/>
      <c r="BZ115" s="861"/>
      <c r="CA115" s="861" t="s">
        <v>453</v>
      </c>
      <c r="CB115" s="861"/>
      <c r="CC115" s="861"/>
      <c r="CD115" s="861"/>
      <c r="CE115" s="861"/>
      <c r="CF115" s="922" t="s">
        <v>462</v>
      </c>
      <c r="CG115" s="923"/>
      <c r="CH115" s="923"/>
      <c r="CI115" s="923"/>
      <c r="CJ115" s="923"/>
      <c r="CK115" s="978"/>
      <c r="CL115" s="865"/>
      <c r="CM115" s="859" t="s">
        <v>463</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442</v>
      </c>
      <c r="DH115" s="824"/>
      <c r="DI115" s="824"/>
      <c r="DJ115" s="824"/>
      <c r="DK115" s="825"/>
      <c r="DL115" s="826" t="s">
        <v>453</v>
      </c>
      <c r="DM115" s="824"/>
      <c r="DN115" s="824"/>
      <c r="DO115" s="824"/>
      <c r="DP115" s="825"/>
      <c r="DQ115" s="826" t="s">
        <v>131</v>
      </c>
      <c r="DR115" s="824"/>
      <c r="DS115" s="824"/>
      <c r="DT115" s="824"/>
      <c r="DU115" s="825"/>
      <c r="DV115" s="871" t="s">
        <v>131</v>
      </c>
      <c r="DW115" s="872"/>
      <c r="DX115" s="872"/>
      <c r="DY115" s="872"/>
      <c r="DZ115" s="873"/>
    </row>
    <row r="116" spans="1:130" s="247" customFormat="1" ht="26.25" customHeight="1" x14ac:dyDescent="0.15">
      <c r="A116" s="967"/>
      <c r="B116" s="968"/>
      <c r="C116" s="927" t="s">
        <v>464</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443</v>
      </c>
      <c r="AB116" s="824"/>
      <c r="AC116" s="824"/>
      <c r="AD116" s="824"/>
      <c r="AE116" s="825"/>
      <c r="AF116" s="826" t="s">
        <v>442</v>
      </c>
      <c r="AG116" s="824"/>
      <c r="AH116" s="824"/>
      <c r="AI116" s="824"/>
      <c r="AJ116" s="825"/>
      <c r="AK116" s="826" t="s">
        <v>444</v>
      </c>
      <c r="AL116" s="824"/>
      <c r="AM116" s="824"/>
      <c r="AN116" s="824"/>
      <c r="AO116" s="825"/>
      <c r="AP116" s="871" t="s">
        <v>131</v>
      </c>
      <c r="AQ116" s="872"/>
      <c r="AR116" s="872"/>
      <c r="AS116" s="872"/>
      <c r="AT116" s="873"/>
      <c r="AU116" s="983"/>
      <c r="AV116" s="984"/>
      <c r="AW116" s="984"/>
      <c r="AX116" s="984"/>
      <c r="AY116" s="984"/>
      <c r="AZ116" s="910" t="s">
        <v>465</v>
      </c>
      <c r="BA116" s="911"/>
      <c r="BB116" s="911"/>
      <c r="BC116" s="911"/>
      <c r="BD116" s="911"/>
      <c r="BE116" s="911"/>
      <c r="BF116" s="911"/>
      <c r="BG116" s="911"/>
      <c r="BH116" s="911"/>
      <c r="BI116" s="911"/>
      <c r="BJ116" s="911"/>
      <c r="BK116" s="911"/>
      <c r="BL116" s="911"/>
      <c r="BM116" s="911"/>
      <c r="BN116" s="911"/>
      <c r="BO116" s="911"/>
      <c r="BP116" s="912"/>
      <c r="BQ116" s="860" t="s">
        <v>442</v>
      </c>
      <c r="BR116" s="861"/>
      <c r="BS116" s="861"/>
      <c r="BT116" s="861"/>
      <c r="BU116" s="861"/>
      <c r="BV116" s="861" t="s">
        <v>446</v>
      </c>
      <c r="BW116" s="861"/>
      <c r="BX116" s="861"/>
      <c r="BY116" s="861"/>
      <c r="BZ116" s="861"/>
      <c r="CA116" s="861" t="s">
        <v>131</v>
      </c>
      <c r="CB116" s="861"/>
      <c r="CC116" s="861"/>
      <c r="CD116" s="861"/>
      <c r="CE116" s="861"/>
      <c r="CF116" s="922" t="s">
        <v>453</v>
      </c>
      <c r="CG116" s="923"/>
      <c r="CH116" s="923"/>
      <c r="CI116" s="923"/>
      <c r="CJ116" s="923"/>
      <c r="CK116" s="978"/>
      <c r="CL116" s="865"/>
      <c r="CM116" s="868" t="s">
        <v>466</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442</v>
      </c>
      <c r="DH116" s="824"/>
      <c r="DI116" s="824"/>
      <c r="DJ116" s="824"/>
      <c r="DK116" s="825"/>
      <c r="DL116" s="826" t="s">
        <v>453</v>
      </c>
      <c r="DM116" s="824"/>
      <c r="DN116" s="824"/>
      <c r="DO116" s="824"/>
      <c r="DP116" s="825"/>
      <c r="DQ116" s="826" t="s">
        <v>444</v>
      </c>
      <c r="DR116" s="824"/>
      <c r="DS116" s="824"/>
      <c r="DT116" s="824"/>
      <c r="DU116" s="825"/>
      <c r="DV116" s="871" t="s">
        <v>443</v>
      </c>
      <c r="DW116" s="872"/>
      <c r="DX116" s="872"/>
      <c r="DY116" s="872"/>
      <c r="DZ116" s="873"/>
    </row>
    <row r="117" spans="1:130" s="247" customFormat="1" ht="26.25" customHeight="1" x14ac:dyDescent="0.15">
      <c r="A117" s="948" t="s">
        <v>187</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467</v>
      </c>
      <c r="Z117" s="950"/>
      <c r="AA117" s="955">
        <v>3201215</v>
      </c>
      <c r="AB117" s="956"/>
      <c r="AC117" s="956"/>
      <c r="AD117" s="956"/>
      <c r="AE117" s="957"/>
      <c r="AF117" s="958">
        <v>3294050</v>
      </c>
      <c r="AG117" s="956"/>
      <c r="AH117" s="956"/>
      <c r="AI117" s="956"/>
      <c r="AJ117" s="957"/>
      <c r="AK117" s="958">
        <v>3229847</v>
      </c>
      <c r="AL117" s="956"/>
      <c r="AM117" s="956"/>
      <c r="AN117" s="956"/>
      <c r="AO117" s="957"/>
      <c r="AP117" s="959"/>
      <c r="AQ117" s="960"/>
      <c r="AR117" s="960"/>
      <c r="AS117" s="960"/>
      <c r="AT117" s="961"/>
      <c r="AU117" s="983"/>
      <c r="AV117" s="984"/>
      <c r="AW117" s="984"/>
      <c r="AX117" s="984"/>
      <c r="AY117" s="984"/>
      <c r="AZ117" s="910" t="s">
        <v>468</v>
      </c>
      <c r="BA117" s="911"/>
      <c r="BB117" s="911"/>
      <c r="BC117" s="911"/>
      <c r="BD117" s="911"/>
      <c r="BE117" s="911"/>
      <c r="BF117" s="911"/>
      <c r="BG117" s="911"/>
      <c r="BH117" s="911"/>
      <c r="BI117" s="911"/>
      <c r="BJ117" s="911"/>
      <c r="BK117" s="911"/>
      <c r="BL117" s="911"/>
      <c r="BM117" s="911"/>
      <c r="BN117" s="911"/>
      <c r="BO117" s="911"/>
      <c r="BP117" s="912"/>
      <c r="BQ117" s="860" t="s">
        <v>131</v>
      </c>
      <c r="BR117" s="861"/>
      <c r="BS117" s="861"/>
      <c r="BT117" s="861"/>
      <c r="BU117" s="861"/>
      <c r="BV117" s="861" t="s">
        <v>131</v>
      </c>
      <c r="BW117" s="861"/>
      <c r="BX117" s="861"/>
      <c r="BY117" s="861"/>
      <c r="BZ117" s="861"/>
      <c r="CA117" s="861" t="s">
        <v>446</v>
      </c>
      <c r="CB117" s="861"/>
      <c r="CC117" s="861"/>
      <c r="CD117" s="861"/>
      <c r="CE117" s="861"/>
      <c r="CF117" s="922" t="s">
        <v>131</v>
      </c>
      <c r="CG117" s="923"/>
      <c r="CH117" s="923"/>
      <c r="CI117" s="923"/>
      <c r="CJ117" s="923"/>
      <c r="CK117" s="978"/>
      <c r="CL117" s="865"/>
      <c r="CM117" s="868" t="s">
        <v>469</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446</v>
      </c>
      <c r="DH117" s="824"/>
      <c r="DI117" s="824"/>
      <c r="DJ117" s="824"/>
      <c r="DK117" s="825"/>
      <c r="DL117" s="826" t="s">
        <v>131</v>
      </c>
      <c r="DM117" s="824"/>
      <c r="DN117" s="824"/>
      <c r="DO117" s="824"/>
      <c r="DP117" s="825"/>
      <c r="DQ117" s="826" t="s">
        <v>446</v>
      </c>
      <c r="DR117" s="824"/>
      <c r="DS117" s="824"/>
      <c r="DT117" s="824"/>
      <c r="DU117" s="825"/>
      <c r="DV117" s="871" t="s">
        <v>131</v>
      </c>
      <c r="DW117" s="872"/>
      <c r="DX117" s="872"/>
      <c r="DY117" s="872"/>
      <c r="DZ117" s="873"/>
    </row>
    <row r="118" spans="1:130" s="247" customFormat="1" ht="26.25" customHeight="1" x14ac:dyDescent="0.15">
      <c r="A118" s="948" t="s">
        <v>435</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433</v>
      </c>
      <c r="AB118" s="949"/>
      <c r="AC118" s="949"/>
      <c r="AD118" s="949"/>
      <c r="AE118" s="950"/>
      <c r="AF118" s="951" t="s">
        <v>307</v>
      </c>
      <c r="AG118" s="949"/>
      <c r="AH118" s="949"/>
      <c r="AI118" s="949"/>
      <c r="AJ118" s="950"/>
      <c r="AK118" s="951" t="s">
        <v>306</v>
      </c>
      <c r="AL118" s="949"/>
      <c r="AM118" s="949"/>
      <c r="AN118" s="949"/>
      <c r="AO118" s="950"/>
      <c r="AP118" s="952" t="s">
        <v>434</v>
      </c>
      <c r="AQ118" s="953"/>
      <c r="AR118" s="953"/>
      <c r="AS118" s="953"/>
      <c r="AT118" s="954"/>
      <c r="AU118" s="983"/>
      <c r="AV118" s="984"/>
      <c r="AW118" s="984"/>
      <c r="AX118" s="984"/>
      <c r="AY118" s="984"/>
      <c r="AZ118" s="926" t="s">
        <v>470</v>
      </c>
      <c r="BA118" s="927"/>
      <c r="BB118" s="927"/>
      <c r="BC118" s="927"/>
      <c r="BD118" s="927"/>
      <c r="BE118" s="927"/>
      <c r="BF118" s="927"/>
      <c r="BG118" s="927"/>
      <c r="BH118" s="927"/>
      <c r="BI118" s="927"/>
      <c r="BJ118" s="927"/>
      <c r="BK118" s="927"/>
      <c r="BL118" s="927"/>
      <c r="BM118" s="927"/>
      <c r="BN118" s="927"/>
      <c r="BO118" s="927"/>
      <c r="BP118" s="928"/>
      <c r="BQ118" s="929" t="s">
        <v>131</v>
      </c>
      <c r="BR118" s="892"/>
      <c r="BS118" s="892"/>
      <c r="BT118" s="892"/>
      <c r="BU118" s="892"/>
      <c r="BV118" s="892" t="s">
        <v>462</v>
      </c>
      <c r="BW118" s="892"/>
      <c r="BX118" s="892"/>
      <c r="BY118" s="892"/>
      <c r="BZ118" s="892"/>
      <c r="CA118" s="892" t="s">
        <v>131</v>
      </c>
      <c r="CB118" s="892"/>
      <c r="CC118" s="892"/>
      <c r="CD118" s="892"/>
      <c r="CE118" s="892"/>
      <c r="CF118" s="922" t="s">
        <v>131</v>
      </c>
      <c r="CG118" s="923"/>
      <c r="CH118" s="923"/>
      <c r="CI118" s="923"/>
      <c r="CJ118" s="923"/>
      <c r="CK118" s="978"/>
      <c r="CL118" s="865"/>
      <c r="CM118" s="868" t="s">
        <v>471</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131</v>
      </c>
      <c r="DH118" s="824"/>
      <c r="DI118" s="824"/>
      <c r="DJ118" s="824"/>
      <c r="DK118" s="825"/>
      <c r="DL118" s="826" t="s">
        <v>131</v>
      </c>
      <c r="DM118" s="824"/>
      <c r="DN118" s="824"/>
      <c r="DO118" s="824"/>
      <c r="DP118" s="825"/>
      <c r="DQ118" s="826" t="s">
        <v>131</v>
      </c>
      <c r="DR118" s="824"/>
      <c r="DS118" s="824"/>
      <c r="DT118" s="824"/>
      <c r="DU118" s="825"/>
      <c r="DV118" s="871" t="s">
        <v>131</v>
      </c>
      <c r="DW118" s="872"/>
      <c r="DX118" s="872"/>
      <c r="DY118" s="872"/>
      <c r="DZ118" s="873"/>
    </row>
    <row r="119" spans="1:130" s="247" customFormat="1" ht="26.25" customHeight="1" x14ac:dyDescent="0.15">
      <c r="A119" s="862" t="s">
        <v>438</v>
      </c>
      <c r="B119" s="863"/>
      <c r="C119" s="938" t="s">
        <v>439</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462</v>
      </c>
      <c r="AB119" s="942"/>
      <c r="AC119" s="942"/>
      <c r="AD119" s="942"/>
      <c r="AE119" s="943"/>
      <c r="AF119" s="944" t="s">
        <v>131</v>
      </c>
      <c r="AG119" s="942"/>
      <c r="AH119" s="942"/>
      <c r="AI119" s="942"/>
      <c r="AJ119" s="943"/>
      <c r="AK119" s="944" t="s">
        <v>131</v>
      </c>
      <c r="AL119" s="942"/>
      <c r="AM119" s="942"/>
      <c r="AN119" s="942"/>
      <c r="AO119" s="943"/>
      <c r="AP119" s="945" t="s">
        <v>131</v>
      </c>
      <c r="AQ119" s="946"/>
      <c r="AR119" s="946"/>
      <c r="AS119" s="946"/>
      <c r="AT119" s="947"/>
      <c r="AU119" s="985"/>
      <c r="AV119" s="986"/>
      <c r="AW119" s="986"/>
      <c r="AX119" s="986"/>
      <c r="AY119" s="986"/>
      <c r="AZ119" s="278" t="s">
        <v>187</v>
      </c>
      <c r="BA119" s="278"/>
      <c r="BB119" s="278"/>
      <c r="BC119" s="278"/>
      <c r="BD119" s="278"/>
      <c r="BE119" s="278"/>
      <c r="BF119" s="278"/>
      <c r="BG119" s="278"/>
      <c r="BH119" s="278"/>
      <c r="BI119" s="278"/>
      <c r="BJ119" s="278"/>
      <c r="BK119" s="278"/>
      <c r="BL119" s="278"/>
      <c r="BM119" s="278"/>
      <c r="BN119" s="278"/>
      <c r="BO119" s="924" t="s">
        <v>472</v>
      </c>
      <c r="BP119" s="925"/>
      <c r="BQ119" s="929">
        <v>41937047</v>
      </c>
      <c r="BR119" s="892"/>
      <c r="BS119" s="892"/>
      <c r="BT119" s="892"/>
      <c r="BU119" s="892"/>
      <c r="BV119" s="892">
        <v>42173506</v>
      </c>
      <c r="BW119" s="892"/>
      <c r="BX119" s="892"/>
      <c r="BY119" s="892"/>
      <c r="BZ119" s="892"/>
      <c r="CA119" s="892">
        <v>41734790</v>
      </c>
      <c r="CB119" s="892"/>
      <c r="CC119" s="892"/>
      <c r="CD119" s="892"/>
      <c r="CE119" s="892"/>
      <c r="CF119" s="790"/>
      <c r="CG119" s="791"/>
      <c r="CH119" s="791"/>
      <c r="CI119" s="791"/>
      <c r="CJ119" s="881"/>
      <c r="CK119" s="979"/>
      <c r="CL119" s="867"/>
      <c r="CM119" s="885" t="s">
        <v>473</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462</v>
      </c>
      <c r="DH119" s="807"/>
      <c r="DI119" s="807"/>
      <c r="DJ119" s="807"/>
      <c r="DK119" s="808"/>
      <c r="DL119" s="809" t="s">
        <v>131</v>
      </c>
      <c r="DM119" s="807"/>
      <c r="DN119" s="807"/>
      <c r="DO119" s="807"/>
      <c r="DP119" s="808"/>
      <c r="DQ119" s="809" t="s">
        <v>446</v>
      </c>
      <c r="DR119" s="807"/>
      <c r="DS119" s="807"/>
      <c r="DT119" s="807"/>
      <c r="DU119" s="808"/>
      <c r="DV119" s="895" t="s">
        <v>446</v>
      </c>
      <c r="DW119" s="896"/>
      <c r="DX119" s="896"/>
      <c r="DY119" s="896"/>
      <c r="DZ119" s="897"/>
    </row>
    <row r="120" spans="1:130" s="247" customFormat="1" ht="26.25" customHeight="1" x14ac:dyDescent="0.15">
      <c r="A120" s="864"/>
      <c r="B120" s="865"/>
      <c r="C120" s="868" t="s">
        <v>448</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444</v>
      </c>
      <c r="AB120" s="824"/>
      <c r="AC120" s="824"/>
      <c r="AD120" s="824"/>
      <c r="AE120" s="825"/>
      <c r="AF120" s="826" t="s">
        <v>131</v>
      </c>
      <c r="AG120" s="824"/>
      <c r="AH120" s="824"/>
      <c r="AI120" s="824"/>
      <c r="AJ120" s="825"/>
      <c r="AK120" s="826" t="s">
        <v>446</v>
      </c>
      <c r="AL120" s="824"/>
      <c r="AM120" s="824"/>
      <c r="AN120" s="824"/>
      <c r="AO120" s="825"/>
      <c r="AP120" s="871" t="s">
        <v>446</v>
      </c>
      <c r="AQ120" s="872"/>
      <c r="AR120" s="872"/>
      <c r="AS120" s="872"/>
      <c r="AT120" s="873"/>
      <c r="AU120" s="930" t="s">
        <v>474</v>
      </c>
      <c r="AV120" s="931"/>
      <c r="AW120" s="931"/>
      <c r="AX120" s="931"/>
      <c r="AY120" s="932"/>
      <c r="AZ120" s="907" t="s">
        <v>475</v>
      </c>
      <c r="BA120" s="852"/>
      <c r="BB120" s="852"/>
      <c r="BC120" s="852"/>
      <c r="BD120" s="852"/>
      <c r="BE120" s="852"/>
      <c r="BF120" s="852"/>
      <c r="BG120" s="852"/>
      <c r="BH120" s="852"/>
      <c r="BI120" s="852"/>
      <c r="BJ120" s="852"/>
      <c r="BK120" s="852"/>
      <c r="BL120" s="852"/>
      <c r="BM120" s="852"/>
      <c r="BN120" s="852"/>
      <c r="BO120" s="852"/>
      <c r="BP120" s="853"/>
      <c r="BQ120" s="908">
        <v>7912229</v>
      </c>
      <c r="BR120" s="889"/>
      <c r="BS120" s="889"/>
      <c r="BT120" s="889"/>
      <c r="BU120" s="889"/>
      <c r="BV120" s="889">
        <v>9257151</v>
      </c>
      <c r="BW120" s="889"/>
      <c r="BX120" s="889"/>
      <c r="BY120" s="889"/>
      <c r="BZ120" s="889"/>
      <c r="CA120" s="889">
        <v>9793187</v>
      </c>
      <c r="CB120" s="889"/>
      <c r="CC120" s="889"/>
      <c r="CD120" s="889"/>
      <c r="CE120" s="889"/>
      <c r="CF120" s="913">
        <v>72.3</v>
      </c>
      <c r="CG120" s="914"/>
      <c r="CH120" s="914"/>
      <c r="CI120" s="914"/>
      <c r="CJ120" s="914"/>
      <c r="CK120" s="915" t="s">
        <v>476</v>
      </c>
      <c r="CL120" s="899"/>
      <c r="CM120" s="899"/>
      <c r="CN120" s="899"/>
      <c r="CO120" s="900"/>
      <c r="CP120" s="919" t="s">
        <v>477</v>
      </c>
      <c r="CQ120" s="920"/>
      <c r="CR120" s="920"/>
      <c r="CS120" s="920"/>
      <c r="CT120" s="920"/>
      <c r="CU120" s="920"/>
      <c r="CV120" s="920"/>
      <c r="CW120" s="920"/>
      <c r="CX120" s="920"/>
      <c r="CY120" s="920"/>
      <c r="CZ120" s="920"/>
      <c r="DA120" s="920"/>
      <c r="DB120" s="920"/>
      <c r="DC120" s="920"/>
      <c r="DD120" s="920"/>
      <c r="DE120" s="920"/>
      <c r="DF120" s="921"/>
      <c r="DG120" s="908">
        <v>8622991</v>
      </c>
      <c r="DH120" s="889"/>
      <c r="DI120" s="889"/>
      <c r="DJ120" s="889"/>
      <c r="DK120" s="889"/>
      <c r="DL120" s="889">
        <v>8532061</v>
      </c>
      <c r="DM120" s="889"/>
      <c r="DN120" s="889"/>
      <c r="DO120" s="889"/>
      <c r="DP120" s="889"/>
      <c r="DQ120" s="889">
        <v>8622260</v>
      </c>
      <c r="DR120" s="889"/>
      <c r="DS120" s="889"/>
      <c r="DT120" s="889"/>
      <c r="DU120" s="889"/>
      <c r="DV120" s="890">
        <v>63.6</v>
      </c>
      <c r="DW120" s="890"/>
      <c r="DX120" s="890"/>
      <c r="DY120" s="890"/>
      <c r="DZ120" s="891"/>
    </row>
    <row r="121" spans="1:130" s="247" customFormat="1" ht="26.25" customHeight="1" x14ac:dyDescent="0.15">
      <c r="A121" s="864"/>
      <c r="B121" s="865"/>
      <c r="C121" s="910" t="s">
        <v>478</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131</v>
      </c>
      <c r="AB121" s="824"/>
      <c r="AC121" s="824"/>
      <c r="AD121" s="824"/>
      <c r="AE121" s="825"/>
      <c r="AF121" s="826" t="s">
        <v>131</v>
      </c>
      <c r="AG121" s="824"/>
      <c r="AH121" s="824"/>
      <c r="AI121" s="824"/>
      <c r="AJ121" s="825"/>
      <c r="AK121" s="826" t="s">
        <v>446</v>
      </c>
      <c r="AL121" s="824"/>
      <c r="AM121" s="824"/>
      <c r="AN121" s="824"/>
      <c r="AO121" s="825"/>
      <c r="AP121" s="871" t="s">
        <v>131</v>
      </c>
      <c r="AQ121" s="872"/>
      <c r="AR121" s="872"/>
      <c r="AS121" s="872"/>
      <c r="AT121" s="873"/>
      <c r="AU121" s="933"/>
      <c r="AV121" s="934"/>
      <c r="AW121" s="934"/>
      <c r="AX121" s="934"/>
      <c r="AY121" s="935"/>
      <c r="AZ121" s="859" t="s">
        <v>479</v>
      </c>
      <c r="BA121" s="794"/>
      <c r="BB121" s="794"/>
      <c r="BC121" s="794"/>
      <c r="BD121" s="794"/>
      <c r="BE121" s="794"/>
      <c r="BF121" s="794"/>
      <c r="BG121" s="794"/>
      <c r="BH121" s="794"/>
      <c r="BI121" s="794"/>
      <c r="BJ121" s="794"/>
      <c r="BK121" s="794"/>
      <c r="BL121" s="794"/>
      <c r="BM121" s="794"/>
      <c r="BN121" s="794"/>
      <c r="BO121" s="794"/>
      <c r="BP121" s="795"/>
      <c r="BQ121" s="860">
        <v>8370216</v>
      </c>
      <c r="BR121" s="861"/>
      <c r="BS121" s="861"/>
      <c r="BT121" s="861"/>
      <c r="BU121" s="861"/>
      <c r="BV121" s="861">
        <v>7608629</v>
      </c>
      <c r="BW121" s="861"/>
      <c r="BX121" s="861"/>
      <c r="BY121" s="861"/>
      <c r="BZ121" s="861"/>
      <c r="CA121" s="861">
        <v>6810366</v>
      </c>
      <c r="CB121" s="861"/>
      <c r="CC121" s="861"/>
      <c r="CD121" s="861"/>
      <c r="CE121" s="861"/>
      <c r="CF121" s="922">
        <v>50.3</v>
      </c>
      <c r="CG121" s="923"/>
      <c r="CH121" s="923"/>
      <c r="CI121" s="923"/>
      <c r="CJ121" s="923"/>
      <c r="CK121" s="916"/>
      <c r="CL121" s="902"/>
      <c r="CM121" s="902"/>
      <c r="CN121" s="902"/>
      <c r="CO121" s="903"/>
      <c r="CP121" s="882" t="s">
        <v>480</v>
      </c>
      <c r="CQ121" s="883"/>
      <c r="CR121" s="883"/>
      <c r="CS121" s="883"/>
      <c r="CT121" s="883"/>
      <c r="CU121" s="883"/>
      <c r="CV121" s="883"/>
      <c r="CW121" s="883"/>
      <c r="CX121" s="883"/>
      <c r="CY121" s="883"/>
      <c r="CZ121" s="883"/>
      <c r="DA121" s="883"/>
      <c r="DB121" s="883"/>
      <c r="DC121" s="883"/>
      <c r="DD121" s="883"/>
      <c r="DE121" s="883"/>
      <c r="DF121" s="884"/>
      <c r="DG121" s="860">
        <v>2143054</v>
      </c>
      <c r="DH121" s="861"/>
      <c r="DI121" s="861"/>
      <c r="DJ121" s="861"/>
      <c r="DK121" s="861"/>
      <c r="DL121" s="861">
        <v>1934906</v>
      </c>
      <c r="DM121" s="861"/>
      <c r="DN121" s="861"/>
      <c r="DO121" s="861"/>
      <c r="DP121" s="861"/>
      <c r="DQ121" s="861">
        <v>1803006</v>
      </c>
      <c r="DR121" s="861"/>
      <c r="DS121" s="861"/>
      <c r="DT121" s="861"/>
      <c r="DU121" s="861"/>
      <c r="DV121" s="838">
        <v>13.3</v>
      </c>
      <c r="DW121" s="838"/>
      <c r="DX121" s="838"/>
      <c r="DY121" s="838"/>
      <c r="DZ121" s="839"/>
    </row>
    <row r="122" spans="1:130" s="247" customFormat="1" ht="26.25" customHeight="1" x14ac:dyDescent="0.15">
      <c r="A122" s="864"/>
      <c r="B122" s="865"/>
      <c r="C122" s="868" t="s">
        <v>459</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462</v>
      </c>
      <c r="AB122" s="824"/>
      <c r="AC122" s="824"/>
      <c r="AD122" s="824"/>
      <c r="AE122" s="825"/>
      <c r="AF122" s="826" t="s">
        <v>446</v>
      </c>
      <c r="AG122" s="824"/>
      <c r="AH122" s="824"/>
      <c r="AI122" s="824"/>
      <c r="AJ122" s="825"/>
      <c r="AK122" s="826" t="s">
        <v>131</v>
      </c>
      <c r="AL122" s="824"/>
      <c r="AM122" s="824"/>
      <c r="AN122" s="824"/>
      <c r="AO122" s="825"/>
      <c r="AP122" s="871" t="s">
        <v>131</v>
      </c>
      <c r="AQ122" s="872"/>
      <c r="AR122" s="872"/>
      <c r="AS122" s="872"/>
      <c r="AT122" s="873"/>
      <c r="AU122" s="933"/>
      <c r="AV122" s="934"/>
      <c r="AW122" s="934"/>
      <c r="AX122" s="934"/>
      <c r="AY122" s="935"/>
      <c r="AZ122" s="926" t="s">
        <v>481</v>
      </c>
      <c r="BA122" s="927"/>
      <c r="BB122" s="927"/>
      <c r="BC122" s="927"/>
      <c r="BD122" s="927"/>
      <c r="BE122" s="927"/>
      <c r="BF122" s="927"/>
      <c r="BG122" s="927"/>
      <c r="BH122" s="927"/>
      <c r="BI122" s="927"/>
      <c r="BJ122" s="927"/>
      <c r="BK122" s="927"/>
      <c r="BL122" s="927"/>
      <c r="BM122" s="927"/>
      <c r="BN122" s="927"/>
      <c r="BO122" s="927"/>
      <c r="BP122" s="928"/>
      <c r="BQ122" s="929">
        <v>24082146</v>
      </c>
      <c r="BR122" s="892"/>
      <c r="BS122" s="892"/>
      <c r="BT122" s="892"/>
      <c r="BU122" s="892"/>
      <c r="BV122" s="892">
        <v>23951399</v>
      </c>
      <c r="BW122" s="892"/>
      <c r="BX122" s="892"/>
      <c r="BY122" s="892"/>
      <c r="BZ122" s="892"/>
      <c r="CA122" s="892">
        <v>23595423</v>
      </c>
      <c r="CB122" s="892"/>
      <c r="CC122" s="892"/>
      <c r="CD122" s="892"/>
      <c r="CE122" s="892"/>
      <c r="CF122" s="893">
        <v>174.1</v>
      </c>
      <c r="CG122" s="894"/>
      <c r="CH122" s="894"/>
      <c r="CI122" s="894"/>
      <c r="CJ122" s="894"/>
      <c r="CK122" s="916"/>
      <c r="CL122" s="902"/>
      <c r="CM122" s="902"/>
      <c r="CN122" s="902"/>
      <c r="CO122" s="903"/>
      <c r="CP122" s="882" t="s">
        <v>406</v>
      </c>
      <c r="CQ122" s="883"/>
      <c r="CR122" s="883"/>
      <c r="CS122" s="883"/>
      <c r="CT122" s="883"/>
      <c r="CU122" s="883"/>
      <c r="CV122" s="883"/>
      <c r="CW122" s="883"/>
      <c r="CX122" s="883"/>
      <c r="CY122" s="883"/>
      <c r="CZ122" s="883"/>
      <c r="DA122" s="883"/>
      <c r="DB122" s="883"/>
      <c r="DC122" s="883"/>
      <c r="DD122" s="883"/>
      <c r="DE122" s="883"/>
      <c r="DF122" s="884"/>
      <c r="DG122" s="860" t="s">
        <v>446</v>
      </c>
      <c r="DH122" s="861"/>
      <c r="DI122" s="861"/>
      <c r="DJ122" s="861"/>
      <c r="DK122" s="861"/>
      <c r="DL122" s="861" t="s">
        <v>131</v>
      </c>
      <c r="DM122" s="861"/>
      <c r="DN122" s="861"/>
      <c r="DO122" s="861"/>
      <c r="DP122" s="861"/>
      <c r="DQ122" s="861" t="s">
        <v>131</v>
      </c>
      <c r="DR122" s="861"/>
      <c r="DS122" s="861"/>
      <c r="DT122" s="861"/>
      <c r="DU122" s="861"/>
      <c r="DV122" s="838" t="s">
        <v>131</v>
      </c>
      <c r="DW122" s="838"/>
      <c r="DX122" s="838"/>
      <c r="DY122" s="838"/>
      <c r="DZ122" s="839"/>
    </row>
    <row r="123" spans="1:130" s="247" customFormat="1" ht="26.25" customHeight="1" x14ac:dyDescent="0.15">
      <c r="A123" s="864"/>
      <c r="B123" s="865"/>
      <c r="C123" s="868" t="s">
        <v>466</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131</v>
      </c>
      <c r="AB123" s="824"/>
      <c r="AC123" s="824"/>
      <c r="AD123" s="824"/>
      <c r="AE123" s="825"/>
      <c r="AF123" s="826" t="s">
        <v>131</v>
      </c>
      <c r="AG123" s="824"/>
      <c r="AH123" s="824"/>
      <c r="AI123" s="824"/>
      <c r="AJ123" s="825"/>
      <c r="AK123" s="826" t="s">
        <v>131</v>
      </c>
      <c r="AL123" s="824"/>
      <c r="AM123" s="824"/>
      <c r="AN123" s="824"/>
      <c r="AO123" s="825"/>
      <c r="AP123" s="871" t="s">
        <v>131</v>
      </c>
      <c r="AQ123" s="872"/>
      <c r="AR123" s="872"/>
      <c r="AS123" s="872"/>
      <c r="AT123" s="873"/>
      <c r="AU123" s="936"/>
      <c r="AV123" s="937"/>
      <c r="AW123" s="937"/>
      <c r="AX123" s="937"/>
      <c r="AY123" s="937"/>
      <c r="AZ123" s="278" t="s">
        <v>187</v>
      </c>
      <c r="BA123" s="278"/>
      <c r="BB123" s="278"/>
      <c r="BC123" s="278"/>
      <c r="BD123" s="278"/>
      <c r="BE123" s="278"/>
      <c r="BF123" s="278"/>
      <c r="BG123" s="278"/>
      <c r="BH123" s="278"/>
      <c r="BI123" s="278"/>
      <c r="BJ123" s="278"/>
      <c r="BK123" s="278"/>
      <c r="BL123" s="278"/>
      <c r="BM123" s="278"/>
      <c r="BN123" s="278"/>
      <c r="BO123" s="924" t="s">
        <v>482</v>
      </c>
      <c r="BP123" s="925"/>
      <c r="BQ123" s="879">
        <v>40364591</v>
      </c>
      <c r="BR123" s="880"/>
      <c r="BS123" s="880"/>
      <c r="BT123" s="880"/>
      <c r="BU123" s="880"/>
      <c r="BV123" s="880">
        <v>40817179</v>
      </c>
      <c r="BW123" s="880"/>
      <c r="BX123" s="880"/>
      <c r="BY123" s="880"/>
      <c r="BZ123" s="880"/>
      <c r="CA123" s="880">
        <v>40198976</v>
      </c>
      <c r="CB123" s="880"/>
      <c r="CC123" s="880"/>
      <c r="CD123" s="880"/>
      <c r="CE123" s="880"/>
      <c r="CF123" s="790"/>
      <c r="CG123" s="791"/>
      <c r="CH123" s="791"/>
      <c r="CI123" s="791"/>
      <c r="CJ123" s="881"/>
      <c r="CK123" s="916"/>
      <c r="CL123" s="902"/>
      <c r="CM123" s="902"/>
      <c r="CN123" s="902"/>
      <c r="CO123" s="903"/>
      <c r="CP123" s="882" t="s">
        <v>404</v>
      </c>
      <c r="CQ123" s="883"/>
      <c r="CR123" s="883"/>
      <c r="CS123" s="883"/>
      <c r="CT123" s="883"/>
      <c r="CU123" s="883"/>
      <c r="CV123" s="883"/>
      <c r="CW123" s="883"/>
      <c r="CX123" s="883"/>
      <c r="CY123" s="883"/>
      <c r="CZ123" s="883"/>
      <c r="DA123" s="883"/>
      <c r="DB123" s="883"/>
      <c r="DC123" s="883"/>
      <c r="DD123" s="883"/>
      <c r="DE123" s="883"/>
      <c r="DF123" s="884"/>
      <c r="DG123" s="823" t="s">
        <v>131</v>
      </c>
      <c r="DH123" s="824"/>
      <c r="DI123" s="824"/>
      <c r="DJ123" s="824"/>
      <c r="DK123" s="825"/>
      <c r="DL123" s="826" t="s">
        <v>131</v>
      </c>
      <c r="DM123" s="824"/>
      <c r="DN123" s="824"/>
      <c r="DO123" s="824"/>
      <c r="DP123" s="825"/>
      <c r="DQ123" s="826" t="s">
        <v>131</v>
      </c>
      <c r="DR123" s="824"/>
      <c r="DS123" s="824"/>
      <c r="DT123" s="824"/>
      <c r="DU123" s="825"/>
      <c r="DV123" s="871" t="s">
        <v>131</v>
      </c>
      <c r="DW123" s="872"/>
      <c r="DX123" s="872"/>
      <c r="DY123" s="872"/>
      <c r="DZ123" s="873"/>
    </row>
    <row r="124" spans="1:130" s="247" customFormat="1" ht="26.25" customHeight="1" thickBot="1" x14ac:dyDescent="0.2">
      <c r="A124" s="864"/>
      <c r="B124" s="865"/>
      <c r="C124" s="868" t="s">
        <v>469</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131</v>
      </c>
      <c r="AB124" s="824"/>
      <c r="AC124" s="824"/>
      <c r="AD124" s="824"/>
      <c r="AE124" s="825"/>
      <c r="AF124" s="826" t="s">
        <v>446</v>
      </c>
      <c r="AG124" s="824"/>
      <c r="AH124" s="824"/>
      <c r="AI124" s="824"/>
      <c r="AJ124" s="825"/>
      <c r="AK124" s="826" t="s">
        <v>131</v>
      </c>
      <c r="AL124" s="824"/>
      <c r="AM124" s="824"/>
      <c r="AN124" s="824"/>
      <c r="AO124" s="825"/>
      <c r="AP124" s="871" t="s">
        <v>131</v>
      </c>
      <c r="AQ124" s="872"/>
      <c r="AR124" s="872"/>
      <c r="AS124" s="872"/>
      <c r="AT124" s="873"/>
      <c r="AU124" s="874" t="s">
        <v>483</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11.4</v>
      </c>
      <c r="BR124" s="878"/>
      <c r="BS124" s="878"/>
      <c r="BT124" s="878"/>
      <c r="BU124" s="878"/>
      <c r="BV124" s="878">
        <v>9.9</v>
      </c>
      <c r="BW124" s="878"/>
      <c r="BX124" s="878"/>
      <c r="BY124" s="878"/>
      <c r="BZ124" s="878"/>
      <c r="CA124" s="878">
        <v>11.3</v>
      </c>
      <c r="CB124" s="878"/>
      <c r="CC124" s="878"/>
      <c r="CD124" s="878"/>
      <c r="CE124" s="878"/>
      <c r="CF124" s="768"/>
      <c r="CG124" s="769"/>
      <c r="CH124" s="769"/>
      <c r="CI124" s="769"/>
      <c r="CJ124" s="909"/>
      <c r="CK124" s="917"/>
      <c r="CL124" s="917"/>
      <c r="CM124" s="917"/>
      <c r="CN124" s="917"/>
      <c r="CO124" s="918"/>
      <c r="CP124" s="882" t="s">
        <v>484</v>
      </c>
      <c r="CQ124" s="883"/>
      <c r="CR124" s="883"/>
      <c r="CS124" s="883"/>
      <c r="CT124" s="883"/>
      <c r="CU124" s="883"/>
      <c r="CV124" s="883"/>
      <c r="CW124" s="883"/>
      <c r="CX124" s="883"/>
      <c r="CY124" s="883"/>
      <c r="CZ124" s="883"/>
      <c r="DA124" s="883"/>
      <c r="DB124" s="883"/>
      <c r="DC124" s="883"/>
      <c r="DD124" s="883"/>
      <c r="DE124" s="883"/>
      <c r="DF124" s="884"/>
      <c r="DG124" s="806">
        <v>77937</v>
      </c>
      <c r="DH124" s="807"/>
      <c r="DI124" s="807"/>
      <c r="DJ124" s="807"/>
      <c r="DK124" s="808"/>
      <c r="DL124" s="809" t="s">
        <v>446</v>
      </c>
      <c r="DM124" s="807"/>
      <c r="DN124" s="807"/>
      <c r="DO124" s="807"/>
      <c r="DP124" s="808"/>
      <c r="DQ124" s="809" t="s">
        <v>446</v>
      </c>
      <c r="DR124" s="807"/>
      <c r="DS124" s="807"/>
      <c r="DT124" s="807"/>
      <c r="DU124" s="808"/>
      <c r="DV124" s="895" t="s">
        <v>446</v>
      </c>
      <c r="DW124" s="896"/>
      <c r="DX124" s="896"/>
      <c r="DY124" s="896"/>
      <c r="DZ124" s="897"/>
    </row>
    <row r="125" spans="1:130" s="247" customFormat="1" ht="26.25" customHeight="1" x14ac:dyDescent="0.15">
      <c r="A125" s="864"/>
      <c r="B125" s="865"/>
      <c r="C125" s="868" t="s">
        <v>471</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446</v>
      </c>
      <c r="AB125" s="824"/>
      <c r="AC125" s="824"/>
      <c r="AD125" s="824"/>
      <c r="AE125" s="825"/>
      <c r="AF125" s="826" t="s">
        <v>446</v>
      </c>
      <c r="AG125" s="824"/>
      <c r="AH125" s="824"/>
      <c r="AI125" s="824"/>
      <c r="AJ125" s="825"/>
      <c r="AK125" s="826" t="s">
        <v>446</v>
      </c>
      <c r="AL125" s="824"/>
      <c r="AM125" s="824"/>
      <c r="AN125" s="824"/>
      <c r="AO125" s="825"/>
      <c r="AP125" s="871" t="s">
        <v>446</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485</v>
      </c>
      <c r="CL125" s="899"/>
      <c r="CM125" s="899"/>
      <c r="CN125" s="899"/>
      <c r="CO125" s="900"/>
      <c r="CP125" s="907" t="s">
        <v>486</v>
      </c>
      <c r="CQ125" s="852"/>
      <c r="CR125" s="852"/>
      <c r="CS125" s="852"/>
      <c r="CT125" s="852"/>
      <c r="CU125" s="852"/>
      <c r="CV125" s="852"/>
      <c r="CW125" s="852"/>
      <c r="CX125" s="852"/>
      <c r="CY125" s="852"/>
      <c r="CZ125" s="852"/>
      <c r="DA125" s="852"/>
      <c r="DB125" s="852"/>
      <c r="DC125" s="852"/>
      <c r="DD125" s="852"/>
      <c r="DE125" s="852"/>
      <c r="DF125" s="853"/>
      <c r="DG125" s="908" t="s">
        <v>446</v>
      </c>
      <c r="DH125" s="889"/>
      <c r="DI125" s="889"/>
      <c r="DJ125" s="889"/>
      <c r="DK125" s="889"/>
      <c r="DL125" s="889" t="s">
        <v>446</v>
      </c>
      <c r="DM125" s="889"/>
      <c r="DN125" s="889"/>
      <c r="DO125" s="889"/>
      <c r="DP125" s="889"/>
      <c r="DQ125" s="889" t="s">
        <v>446</v>
      </c>
      <c r="DR125" s="889"/>
      <c r="DS125" s="889"/>
      <c r="DT125" s="889"/>
      <c r="DU125" s="889"/>
      <c r="DV125" s="890" t="s">
        <v>446</v>
      </c>
      <c r="DW125" s="890"/>
      <c r="DX125" s="890"/>
      <c r="DY125" s="890"/>
      <c r="DZ125" s="891"/>
    </row>
    <row r="126" spans="1:130" s="247" customFormat="1" ht="26.25" customHeight="1" thickBot="1" x14ac:dyDescent="0.2">
      <c r="A126" s="864"/>
      <c r="B126" s="865"/>
      <c r="C126" s="868" t="s">
        <v>473</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446</v>
      </c>
      <c r="AB126" s="824"/>
      <c r="AC126" s="824"/>
      <c r="AD126" s="824"/>
      <c r="AE126" s="825"/>
      <c r="AF126" s="826" t="s">
        <v>131</v>
      </c>
      <c r="AG126" s="824"/>
      <c r="AH126" s="824"/>
      <c r="AI126" s="824"/>
      <c r="AJ126" s="825"/>
      <c r="AK126" s="826" t="s">
        <v>446</v>
      </c>
      <c r="AL126" s="824"/>
      <c r="AM126" s="824"/>
      <c r="AN126" s="824"/>
      <c r="AO126" s="825"/>
      <c r="AP126" s="871" t="s">
        <v>446</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487</v>
      </c>
      <c r="CQ126" s="794"/>
      <c r="CR126" s="794"/>
      <c r="CS126" s="794"/>
      <c r="CT126" s="794"/>
      <c r="CU126" s="794"/>
      <c r="CV126" s="794"/>
      <c r="CW126" s="794"/>
      <c r="CX126" s="794"/>
      <c r="CY126" s="794"/>
      <c r="CZ126" s="794"/>
      <c r="DA126" s="794"/>
      <c r="DB126" s="794"/>
      <c r="DC126" s="794"/>
      <c r="DD126" s="794"/>
      <c r="DE126" s="794"/>
      <c r="DF126" s="795"/>
      <c r="DG126" s="860" t="s">
        <v>131</v>
      </c>
      <c r="DH126" s="861"/>
      <c r="DI126" s="861"/>
      <c r="DJ126" s="861"/>
      <c r="DK126" s="861"/>
      <c r="DL126" s="861" t="s">
        <v>446</v>
      </c>
      <c r="DM126" s="861"/>
      <c r="DN126" s="861"/>
      <c r="DO126" s="861"/>
      <c r="DP126" s="861"/>
      <c r="DQ126" s="861" t="s">
        <v>446</v>
      </c>
      <c r="DR126" s="861"/>
      <c r="DS126" s="861"/>
      <c r="DT126" s="861"/>
      <c r="DU126" s="861"/>
      <c r="DV126" s="838" t="s">
        <v>446</v>
      </c>
      <c r="DW126" s="838"/>
      <c r="DX126" s="838"/>
      <c r="DY126" s="838"/>
      <c r="DZ126" s="839"/>
    </row>
    <row r="127" spans="1:130" s="247" customFormat="1" ht="26.25" customHeight="1" x14ac:dyDescent="0.15">
      <c r="A127" s="866"/>
      <c r="B127" s="867"/>
      <c r="C127" s="885" t="s">
        <v>488</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v>10324</v>
      </c>
      <c r="AB127" s="824"/>
      <c r="AC127" s="824"/>
      <c r="AD127" s="824"/>
      <c r="AE127" s="825"/>
      <c r="AF127" s="826">
        <v>16136</v>
      </c>
      <c r="AG127" s="824"/>
      <c r="AH127" s="824"/>
      <c r="AI127" s="824"/>
      <c r="AJ127" s="825"/>
      <c r="AK127" s="826">
        <v>7137</v>
      </c>
      <c r="AL127" s="824"/>
      <c r="AM127" s="824"/>
      <c r="AN127" s="824"/>
      <c r="AO127" s="825"/>
      <c r="AP127" s="871">
        <v>0.1</v>
      </c>
      <c r="AQ127" s="872"/>
      <c r="AR127" s="872"/>
      <c r="AS127" s="872"/>
      <c r="AT127" s="873"/>
      <c r="AU127" s="283"/>
      <c r="AV127" s="283"/>
      <c r="AW127" s="283"/>
      <c r="AX127" s="888" t="s">
        <v>489</v>
      </c>
      <c r="AY127" s="856"/>
      <c r="AZ127" s="856"/>
      <c r="BA127" s="856"/>
      <c r="BB127" s="856"/>
      <c r="BC127" s="856"/>
      <c r="BD127" s="856"/>
      <c r="BE127" s="857"/>
      <c r="BF127" s="855" t="s">
        <v>490</v>
      </c>
      <c r="BG127" s="856"/>
      <c r="BH127" s="856"/>
      <c r="BI127" s="856"/>
      <c r="BJ127" s="856"/>
      <c r="BK127" s="856"/>
      <c r="BL127" s="857"/>
      <c r="BM127" s="855" t="s">
        <v>491</v>
      </c>
      <c r="BN127" s="856"/>
      <c r="BO127" s="856"/>
      <c r="BP127" s="856"/>
      <c r="BQ127" s="856"/>
      <c r="BR127" s="856"/>
      <c r="BS127" s="857"/>
      <c r="BT127" s="855" t="s">
        <v>492</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493</v>
      </c>
      <c r="CQ127" s="794"/>
      <c r="CR127" s="794"/>
      <c r="CS127" s="794"/>
      <c r="CT127" s="794"/>
      <c r="CU127" s="794"/>
      <c r="CV127" s="794"/>
      <c r="CW127" s="794"/>
      <c r="CX127" s="794"/>
      <c r="CY127" s="794"/>
      <c r="CZ127" s="794"/>
      <c r="DA127" s="794"/>
      <c r="DB127" s="794"/>
      <c r="DC127" s="794"/>
      <c r="DD127" s="794"/>
      <c r="DE127" s="794"/>
      <c r="DF127" s="795"/>
      <c r="DG127" s="860" t="s">
        <v>446</v>
      </c>
      <c r="DH127" s="861"/>
      <c r="DI127" s="861"/>
      <c r="DJ127" s="861"/>
      <c r="DK127" s="861"/>
      <c r="DL127" s="861" t="s">
        <v>131</v>
      </c>
      <c r="DM127" s="861"/>
      <c r="DN127" s="861"/>
      <c r="DO127" s="861"/>
      <c r="DP127" s="861"/>
      <c r="DQ127" s="861" t="s">
        <v>446</v>
      </c>
      <c r="DR127" s="861"/>
      <c r="DS127" s="861"/>
      <c r="DT127" s="861"/>
      <c r="DU127" s="861"/>
      <c r="DV127" s="838" t="s">
        <v>446</v>
      </c>
      <c r="DW127" s="838"/>
      <c r="DX127" s="838"/>
      <c r="DY127" s="838"/>
      <c r="DZ127" s="839"/>
    </row>
    <row r="128" spans="1:130" s="247" customFormat="1" ht="26.25" customHeight="1" thickBot="1" x14ac:dyDescent="0.2">
      <c r="A128" s="840" t="s">
        <v>494</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495</v>
      </c>
      <c r="X128" s="842"/>
      <c r="Y128" s="842"/>
      <c r="Z128" s="843"/>
      <c r="AA128" s="844">
        <v>629113</v>
      </c>
      <c r="AB128" s="845"/>
      <c r="AC128" s="845"/>
      <c r="AD128" s="845"/>
      <c r="AE128" s="846"/>
      <c r="AF128" s="847">
        <v>671666</v>
      </c>
      <c r="AG128" s="845"/>
      <c r="AH128" s="845"/>
      <c r="AI128" s="845"/>
      <c r="AJ128" s="846"/>
      <c r="AK128" s="847">
        <v>645849</v>
      </c>
      <c r="AL128" s="845"/>
      <c r="AM128" s="845"/>
      <c r="AN128" s="845"/>
      <c r="AO128" s="846"/>
      <c r="AP128" s="848"/>
      <c r="AQ128" s="849"/>
      <c r="AR128" s="849"/>
      <c r="AS128" s="849"/>
      <c r="AT128" s="850"/>
      <c r="AU128" s="283"/>
      <c r="AV128" s="283"/>
      <c r="AW128" s="283"/>
      <c r="AX128" s="851" t="s">
        <v>496</v>
      </c>
      <c r="AY128" s="852"/>
      <c r="AZ128" s="852"/>
      <c r="BA128" s="852"/>
      <c r="BB128" s="852"/>
      <c r="BC128" s="852"/>
      <c r="BD128" s="852"/>
      <c r="BE128" s="853"/>
      <c r="BF128" s="830" t="s">
        <v>444</v>
      </c>
      <c r="BG128" s="831"/>
      <c r="BH128" s="831"/>
      <c r="BI128" s="831"/>
      <c r="BJ128" s="831"/>
      <c r="BK128" s="831"/>
      <c r="BL128" s="854"/>
      <c r="BM128" s="830">
        <v>12.76</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497</v>
      </c>
      <c r="CQ128" s="772"/>
      <c r="CR128" s="772"/>
      <c r="CS128" s="772"/>
      <c r="CT128" s="772"/>
      <c r="CU128" s="772"/>
      <c r="CV128" s="772"/>
      <c r="CW128" s="772"/>
      <c r="CX128" s="772"/>
      <c r="CY128" s="772"/>
      <c r="CZ128" s="772"/>
      <c r="DA128" s="772"/>
      <c r="DB128" s="772"/>
      <c r="DC128" s="772"/>
      <c r="DD128" s="772"/>
      <c r="DE128" s="772"/>
      <c r="DF128" s="773"/>
      <c r="DG128" s="834" t="s">
        <v>131</v>
      </c>
      <c r="DH128" s="835"/>
      <c r="DI128" s="835"/>
      <c r="DJ128" s="835"/>
      <c r="DK128" s="835"/>
      <c r="DL128" s="835" t="s">
        <v>446</v>
      </c>
      <c r="DM128" s="835"/>
      <c r="DN128" s="835"/>
      <c r="DO128" s="835"/>
      <c r="DP128" s="835"/>
      <c r="DQ128" s="835" t="s">
        <v>446</v>
      </c>
      <c r="DR128" s="835"/>
      <c r="DS128" s="835"/>
      <c r="DT128" s="835"/>
      <c r="DU128" s="835"/>
      <c r="DV128" s="836" t="s">
        <v>446</v>
      </c>
      <c r="DW128" s="836"/>
      <c r="DX128" s="836"/>
      <c r="DY128" s="836"/>
      <c r="DZ128" s="837"/>
    </row>
    <row r="129" spans="1:131" s="247" customFormat="1" ht="26.25" customHeight="1" x14ac:dyDescent="0.15">
      <c r="A129" s="818" t="s">
        <v>107</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498</v>
      </c>
      <c r="X129" s="821"/>
      <c r="Y129" s="821"/>
      <c r="Z129" s="822"/>
      <c r="AA129" s="823">
        <v>15425167</v>
      </c>
      <c r="AB129" s="824"/>
      <c r="AC129" s="824"/>
      <c r="AD129" s="824"/>
      <c r="AE129" s="825"/>
      <c r="AF129" s="826">
        <v>15334200</v>
      </c>
      <c r="AG129" s="824"/>
      <c r="AH129" s="824"/>
      <c r="AI129" s="824"/>
      <c r="AJ129" s="825"/>
      <c r="AK129" s="826">
        <v>15312861</v>
      </c>
      <c r="AL129" s="824"/>
      <c r="AM129" s="824"/>
      <c r="AN129" s="824"/>
      <c r="AO129" s="825"/>
      <c r="AP129" s="827"/>
      <c r="AQ129" s="828"/>
      <c r="AR129" s="828"/>
      <c r="AS129" s="828"/>
      <c r="AT129" s="829"/>
      <c r="AU129" s="285"/>
      <c r="AV129" s="285"/>
      <c r="AW129" s="285"/>
      <c r="AX129" s="793" t="s">
        <v>499</v>
      </c>
      <c r="AY129" s="794"/>
      <c r="AZ129" s="794"/>
      <c r="BA129" s="794"/>
      <c r="BB129" s="794"/>
      <c r="BC129" s="794"/>
      <c r="BD129" s="794"/>
      <c r="BE129" s="795"/>
      <c r="BF129" s="813" t="s">
        <v>131</v>
      </c>
      <c r="BG129" s="814"/>
      <c r="BH129" s="814"/>
      <c r="BI129" s="814"/>
      <c r="BJ129" s="814"/>
      <c r="BK129" s="814"/>
      <c r="BL129" s="815"/>
      <c r="BM129" s="813">
        <v>17.760000000000002</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500</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501</v>
      </c>
      <c r="X130" s="821"/>
      <c r="Y130" s="821"/>
      <c r="Z130" s="822"/>
      <c r="AA130" s="823">
        <v>1749676</v>
      </c>
      <c r="AB130" s="824"/>
      <c r="AC130" s="824"/>
      <c r="AD130" s="824"/>
      <c r="AE130" s="825"/>
      <c r="AF130" s="826">
        <v>1765510</v>
      </c>
      <c r="AG130" s="824"/>
      <c r="AH130" s="824"/>
      <c r="AI130" s="824"/>
      <c r="AJ130" s="825"/>
      <c r="AK130" s="826">
        <v>1762031</v>
      </c>
      <c r="AL130" s="824"/>
      <c r="AM130" s="824"/>
      <c r="AN130" s="824"/>
      <c r="AO130" s="825"/>
      <c r="AP130" s="827"/>
      <c r="AQ130" s="828"/>
      <c r="AR130" s="828"/>
      <c r="AS130" s="828"/>
      <c r="AT130" s="829"/>
      <c r="AU130" s="285"/>
      <c r="AV130" s="285"/>
      <c r="AW130" s="285"/>
      <c r="AX130" s="793" t="s">
        <v>502</v>
      </c>
      <c r="AY130" s="794"/>
      <c r="AZ130" s="794"/>
      <c r="BA130" s="794"/>
      <c r="BB130" s="794"/>
      <c r="BC130" s="794"/>
      <c r="BD130" s="794"/>
      <c r="BE130" s="795"/>
      <c r="BF130" s="796">
        <v>6.1</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503</v>
      </c>
      <c r="X131" s="804"/>
      <c r="Y131" s="804"/>
      <c r="Z131" s="805"/>
      <c r="AA131" s="806">
        <v>13675491</v>
      </c>
      <c r="AB131" s="807"/>
      <c r="AC131" s="807"/>
      <c r="AD131" s="807"/>
      <c r="AE131" s="808"/>
      <c r="AF131" s="809">
        <v>13568690</v>
      </c>
      <c r="AG131" s="807"/>
      <c r="AH131" s="807"/>
      <c r="AI131" s="807"/>
      <c r="AJ131" s="808"/>
      <c r="AK131" s="809">
        <v>13550830</v>
      </c>
      <c r="AL131" s="807"/>
      <c r="AM131" s="807"/>
      <c r="AN131" s="807"/>
      <c r="AO131" s="808"/>
      <c r="AP131" s="810"/>
      <c r="AQ131" s="811"/>
      <c r="AR131" s="811"/>
      <c r="AS131" s="811"/>
      <c r="AT131" s="812"/>
      <c r="AU131" s="285"/>
      <c r="AV131" s="285"/>
      <c r="AW131" s="285"/>
      <c r="AX131" s="771" t="s">
        <v>504</v>
      </c>
      <c r="AY131" s="772"/>
      <c r="AZ131" s="772"/>
      <c r="BA131" s="772"/>
      <c r="BB131" s="772"/>
      <c r="BC131" s="772"/>
      <c r="BD131" s="772"/>
      <c r="BE131" s="773"/>
      <c r="BF131" s="774">
        <v>11.3</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505</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506</v>
      </c>
      <c r="W132" s="784"/>
      <c r="X132" s="784"/>
      <c r="Y132" s="784"/>
      <c r="Z132" s="785"/>
      <c r="AA132" s="786">
        <v>6.0138681680000001</v>
      </c>
      <c r="AB132" s="787"/>
      <c r="AC132" s="787"/>
      <c r="AD132" s="787"/>
      <c r="AE132" s="788"/>
      <c r="AF132" s="789">
        <v>6.3150827380000001</v>
      </c>
      <c r="AG132" s="787"/>
      <c r="AH132" s="787"/>
      <c r="AI132" s="787"/>
      <c r="AJ132" s="788"/>
      <c r="AK132" s="789">
        <v>6.0658055629999996</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507</v>
      </c>
      <c r="W133" s="763"/>
      <c r="X133" s="763"/>
      <c r="Y133" s="763"/>
      <c r="Z133" s="764"/>
      <c r="AA133" s="765">
        <v>6.4</v>
      </c>
      <c r="AB133" s="766"/>
      <c r="AC133" s="766"/>
      <c r="AD133" s="766"/>
      <c r="AE133" s="767"/>
      <c r="AF133" s="765">
        <v>6.1</v>
      </c>
      <c r="AG133" s="766"/>
      <c r="AH133" s="766"/>
      <c r="AI133" s="766"/>
      <c r="AJ133" s="767"/>
      <c r="AK133" s="765">
        <v>6.1</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i1e+Zd4GNASOaCdpbhFUYSn2pIjFqiEHMGAcqcWijJqixvdG/0TKLVoBWjfR2qklXEBH//i0asfSspt4R7keWQ==" saltValue="mU+YwlERNEb6uRmyeqm3A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508</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r1WgsbQ4q6YgAbXOyLbf9mlha5uUIat2mcmgJByevvMAhAIDxdFvTEArbL2zDNosruLhzTWazgQcfW4959Czwg==" saltValue="Nk7/3QxRx9l3PBorsNoZZ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50reAedUSGArIB1y7DVWkLdpemJ0JKRxqBDD42yrU2EFy82tL0ODXFYwMv4KrMC8v0ZXH+sc5YE/UxkBPbh5w==" saltValue="IJ+lMu9FTGdeh++Y8nd7N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510</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511</v>
      </c>
      <c r="AP7" s="304"/>
      <c r="AQ7" s="305" t="s">
        <v>512</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513</v>
      </c>
      <c r="AQ8" s="311" t="s">
        <v>514</v>
      </c>
      <c r="AR8" s="312" t="s">
        <v>515</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516</v>
      </c>
      <c r="AL9" s="1193"/>
      <c r="AM9" s="1193"/>
      <c r="AN9" s="1194"/>
      <c r="AO9" s="313">
        <v>4494798</v>
      </c>
      <c r="AP9" s="313">
        <v>65630</v>
      </c>
      <c r="AQ9" s="314">
        <v>57754</v>
      </c>
      <c r="AR9" s="315">
        <v>13.6</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517</v>
      </c>
      <c r="AL10" s="1193"/>
      <c r="AM10" s="1193"/>
      <c r="AN10" s="1194"/>
      <c r="AO10" s="316">
        <v>383854</v>
      </c>
      <c r="AP10" s="316">
        <v>5605</v>
      </c>
      <c r="AQ10" s="317">
        <v>3830</v>
      </c>
      <c r="AR10" s="318">
        <v>46.3</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518</v>
      </c>
      <c r="AL11" s="1193"/>
      <c r="AM11" s="1193"/>
      <c r="AN11" s="1194"/>
      <c r="AO11" s="316">
        <v>781552</v>
      </c>
      <c r="AP11" s="316">
        <v>11412</v>
      </c>
      <c r="AQ11" s="317">
        <v>6814</v>
      </c>
      <c r="AR11" s="318">
        <v>67.5</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519</v>
      </c>
      <c r="AL12" s="1193"/>
      <c r="AM12" s="1193"/>
      <c r="AN12" s="1194"/>
      <c r="AO12" s="316" t="s">
        <v>520</v>
      </c>
      <c r="AP12" s="316" t="s">
        <v>520</v>
      </c>
      <c r="AQ12" s="317">
        <v>1059</v>
      </c>
      <c r="AR12" s="318" t="s">
        <v>520</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521</v>
      </c>
      <c r="AL13" s="1193"/>
      <c r="AM13" s="1193"/>
      <c r="AN13" s="1194"/>
      <c r="AO13" s="316" t="s">
        <v>520</v>
      </c>
      <c r="AP13" s="316" t="s">
        <v>520</v>
      </c>
      <c r="AQ13" s="317">
        <v>4</v>
      </c>
      <c r="AR13" s="318" t="s">
        <v>520</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522</v>
      </c>
      <c r="AL14" s="1193"/>
      <c r="AM14" s="1193"/>
      <c r="AN14" s="1194"/>
      <c r="AO14" s="316" t="s">
        <v>520</v>
      </c>
      <c r="AP14" s="316" t="s">
        <v>520</v>
      </c>
      <c r="AQ14" s="317">
        <v>2651</v>
      </c>
      <c r="AR14" s="318" t="s">
        <v>520</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523</v>
      </c>
      <c r="AL15" s="1193"/>
      <c r="AM15" s="1193"/>
      <c r="AN15" s="1194"/>
      <c r="AO15" s="316">
        <v>111562</v>
      </c>
      <c r="AP15" s="316">
        <v>1629</v>
      </c>
      <c r="AQ15" s="317">
        <v>1352</v>
      </c>
      <c r="AR15" s="318">
        <v>20.5</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524</v>
      </c>
      <c r="AL16" s="1196"/>
      <c r="AM16" s="1196"/>
      <c r="AN16" s="1197"/>
      <c r="AO16" s="316">
        <v>-412727</v>
      </c>
      <c r="AP16" s="316">
        <v>-6026</v>
      </c>
      <c r="AQ16" s="317">
        <v>-4074</v>
      </c>
      <c r="AR16" s="318">
        <v>47.9</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187</v>
      </c>
      <c r="AL17" s="1196"/>
      <c r="AM17" s="1196"/>
      <c r="AN17" s="1197"/>
      <c r="AO17" s="316">
        <v>5359039</v>
      </c>
      <c r="AP17" s="316">
        <v>78249</v>
      </c>
      <c r="AQ17" s="317">
        <v>69392</v>
      </c>
      <c r="AR17" s="318">
        <v>12.8</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525</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526</v>
      </c>
      <c r="AP20" s="324" t="s">
        <v>527</v>
      </c>
      <c r="AQ20" s="325" t="s">
        <v>528</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529</v>
      </c>
      <c r="AL21" s="1190"/>
      <c r="AM21" s="1190"/>
      <c r="AN21" s="1191"/>
      <c r="AO21" s="328">
        <v>7.77</v>
      </c>
      <c r="AP21" s="329">
        <v>6.31</v>
      </c>
      <c r="AQ21" s="330">
        <v>1.46</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530</v>
      </c>
      <c r="AL22" s="1190"/>
      <c r="AM22" s="1190"/>
      <c r="AN22" s="1191"/>
      <c r="AO22" s="333">
        <v>101.3</v>
      </c>
      <c r="AP22" s="334">
        <v>98.4</v>
      </c>
      <c r="AQ22" s="335">
        <v>2.9</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533</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511</v>
      </c>
      <c r="AP30" s="304"/>
      <c r="AQ30" s="305" t="s">
        <v>512</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513</v>
      </c>
      <c r="AQ31" s="311" t="s">
        <v>514</v>
      </c>
      <c r="AR31" s="312" t="s">
        <v>515</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534</v>
      </c>
      <c r="AL32" s="1181"/>
      <c r="AM32" s="1181"/>
      <c r="AN32" s="1182"/>
      <c r="AO32" s="343">
        <v>2517650</v>
      </c>
      <c r="AP32" s="343">
        <v>36761</v>
      </c>
      <c r="AQ32" s="344">
        <v>34189</v>
      </c>
      <c r="AR32" s="345">
        <v>7.5</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535</v>
      </c>
      <c r="AL33" s="1181"/>
      <c r="AM33" s="1181"/>
      <c r="AN33" s="1182"/>
      <c r="AO33" s="343" t="s">
        <v>520</v>
      </c>
      <c r="AP33" s="343" t="s">
        <v>520</v>
      </c>
      <c r="AQ33" s="344" t="s">
        <v>520</v>
      </c>
      <c r="AR33" s="345" t="s">
        <v>520</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536</v>
      </c>
      <c r="AL34" s="1181"/>
      <c r="AM34" s="1181"/>
      <c r="AN34" s="1182"/>
      <c r="AO34" s="343" t="s">
        <v>520</v>
      </c>
      <c r="AP34" s="343" t="s">
        <v>520</v>
      </c>
      <c r="AQ34" s="344">
        <v>16</v>
      </c>
      <c r="AR34" s="345" t="s">
        <v>520</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537</v>
      </c>
      <c r="AL35" s="1181"/>
      <c r="AM35" s="1181"/>
      <c r="AN35" s="1182"/>
      <c r="AO35" s="343">
        <v>702035</v>
      </c>
      <c r="AP35" s="343">
        <v>10251</v>
      </c>
      <c r="AQ35" s="344">
        <v>9412</v>
      </c>
      <c r="AR35" s="345">
        <v>8.9</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538</v>
      </c>
      <c r="AL36" s="1181"/>
      <c r="AM36" s="1181"/>
      <c r="AN36" s="1182"/>
      <c r="AO36" s="343">
        <v>3025</v>
      </c>
      <c r="AP36" s="343">
        <v>44</v>
      </c>
      <c r="AQ36" s="344">
        <v>2024</v>
      </c>
      <c r="AR36" s="345">
        <v>-97.8</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539</v>
      </c>
      <c r="AL37" s="1181"/>
      <c r="AM37" s="1181"/>
      <c r="AN37" s="1182"/>
      <c r="AO37" s="343">
        <v>7137</v>
      </c>
      <c r="AP37" s="343">
        <v>104</v>
      </c>
      <c r="AQ37" s="344">
        <v>1165</v>
      </c>
      <c r="AR37" s="345">
        <v>-91.1</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540</v>
      </c>
      <c r="AL38" s="1184"/>
      <c r="AM38" s="1184"/>
      <c r="AN38" s="1185"/>
      <c r="AO38" s="346" t="s">
        <v>520</v>
      </c>
      <c r="AP38" s="346" t="s">
        <v>520</v>
      </c>
      <c r="AQ38" s="347">
        <v>2</v>
      </c>
      <c r="AR38" s="335" t="s">
        <v>520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541</v>
      </c>
      <c r="AL39" s="1184"/>
      <c r="AM39" s="1184"/>
      <c r="AN39" s="1185"/>
      <c r="AO39" s="343">
        <v>-645849</v>
      </c>
      <c r="AP39" s="343">
        <v>-9430</v>
      </c>
      <c r="AQ39" s="344">
        <v>-6367</v>
      </c>
      <c r="AR39" s="345">
        <v>48.1</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542</v>
      </c>
      <c r="AL40" s="1181"/>
      <c r="AM40" s="1181"/>
      <c r="AN40" s="1182"/>
      <c r="AO40" s="343">
        <v>-1762031</v>
      </c>
      <c r="AP40" s="343">
        <v>-25728</v>
      </c>
      <c r="AQ40" s="344">
        <v>-28963</v>
      </c>
      <c r="AR40" s="345">
        <v>-11.2</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299</v>
      </c>
      <c r="AL41" s="1187"/>
      <c r="AM41" s="1187"/>
      <c r="AN41" s="1188"/>
      <c r="AO41" s="343">
        <v>821967</v>
      </c>
      <c r="AP41" s="343">
        <v>12002</v>
      </c>
      <c r="AQ41" s="344">
        <v>11478</v>
      </c>
      <c r="AR41" s="345">
        <v>4.5999999999999996</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543</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545</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511</v>
      </c>
      <c r="AN49" s="1175" t="s">
        <v>546</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547</v>
      </c>
      <c r="AO50" s="360" t="s">
        <v>548</v>
      </c>
      <c r="AP50" s="361" t="s">
        <v>549</v>
      </c>
      <c r="AQ50" s="362" t="s">
        <v>550</v>
      </c>
      <c r="AR50" s="363" t="s">
        <v>551</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552</v>
      </c>
      <c r="AL51" s="356"/>
      <c r="AM51" s="364">
        <v>2705922</v>
      </c>
      <c r="AN51" s="365">
        <v>37859</v>
      </c>
      <c r="AO51" s="366">
        <v>-23.5</v>
      </c>
      <c r="AP51" s="367">
        <v>47278</v>
      </c>
      <c r="AQ51" s="368">
        <v>-28.6</v>
      </c>
      <c r="AR51" s="369">
        <v>5.0999999999999996</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553</v>
      </c>
      <c r="AM52" s="372">
        <v>2285321</v>
      </c>
      <c r="AN52" s="373">
        <v>31975</v>
      </c>
      <c r="AO52" s="374">
        <v>31.1</v>
      </c>
      <c r="AP52" s="375">
        <v>24096</v>
      </c>
      <c r="AQ52" s="376">
        <v>-24.3</v>
      </c>
      <c r="AR52" s="377">
        <v>55.4</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554</v>
      </c>
      <c r="AL53" s="356"/>
      <c r="AM53" s="364">
        <v>3901370</v>
      </c>
      <c r="AN53" s="365">
        <v>55196</v>
      </c>
      <c r="AO53" s="366">
        <v>45.8</v>
      </c>
      <c r="AP53" s="367">
        <v>44504</v>
      </c>
      <c r="AQ53" s="368">
        <v>-5.9</v>
      </c>
      <c r="AR53" s="369">
        <v>51.7</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553</v>
      </c>
      <c r="AM54" s="372">
        <v>3232036</v>
      </c>
      <c r="AN54" s="373">
        <v>45726</v>
      </c>
      <c r="AO54" s="374">
        <v>43</v>
      </c>
      <c r="AP54" s="375">
        <v>25876</v>
      </c>
      <c r="AQ54" s="376">
        <v>7.4</v>
      </c>
      <c r="AR54" s="377">
        <v>35.6</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555</v>
      </c>
      <c r="AL55" s="356"/>
      <c r="AM55" s="364">
        <v>2065036</v>
      </c>
      <c r="AN55" s="365">
        <v>29505</v>
      </c>
      <c r="AO55" s="366">
        <v>-46.5</v>
      </c>
      <c r="AP55" s="367">
        <v>47820</v>
      </c>
      <c r="AQ55" s="368">
        <v>7.5</v>
      </c>
      <c r="AR55" s="369">
        <v>-54</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553</v>
      </c>
      <c r="AM56" s="372">
        <v>1427456</v>
      </c>
      <c r="AN56" s="373">
        <v>20395</v>
      </c>
      <c r="AO56" s="374">
        <v>-55.4</v>
      </c>
      <c r="AP56" s="375">
        <v>25855</v>
      </c>
      <c r="AQ56" s="376">
        <v>-0.1</v>
      </c>
      <c r="AR56" s="377">
        <v>-55.3</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556</v>
      </c>
      <c r="AL57" s="356"/>
      <c r="AM57" s="364">
        <v>1755335</v>
      </c>
      <c r="AN57" s="365">
        <v>25361</v>
      </c>
      <c r="AO57" s="366">
        <v>-14</v>
      </c>
      <c r="AP57" s="367">
        <v>41934</v>
      </c>
      <c r="AQ57" s="368">
        <v>-12.3</v>
      </c>
      <c r="AR57" s="369">
        <v>-1.7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553</v>
      </c>
      <c r="AM58" s="372">
        <v>1091472</v>
      </c>
      <c r="AN58" s="373">
        <v>15769</v>
      </c>
      <c r="AO58" s="374">
        <v>-22.7</v>
      </c>
      <c r="AP58" s="375">
        <v>23352</v>
      </c>
      <c r="AQ58" s="376">
        <v>-9.6999999999999993</v>
      </c>
      <c r="AR58" s="377">
        <v>-13</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557</v>
      </c>
      <c r="AL59" s="356"/>
      <c r="AM59" s="364">
        <v>2145888</v>
      </c>
      <c r="AN59" s="365">
        <v>31333</v>
      </c>
      <c r="AO59" s="366">
        <v>23.5</v>
      </c>
      <c r="AP59" s="367">
        <v>45588</v>
      </c>
      <c r="AQ59" s="368">
        <v>8.6999999999999993</v>
      </c>
      <c r="AR59" s="369">
        <v>14.8</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553</v>
      </c>
      <c r="AM60" s="372">
        <v>1177646</v>
      </c>
      <c r="AN60" s="373">
        <v>17195</v>
      </c>
      <c r="AO60" s="374">
        <v>9</v>
      </c>
      <c r="AP60" s="375">
        <v>24150</v>
      </c>
      <c r="AQ60" s="376">
        <v>3.4</v>
      </c>
      <c r="AR60" s="377">
        <v>5.6</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558</v>
      </c>
      <c r="AL61" s="378"/>
      <c r="AM61" s="379">
        <v>2514710</v>
      </c>
      <c r="AN61" s="380">
        <v>35851</v>
      </c>
      <c r="AO61" s="381">
        <v>-2.9</v>
      </c>
      <c r="AP61" s="382">
        <v>45425</v>
      </c>
      <c r="AQ61" s="383">
        <v>-6.1</v>
      </c>
      <c r="AR61" s="369">
        <v>3.2</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553</v>
      </c>
      <c r="AM62" s="372">
        <v>1842786</v>
      </c>
      <c r="AN62" s="373">
        <v>26212</v>
      </c>
      <c r="AO62" s="374">
        <v>1</v>
      </c>
      <c r="AP62" s="375">
        <v>24666</v>
      </c>
      <c r="AQ62" s="376">
        <v>-4.7</v>
      </c>
      <c r="AR62" s="377">
        <v>5.7</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NzewQCu2xVm76KGSP+AwGwnoN5K//RPN1+xjzXtwr5rGtCs4JS0Hx87gNkQLm01MaTZJT9hWEupBAqA1wHE6w==" saltValue="ndzT/dwIv+bQCR18LnzTD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560</v>
      </c>
    </row>
    <row r="120" spans="125:125" ht="13.5" hidden="1" customHeight="1" x14ac:dyDescent="0.15"/>
    <row r="121" spans="125:125" ht="13.5" hidden="1" customHeight="1" x14ac:dyDescent="0.15">
      <c r="DU121" s="291"/>
    </row>
  </sheetData>
  <sheetProtection algorithmName="SHA-512" hashValue="kEF5pqYleNFOqBEfZQnTch5tMSEO3wfg9Tlw2dulUjJedGIUEIQZhT9XTeZuR7TCOgD5R1h5VqZK+2E18Fsh5Q==" saltValue="VYmrq8RfjCf/B/xUzYwiC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561</v>
      </c>
    </row>
  </sheetData>
  <sheetProtection algorithmName="SHA-512" hashValue="yPNsXR3R793XK2KF2NHDtXzDqzk/vnxOUYS+STsqVCfwM2wSNqXg59/g0tROOm7GTP1ZYFeRBsSo9tWyeCTNfg==" saltValue="8r6YtY5iAf/0IoDYjZPDB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198" t="s">
        <v>3</v>
      </c>
      <c r="D47" s="1198"/>
      <c r="E47" s="1199"/>
      <c r="F47" s="11">
        <v>21.35</v>
      </c>
      <c r="G47" s="12">
        <v>20.93</v>
      </c>
      <c r="H47" s="12">
        <v>20.67</v>
      </c>
      <c r="I47" s="12">
        <v>20.8</v>
      </c>
      <c r="J47" s="13">
        <v>20.84</v>
      </c>
    </row>
    <row r="48" spans="2:10" ht="57.75" customHeight="1" x14ac:dyDescent="0.15">
      <c r="B48" s="14"/>
      <c r="C48" s="1200" t="s">
        <v>4</v>
      </c>
      <c r="D48" s="1200"/>
      <c r="E48" s="1201"/>
      <c r="F48" s="15">
        <v>3.87</v>
      </c>
      <c r="G48" s="16">
        <v>3.67</v>
      </c>
      <c r="H48" s="16">
        <v>5.12</v>
      </c>
      <c r="I48" s="16">
        <v>5.0999999999999996</v>
      </c>
      <c r="J48" s="17">
        <v>2.2599999999999998</v>
      </c>
    </row>
    <row r="49" spans="2:10" ht="57.75" customHeight="1" thickBot="1" x14ac:dyDescent="0.2">
      <c r="B49" s="18"/>
      <c r="C49" s="1202" t="s">
        <v>5</v>
      </c>
      <c r="D49" s="1202"/>
      <c r="E49" s="1203"/>
      <c r="F49" s="19">
        <v>2.17</v>
      </c>
      <c r="G49" s="20" t="s">
        <v>567</v>
      </c>
      <c r="H49" s="20">
        <v>1.51</v>
      </c>
      <c r="I49" s="20" t="s">
        <v>568</v>
      </c>
      <c r="J49" s="21" t="s">
        <v>569</v>
      </c>
    </row>
    <row r="50" spans="2:10" ht="13.5" customHeight="1" x14ac:dyDescent="0.15"/>
  </sheetData>
  <sheetProtection algorithmName="SHA-512" hashValue="cmRiuSM4xVZK7uQz5UENUf1z8uvYM05HGifhBAuxK4foNVQSmOwdU6751iX7V3Ii03s1WqRBgPkK0HEsdxkOiQ==" saltValue="RnsNSU1EIK9oIrBppAnZ4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10" t="s">
        <v>570</v>
      </c>
      <c r="D34" s="1210"/>
      <c r="E34" s="1211"/>
      <c r="F34" s="32">
        <v>10.64</v>
      </c>
      <c r="G34" s="33">
        <v>11.51</v>
      </c>
      <c r="H34" s="33">
        <v>10.82</v>
      </c>
      <c r="I34" s="33">
        <v>11.74</v>
      </c>
      <c r="J34" s="34">
        <v>12.13</v>
      </c>
      <c r="K34" s="22"/>
      <c r="L34" s="22"/>
      <c r="M34" s="22"/>
      <c r="N34" s="22"/>
      <c r="O34" s="22"/>
      <c r="P34" s="22"/>
    </row>
    <row r="35" spans="1:16" ht="39" customHeight="1" x14ac:dyDescent="0.15">
      <c r="A35" s="22"/>
      <c r="B35" s="35"/>
      <c r="C35" s="1204" t="s">
        <v>571</v>
      </c>
      <c r="D35" s="1205"/>
      <c r="E35" s="1206"/>
      <c r="F35" s="36">
        <v>7.55</v>
      </c>
      <c r="G35" s="37">
        <v>6.34</v>
      </c>
      <c r="H35" s="37">
        <v>7.26</v>
      </c>
      <c r="I35" s="37">
        <v>8.39</v>
      </c>
      <c r="J35" s="38">
        <v>8.86</v>
      </c>
      <c r="K35" s="22"/>
      <c r="L35" s="22"/>
      <c r="M35" s="22"/>
      <c r="N35" s="22"/>
      <c r="O35" s="22"/>
      <c r="P35" s="22"/>
    </row>
    <row r="36" spans="1:16" ht="39" customHeight="1" x14ac:dyDescent="0.15">
      <c r="A36" s="22"/>
      <c r="B36" s="35"/>
      <c r="C36" s="1204" t="s">
        <v>572</v>
      </c>
      <c r="D36" s="1205"/>
      <c r="E36" s="1206"/>
      <c r="F36" s="36">
        <v>1.79</v>
      </c>
      <c r="G36" s="37">
        <v>3.49</v>
      </c>
      <c r="H36" s="37">
        <v>4.1900000000000004</v>
      </c>
      <c r="I36" s="37">
        <v>2.83</v>
      </c>
      <c r="J36" s="38">
        <v>2.27</v>
      </c>
      <c r="K36" s="22"/>
      <c r="L36" s="22"/>
      <c r="M36" s="22"/>
      <c r="N36" s="22"/>
      <c r="O36" s="22"/>
      <c r="P36" s="22"/>
    </row>
    <row r="37" spans="1:16" ht="39" customHeight="1" x14ac:dyDescent="0.15">
      <c r="A37" s="22"/>
      <c r="B37" s="35"/>
      <c r="C37" s="1204" t="s">
        <v>573</v>
      </c>
      <c r="D37" s="1205"/>
      <c r="E37" s="1206"/>
      <c r="F37" s="36">
        <v>3.87</v>
      </c>
      <c r="G37" s="37">
        <v>3.66</v>
      </c>
      <c r="H37" s="37">
        <v>5.12</v>
      </c>
      <c r="I37" s="37">
        <v>5.05</v>
      </c>
      <c r="J37" s="38">
        <v>2.25</v>
      </c>
      <c r="K37" s="22"/>
      <c r="L37" s="22"/>
      <c r="M37" s="22"/>
      <c r="N37" s="22"/>
      <c r="O37" s="22"/>
      <c r="P37" s="22"/>
    </row>
    <row r="38" spans="1:16" ht="39" customHeight="1" x14ac:dyDescent="0.15">
      <c r="A38" s="22"/>
      <c r="B38" s="35"/>
      <c r="C38" s="1204" t="s">
        <v>574</v>
      </c>
      <c r="D38" s="1205"/>
      <c r="E38" s="1206"/>
      <c r="F38" s="36">
        <v>3.48</v>
      </c>
      <c r="G38" s="37">
        <v>3.99</v>
      </c>
      <c r="H38" s="37">
        <v>4.07</v>
      </c>
      <c r="I38" s="37">
        <v>1.7</v>
      </c>
      <c r="J38" s="38">
        <v>0.9</v>
      </c>
      <c r="K38" s="22"/>
      <c r="L38" s="22"/>
      <c r="M38" s="22"/>
      <c r="N38" s="22"/>
      <c r="O38" s="22"/>
      <c r="P38" s="22"/>
    </row>
    <row r="39" spans="1:16" ht="39" customHeight="1" x14ac:dyDescent="0.15">
      <c r="A39" s="22"/>
      <c r="B39" s="35"/>
      <c r="C39" s="1204" t="s">
        <v>575</v>
      </c>
      <c r="D39" s="1205"/>
      <c r="E39" s="1206"/>
      <c r="F39" s="36">
        <v>0.2</v>
      </c>
      <c r="G39" s="37">
        <v>0.43</v>
      </c>
      <c r="H39" s="37">
        <v>1</v>
      </c>
      <c r="I39" s="37">
        <v>1.18</v>
      </c>
      <c r="J39" s="38">
        <v>0.28999999999999998</v>
      </c>
      <c r="K39" s="22"/>
      <c r="L39" s="22"/>
      <c r="M39" s="22"/>
      <c r="N39" s="22"/>
      <c r="O39" s="22"/>
      <c r="P39" s="22"/>
    </row>
    <row r="40" spans="1:16" ht="39" customHeight="1" x14ac:dyDescent="0.15">
      <c r="A40" s="22"/>
      <c r="B40" s="35"/>
      <c r="C40" s="1204" t="s">
        <v>576</v>
      </c>
      <c r="D40" s="1205"/>
      <c r="E40" s="1206"/>
      <c r="F40" s="36">
        <v>0.1</v>
      </c>
      <c r="G40" s="37">
        <v>0.05</v>
      </c>
      <c r="H40" s="37">
        <v>0.05</v>
      </c>
      <c r="I40" s="37">
        <v>0.04</v>
      </c>
      <c r="J40" s="38">
        <v>0.28000000000000003</v>
      </c>
      <c r="K40" s="22"/>
      <c r="L40" s="22"/>
      <c r="M40" s="22"/>
      <c r="N40" s="22"/>
      <c r="O40" s="22"/>
      <c r="P40" s="22"/>
    </row>
    <row r="41" spans="1:16" ht="39" customHeight="1" x14ac:dyDescent="0.15">
      <c r="A41" s="22"/>
      <c r="B41" s="35"/>
      <c r="C41" s="1204" t="s">
        <v>577</v>
      </c>
      <c r="D41" s="1205"/>
      <c r="E41" s="1206"/>
      <c r="F41" s="36">
        <v>0.11</v>
      </c>
      <c r="G41" s="37">
        <v>0.13</v>
      </c>
      <c r="H41" s="37">
        <v>0.08</v>
      </c>
      <c r="I41" s="37">
        <v>0.16</v>
      </c>
      <c r="J41" s="38">
        <v>0.14000000000000001</v>
      </c>
      <c r="K41" s="22"/>
      <c r="L41" s="22"/>
      <c r="M41" s="22"/>
      <c r="N41" s="22"/>
      <c r="O41" s="22"/>
      <c r="P41" s="22"/>
    </row>
    <row r="42" spans="1:16" ht="39" customHeight="1" x14ac:dyDescent="0.15">
      <c r="A42" s="22"/>
      <c r="B42" s="39"/>
      <c r="C42" s="1204" t="s">
        <v>578</v>
      </c>
      <c r="D42" s="1205"/>
      <c r="E42" s="1206"/>
      <c r="F42" s="36" t="s">
        <v>520</v>
      </c>
      <c r="G42" s="37" t="s">
        <v>520</v>
      </c>
      <c r="H42" s="37" t="s">
        <v>520</v>
      </c>
      <c r="I42" s="37" t="s">
        <v>520</v>
      </c>
      <c r="J42" s="38" t="s">
        <v>520</v>
      </c>
      <c r="K42" s="22"/>
      <c r="L42" s="22"/>
      <c r="M42" s="22"/>
      <c r="N42" s="22"/>
      <c r="O42" s="22"/>
      <c r="P42" s="22"/>
    </row>
    <row r="43" spans="1:16" ht="39" customHeight="1" thickBot="1" x14ac:dyDescent="0.2">
      <c r="A43" s="22"/>
      <c r="B43" s="40"/>
      <c r="C43" s="1207" t="s">
        <v>579</v>
      </c>
      <c r="D43" s="1208"/>
      <c r="E43" s="1209"/>
      <c r="F43" s="41">
        <v>0</v>
      </c>
      <c r="G43" s="42">
        <v>0</v>
      </c>
      <c r="H43" s="42">
        <v>0</v>
      </c>
      <c r="I43" s="42">
        <v>0.03</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uY3OZ0qsAmyk2rioBQDsIHj++VKwIoLb3tQMA3UFRZX5kFpakSF1SuaVctrkbwFCxpAMnY+DhQJfXJOHfJ9kow==" saltValue="Sx5LdLnPJhMcyhF/0TZwM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30" t="s">
        <v>11</v>
      </c>
      <c r="C45" s="1231"/>
      <c r="D45" s="58"/>
      <c r="E45" s="1236" t="s">
        <v>12</v>
      </c>
      <c r="F45" s="1236"/>
      <c r="G45" s="1236"/>
      <c r="H45" s="1236"/>
      <c r="I45" s="1236"/>
      <c r="J45" s="1237"/>
      <c r="K45" s="59">
        <v>2486</v>
      </c>
      <c r="L45" s="60">
        <v>2388</v>
      </c>
      <c r="M45" s="60">
        <v>2587</v>
      </c>
      <c r="N45" s="60">
        <v>2629</v>
      </c>
      <c r="O45" s="61">
        <v>2518</v>
      </c>
      <c r="P45" s="48"/>
      <c r="Q45" s="48"/>
      <c r="R45" s="48"/>
      <c r="S45" s="48"/>
      <c r="T45" s="48"/>
      <c r="U45" s="48"/>
    </row>
    <row r="46" spans="1:21" ht="30.75" customHeight="1" x14ac:dyDescent="0.15">
      <c r="A46" s="48"/>
      <c r="B46" s="1232"/>
      <c r="C46" s="1233"/>
      <c r="D46" s="62"/>
      <c r="E46" s="1214" t="s">
        <v>13</v>
      </c>
      <c r="F46" s="1214"/>
      <c r="G46" s="1214"/>
      <c r="H46" s="1214"/>
      <c r="I46" s="1214"/>
      <c r="J46" s="1215"/>
      <c r="K46" s="63" t="s">
        <v>520</v>
      </c>
      <c r="L46" s="64" t="s">
        <v>520</v>
      </c>
      <c r="M46" s="64" t="s">
        <v>520</v>
      </c>
      <c r="N46" s="64" t="s">
        <v>520</v>
      </c>
      <c r="O46" s="65" t="s">
        <v>520</v>
      </c>
      <c r="P46" s="48"/>
      <c r="Q46" s="48"/>
      <c r="R46" s="48"/>
      <c r="S46" s="48"/>
      <c r="T46" s="48"/>
      <c r="U46" s="48"/>
    </row>
    <row r="47" spans="1:21" ht="30.75" customHeight="1" x14ac:dyDescent="0.15">
      <c r="A47" s="48"/>
      <c r="B47" s="1232"/>
      <c r="C47" s="1233"/>
      <c r="D47" s="62"/>
      <c r="E47" s="1214" t="s">
        <v>14</v>
      </c>
      <c r="F47" s="1214"/>
      <c r="G47" s="1214"/>
      <c r="H47" s="1214"/>
      <c r="I47" s="1214"/>
      <c r="J47" s="1215"/>
      <c r="K47" s="63" t="s">
        <v>520</v>
      </c>
      <c r="L47" s="64" t="s">
        <v>520</v>
      </c>
      <c r="M47" s="64" t="s">
        <v>520</v>
      </c>
      <c r="N47" s="64" t="s">
        <v>520</v>
      </c>
      <c r="O47" s="65" t="s">
        <v>520</v>
      </c>
      <c r="P47" s="48"/>
      <c r="Q47" s="48"/>
      <c r="R47" s="48"/>
      <c r="S47" s="48"/>
      <c r="T47" s="48"/>
      <c r="U47" s="48"/>
    </row>
    <row r="48" spans="1:21" ht="30.75" customHeight="1" x14ac:dyDescent="0.15">
      <c r="A48" s="48"/>
      <c r="B48" s="1232"/>
      <c r="C48" s="1233"/>
      <c r="D48" s="62"/>
      <c r="E48" s="1214" t="s">
        <v>15</v>
      </c>
      <c r="F48" s="1214"/>
      <c r="G48" s="1214"/>
      <c r="H48" s="1214"/>
      <c r="I48" s="1214"/>
      <c r="J48" s="1215"/>
      <c r="K48" s="63">
        <v>675</v>
      </c>
      <c r="L48" s="64">
        <v>649</v>
      </c>
      <c r="M48" s="64">
        <v>604</v>
      </c>
      <c r="N48" s="64">
        <v>648</v>
      </c>
      <c r="O48" s="65">
        <v>702</v>
      </c>
      <c r="P48" s="48"/>
      <c r="Q48" s="48"/>
      <c r="R48" s="48"/>
      <c r="S48" s="48"/>
      <c r="T48" s="48"/>
      <c r="U48" s="48"/>
    </row>
    <row r="49" spans="1:21" ht="30.75" customHeight="1" x14ac:dyDescent="0.15">
      <c r="A49" s="48"/>
      <c r="B49" s="1232"/>
      <c r="C49" s="1233"/>
      <c r="D49" s="62"/>
      <c r="E49" s="1214" t="s">
        <v>16</v>
      </c>
      <c r="F49" s="1214"/>
      <c r="G49" s="1214"/>
      <c r="H49" s="1214"/>
      <c r="I49" s="1214"/>
      <c r="J49" s="1215"/>
      <c r="K49" s="63" t="s">
        <v>520</v>
      </c>
      <c r="L49" s="64" t="s">
        <v>520</v>
      </c>
      <c r="M49" s="64">
        <v>0</v>
      </c>
      <c r="N49" s="64">
        <v>0</v>
      </c>
      <c r="O49" s="65">
        <v>3</v>
      </c>
      <c r="P49" s="48"/>
      <c r="Q49" s="48"/>
      <c r="R49" s="48"/>
      <c r="S49" s="48"/>
      <c r="T49" s="48"/>
      <c r="U49" s="48"/>
    </row>
    <row r="50" spans="1:21" ht="30.75" customHeight="1" x14ac:dyDescent="0.15">
      <c r="A50" s="48"/>
      <c r="B50" s="1232"/>
      <c r="C50" s="1233"/>
      <c r="D50" s="62"/>
      <c r="E50" s="1214" t="s">
        <v>17</v>
      </c>
      <c r="F50" s="1214"/>
      <c r="G50" s="1214"/>
      <c r="H50" s="1214"/>
      <c r="I50" s="1214"/>
      <c r="J50" s="1215"/>
      <c r="K50" s="63">
        <v>5</v>
      </c>
      <c r="L50" s="64">
        <v>11</v>
      </c>
      <c r="M50" s="64">
        <v>10</v>
      </c>
      <c r="N50" s="64">
        <v>16</v>
      </c>
      <c r="O50" s="65">
        <v>7</v>
      </c>
      <c r="P50" s="48"/>
      <c r="Q50" s="48"/>
      <c r="R50" s="48"/>
      <c r="S50" s="48"/>
      <c r="T50" s="48"/>
      <c r="U50" s="48"/>
    </row>
    <row r="51" spans="1:21" ht="30.75" customHeight="1" x14ac:dyDescent="0.15">
      <c r="A51" s="48"/>
      <c r="B51" s="1234"/>
      <c r="C51" s="1235"/>
      <c r="D51" s="66"/>
      <c r="E51" s="1214" t="s">
        <v>18</v>
      </c>
      <c r="F51" s="1214"/>
      <c r="G51" s="1214"/>
      <c r="H51" s="1214"/>
      <c r="I51" s="1214"/>
      <c r="J51" s="1215"/>
      <c r="K51" s="63" t="s">
        <v>520</v>
      </c>
      <c r="L51" s="64" t="s">
        <v>520</v>
      </c>
      <c r="M51" s="64" t="s">
        <v>520</v>
      </c>
      <c r="N51" s="64" t="s">
        <v>520</v>
      </c>
      <c r="O51" s="65" t="s">
        <v>520</v>
      </c>
      <c r="P51" s="48"/>
      <c r="Q51" s="48"/>
      <c r="R51" s="48"/>
      <c r="S51" s="48"/>
      <c r="T51" s="48"/>
      <c r="U51" s="48"/>
    </row>
    <row r="52" spans="1:21" ht="30.75" customHeight="1" x14ac:dyDescent="0.15">
      <c r="A52" s="48"/>
      <c r="B52" s="1212" t="s">
        <v>19</v>
      </c>
      <c r="C52" s="1213"/>
      <c r="D52" s="66"/>
      <c r="E52" s="1214" t="s">
        <v>20</v>
      </c>
      <c r="F52" s="1214"/>
      <c r="G52" s="1214"/>
      <c r="H52" s="1214"/>
      <c r="I52" s="1214"/>
      <c r="J52" s="1215"/>
      <c r="K52" s="63">
        <v>2138</v>
      </c>
      <c r="L52" s="64">
        <v>2227</v>
      </c>
      <c r="M52" s="64">
        <v>2379</v>
      </c>
      <c r="N52" s="64">
        <v>2437</v>
      </c>
      <c r="O52" s="65">
        <v>2408</v>
      </c>
      <c r="P52" s="48"/>
      <c r="Q52" s="48"/>
      <c r="R52" s="48"/>
      <c r="S52" s="48"/>
      <c r="T52" s="48"/>
      <c r="U52" s="48"/>
    </row>
    <row r="53" spans="1:21" ht="30.75" customHeight="1" thickBot="1" x14ac:dyDescent="0.2">
      <c r="A53" s="48"/>
      <c r="B53" s="1216" t="s">
        <v>21</v>
      </c>
      <c r="C53" s="1217"/>
      <c r="D53" s="67"/>
      <c r="E53" s="1218" t="s">
        <v>22</v>
      </c>
      <c r="F53" s="1218"/>
      <c r="G53" s="1218"/>
      <c r="H53" s="1218"/>
      <c r="I53" s="1218"/>
      <c r="J53" s="1219"/>
      <c r="K53" s="68">
        <v>1028</v>
      </c>
      <c r="L53" s="69">
        <v>821</v>
      </c>
      <c r="M53" s="69">
        <v>822</v>
      </c>
      <c r="N53" s="69">
        <v>856</v>
      </c>
      <c r="O53" s="70">
        <v>822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25</v>
      </c>
      <c r="P55" s="48"/>
      <c r="Q55" s="48"/>
      <c r="R55" s="48"/>
      <c r="S55" s="48"/>
      <c r="T55" s="48"/>
      <c r="U55" s="48"/>
    </row>
    <row r="56" spans="1:21" ht="31.5" customHeight="1" thickBot="1" x14ac:dyDescent="0.2">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x14ac:dyDescent="0.15">
      <c r="B57" s="1220" t="s">
        <v>26</v>
      </c>
      <c r="C57" s="1221"/>
      <c r="D57" s="1224" t="s">
        <v>27</v>
      </c>
      <c r="E57" s="1225"/>
      <c r="F57" s="1225"/>
      <c r="G57" s="1225"/>
      <c r="H57" s="1225"/>
      <c r="I57" s="1225"/>
      <c r="J57" s="1226"/>
      <c r="K57" s="83" t="s">
        <v>598</v>
      </c>
      <c r="L57" s="84" t="s">
        <v>520</v>
      </c>
      <c r="M57" s="84" t="s">
        <v>520</v>
      </c>
      <c r="N57" s="84" t="s">
        <v>520</v>
      </c>
      <c r="O57" s="85" t="s">
        <v>520</v>
      </c>
    </row>
    <row r="58" spans="1:21" ht="31.5" customHeight="1" thickBot="1" x14ac:dyDescent="0.2">
      <c r="B58" s="1222"/>
      <c r="C58" s="1223"/>
      <c r="D58" s="1227" t="s">
        <v>28</v>
      </c>
      <c r="E58" s="1228"/>
      <c r="F58" s="1228"/>
      <c r="G58" s="1228"/>
      <c r="H58" s="1228"/>
      <c r="I58" s="1228"/>
      <c r="J58" s="1229"/>
      <c r="K58" s="86" t="s">
        <v>598</v>
      </c>
      <c r="L58" s="87" t="s">
        <v>520</v>
      </c>
      <c r="M58" s="87" t="s">
        <v>520</v>
      </c>
      <c r="N58" s="87" t="s">
        <v>520</v>
      </c>
      <c r="O58" s="88" t="s">
        <v>520</v>
      </c>
    </row>
    <row r="59" spans="1:21" ht="24" customHeight="1" x14ac:dyDescent="0.15">
      <c r="B59" s="89"/>
      <c r="C59" s="89"/>
      <c r="D59" s="90" t="s">
        <v>29</v>
      </c>
      <c r="E59" s="91"/>
      <c r="F59" s="91"/>
      <c r="G59" s="91"/>
      <c r="H59" s="91"/>
      <c r="I59" s="91"/>
      <c r="J59" s="91"/>
      <c r="K59" s="91"/>
      <c r="L59" s="91"/>
      <c r="M59" s="91"/>
      <c r="N59" s="91"/>
      <c r="O59" s="91"/>
    </row>
    <row r="60" spans="1:21" ht="24" customHeight="1" x14ac:dyDescent="0.15">
      <c r="B60" s="92"/>
      <c r="C60" s="92"/>
      <c r="D60" s="90" t="s">
        <v>30</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fCsuIG9nzQqFgRXWGSWEADuOkF226zIdGqrOXH5aEpT2oMJfGx+3mOtCrqwY+D9rAN8Tn2Sfu1DuF4VRPkr9A==" saltValue="CrAac3qMacAjWkevQHpy6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562</v>
      </c>
      <c r="J40" s="100" t="s">
        <v>563</v>
      </c>
      <c r="K40" s="100" t="s">
        <v>564</v>
      </c>
      <c r="L40" s="100" t="s">
        <v>565</v>
      </c>
      <c r="M40" s="101" t="s">
        <v>566</v>
      </c>
    </row>
    <row r="41" spans="2:13" ht="27.75" customHeight="1" x14ac:dyDescent="0.15">
      <c r="B41" s="1250" t="s">
        <v>31</v>
      </c>
      <c r="C41" s="1251"/>
      <c r="D41" s="102"/>
      <c r="E41" s="1252" t="s">
        <v>32</v>
      </c>
      <c r="F41" s="1252"/>
      <c r="G41" s="1252"/>
      <c r="H41" s="1253"/>
      <c r="I41" s="103">
        <v>25254</v>
      </c>
      <c r="J41" s="104">
        <v>26069</v>
      </c>
      <c r="K41" s="104">
        <v>25618</v>
      </c>
      <c r="L41" s="104">
        <v>26206</v>
      </c>
      <c r="M41" s="105">
        <v>25751</v>
      </c>
    </row>
    <row r="42" spans="2:13" ht="27.75" customHeight="1" x14ac:dyDescent="0.15">
      <c r="B42" s="1240"/>
      <c r="C42" s="1241"/>
      <c r="D42" s="106"/>
      <c r="E42" s="1244" t="s">
        <v>33</v>
      </c>
      <c r="F42" s="1244"/>
      <c r="G42" s="1244"/>
      <c r="H42" s="1245"/>
      <c r="I42" s="107" t="s">
        <v>520</v>
      </c>
      <c r="J42" s="108" t="s">
        <v>520</v>
      </c>
      <c r="K42" s="108" t="s">
        <v>520</v>
      </c>
      <c r="L42" s="108" t="s">
        <v>520</v>
      </c>
      <c r="M42" s="109" t="s">
        <v>520</v>
      </c>
    </row>
    <row r="43" spans="2:13" ht="27.75" customHeight="1" x14ac:dyDescent="0.15">
      <c r="B43" s="1240"/>
      <c r="C43" s="1241"/>
      <c r="D43" s="106"/>
      <c r="E43" s="1244" t="s">
        <v>34</v>
      </c>
      <c r="F43" s="1244"/>
      <c r="G43" s="1244"/>
      <c r="H43" s="1245"/>
      <c r="I43" s="107">
        <v>11180</v>
      </c>
      <c r="J43" s="108">
        <v>10906</v>
      </c>
      <c r="K43" s="108">
        <v>10844</v>
      </c>
      <c r="L43" s="108">
        <v>10467</v>
      </c>
      <c r="M43" s="109">
        <v>10425</v>
      </c>
    </row>
    <row r="44" spans="2:13" ht="27.75" customHeight="1" x14ac:dyDescent="0.15">
      <c r="B44" s="1240"/>
      <c r="C44" s="1241"/>
      <c r="D44" s="106"/>
      <c r="E44" s="1244" t="s">
        <v>35</v>
      </c>
      <c r="F44" s="1244"/>
      <c r="G44" s="1244"/>
      <c r="H44" s="1245"/>
      <c r="I44" s="107" t="s">
        <v>520</v>
      </c>
      <c r="J44" s="108">
        <v>24</v>
      </c>
      <c r="K44" s="108">
        <v>52</v>
      </c>
      <c r="L44" s="108">
        <v>78</v>
      </c>
      <c r="M44" s="109">
        <v>114</v>
      </c>
    </row>
    <row r="45" spans="2:13" ht="27.75" customHeight="1" x14ac:dyDescent="0.15">
      <c r="B45" s="1240"/>
      <c r="C45" s="1241"/>
      <c r="D45" s="106"/>
      <c r="E45" s="1244" t="s">
        <v>36</v>
      </c>
      <c r="F45" s="1244"/>
      <c r="G45" s="1244"/>
      <c r="H45" s="1245"/>
      <c r="I45" s="107">
        <v>5434</v>
      </c>
      <c r="J45" s="108">
        <v>5509</v>
      </c>
      <c r="K45" s="108">
        <v>5423</v>
      </c>
      <c r="L45" s="108">
        <v>5422</v>
      </c>
      <c r="M45" s="109">
        <v>5444</v>
      </c>
    </row>
    <row r="46" spans="2:13" ht="27.75" customHeight="1" x14ac:dyDescent="0.15">
      <c r="B46" s="1240"/>
      <c r="C46" s="1241"/>
      <c r="D46" s="110"/>
      <c r="E46" s="1244" t="s">
        <v>37</v>
      </c>
      <c r="F46" s="1244"/>
      <c r="G46" s="1244"/>
      <c r="H46" s="1245"/>
      <c r="I46" s="107" t="s">
        <v>520</v>
      </c>
      <c r="J46" s="108" t="s">
        <v>520</v>
      </c>
      <c r="K46" s="108" t="s">
        <v>520</v>
      </c>
      <c r="L46" s="108" t="s">
        <v>520</v>
      </c>
      <c r="M46" s="109" t="s">
        <v>520</v>
      </c>
    </row>
    <row r="47" spans="2:13" ht="27.75" customHeight="1" x14ac:dyDescent="0.15">
      <c r="B47" s="1240"/>
      <c r="C47" s="1241"/>
      <c r="D47" s="111"/>
      <c r="E47" s="1254" t="s">
        <v>38</v>
      </c>
      <c r="F47" s="1255"/>
      <c r="G47" s="1255"/>
      <c r="H47" s="1256"/>
      <c r="I47" s="107" t="s">
        <v>520</v>
      </c>
      <c r="J47" s="108" t="s">
        <v>520</v>
      </c>
      <c r="K47" s="108" t="s">
        <v>520</v>
      </c>
      <c r="L47" s="108" t="s">
        <v>520</v>
      </c>
      <c r="M47" s="109" t="s">
        <v>520</v>
      </c>
    </row>
    <row r="48" spans="2:13" ht="27.75" customHeight="1" x14ac:dyDescent="0.15">
      <c r="B48" s="1240"/>
      <c r="C48" s="1241"/>
      <c r="D48" s="106"/>
      <c r="E48" s="1244" t="s">
        <v>39</v>
      </c>
      <c r="F48" s="1244"/>
      <c r="G48" s="1244"/>
      <c r="H48" s="1245"/>
      <c r="I48" s="107" t="s">
        <v>520</v>
      </c>
      <c r="J48" s="108" t="s">
        <v>520</v>
      </c>
      <c r="K48" s="108" t="s">
        <v>520</v>
      </c>
      <c r="L48" s="108" t="s">
        <v>520</v>
      </c>
      <c r="M48" s="109" t="s">
        <v>520</v>
      </c>
    </row>
    <row r="49" spans="2:13" ht="27.75" customHeight="1" x14ac:dyDescent="0.15">
      <c r="B49" s="1242"/>
      <c r="C49" s="1243"/>
      <c r="D49" s="106"/>
      <c r="E49" s="1244" t="s">
        <v>40</v>
      </c>
      <c r="F49" s="1244"/>
      <c r="G49" s="1244"/>
      <c r="H49" s="1245"/>
      <c r="I49" s="107" t="s">
        <v>520</v>
      </c>
      <c r="J49" s="108" t="s">
        <v>520</v>
      </c>
      <c r="K49" s="108" t="s">
        <v>520</v>
      </c>
      <c r="L49" s="108" t="s">
        <v>520</v>
      </c>
      <c r="M49" s="109" t="s">
        <v>520</v>
      </c>
    </row>
    <row r="50" spans="2:13" ht="27.75" customHeight="1" x14ac:dyDescent="0.15">
      <c r="B50" s="1238" t="s">
        <v>41</v>
      </c>
      <c r="C50" s="1239"/>
      <c r="D50" s="112"/>
      <c r="E50" s="1244" t="s">
        <v>42</v>
      </c>
      <c r="F50" s="1244"/>
      <c r="G50" s="1244"/>
      <c r="H50" s="1245"/>
      <c r="I50" s="107">
        <v>6508</v>
      </c>
      <c r="J50" s="108">
        <v>6999</v>
      </c>
      <c r="K50" s="108">
        <v>7912</v>
      </c>
      <c r="L50" s="108">
        <v>9257</v>
      </c>
      <c r="M50" s="109">
        <v>9793</v>
      </c>
    </row>
    <row r="51" spans="2:13" ht="27.75" customHeight="1" x14ac:dyDescent="0.15">
      <c r="B51" s="1240"/>
      <c r="C51" s="1241"/>
      <c r="D51" s="106"/>
      <c r="E51" s="1244" t="s">
        <v>43</v>
      </c>
      <c r="F51" s="1244"/>
      <c r="G51" s="1244"/>
      <c r="H51" s="1245"/>
      <c r="I51" s="107">
        <v>9544</v>
      </c>
      <c r="J51" s="108">
        <v>9277</v>
      </c>
      <c r="K51" s="108">
        <v>8370</v>
      </c>
      <c r="L51" s="108">
        <v>7609</v>
      </c>
      <c r="M51" s="109">
        <v>6810</v>
      </c>
    </row>
    <row r="52" spans="2:13" ht="27.75" customHeight="1" x14ac:dyDescent="0.15">
      <c r="B52" s="1242"/>
      <c r="C52" s="1243"/>
      <c r="D52" s="106"/>
      <c r="E52" s="1244" t="s">
        <v>44</v>
      </c>
      <c r="F52" s="1244"/>
      <c r="G52" s="1244"/>
      <c r="H52" s="1245"/>
      <c r="I52" s="107">
        <v>24068</v>
      </c>
      <c r="J52" s="108">
        <v>24089</v>
      </c>
      <c r="K52" s="108">
        <v>24082</v>
      </c>
      <c r="L52" s="108">
        <v>23951</v>
      </c>
      <c r="M52" s="109">
        <v>23595</v>
      </c>
    </row>
    <row r="53" spans="2:13" ht="27.75" customHeight="1" thickBot="1" x14ac:dyDescent="0.2">
      <c r="B53" s="1246" t="s">
        <v>45</v>
      </c>
      <c r="C53" s="1247"/>
      <c r="D53" s="113"/>
      <c r="E53" s="1248" t="s">
        <v>46</v>
      </c>
      <c r="F53" s="1248"/>
      <c r="G53" s="1248"/>
      <c r="H53" s="1249"/>
      <c r="I53" s="114">
        <v>1748</v>
      </c>
      <c r="J53" s="115">
        <v>2144</v>
      </c>
      <c r="K53" s="115">
        <v>1572</v>
      </c>
      <c r="L53" s="115">
        <v>1356</v>
      </c>
      <c r="M53" s="116">
        <v>1536</v>
      </c>
    </row>
    <row r="54" spans="2:13" ht="27.75" customHeight="1" x14ac:dyDescent="0.15">
      <c r="B54" s="117" t="s">
        <v>47</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D4u8r/HuPQP7WI7Q5Ha6RDPOOeSJckVkJwisDbYx0ZgDsJduIPzG/cZ3+KEq3xWWdSuBJ5by6xMMTFJWv9tkTA==" saltValue="woA0arhUYqEuA0sFlARho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48</v>
      </c>
    </row>
    <row r="54" spans="2:8" ht="29.25" customHeight="1" thickBot="1" x14ac:dyDescent="0.25">
      <c r="B54" s="122" t="s">
        <v>1</v>
      </c>
      <c r="C54" s="123"/>
      <c r="D54" s="123"/>
      <c r="E54" s="124" t="s">
        <v>2</v>
      </c>
      <c r="F54" s="125" t="s">
        <v>564</v>
      </c>
      <c r="G54" s="125" t="s">
        <v>565</v>
      </c>
      <c r="H54" s="126" t="s">
        <v>566</v>
      </c>
    </row>
    <row r="55" spans="2:8" ht="52.5" customHeight="1" x14ac:dyDescent="0.15">
      <c r="B55" s="127"/>
      <c r="C55" s="1265" t="s">
        <v>49</v>
      </c>
      <c r="D55" s="1265"/>
      <c r="E55" s="1266"/>
      <c r="F55" s="128">
        <v>3189</v>
      </c>
      <c r="G55" s="128">
        <v>3190</v>
      </c>
      <c r="H55" s="129">
        <v>3191</v>
      </c>
    </row>
    <row r="56" spans="2:8" ht="52.5" customHeight="1" x14ac:dyDescent="0.15">
      <c r="B56" s="130"/>
      <c r="C56" s="1267" t="s">
        <v>50</v>
      </c>
      <c r="D56" s="1267"/>
      <c r="E56" s="1268"/>
      <c r="F56" s="131">
        <v>1112</v>
      </c>
      <c r="G56" s="131">
        <v>1173</v>
      </c>
      <c r="H56" s="132">
        <v>873</v>
      </c>
    </row>
    <row r="57" spans="2:8" ht="53.25" customHeight="1" x14ac:dyDescent="0.15">
      <c r="B57" s="130"/>
      <c r="C57" s="1269" t="s">
        <v>51</v>
      </c>
      <c r="D57" s="1269"/>
      <c r="E57" s="1270"/>
      <c r="F57" s="133">
        <v>1217</v>
      </c>
      <c r="G57" s="133">
        <v>1528</v>
      </c>
      <c r="H57" s="134">
        <v>1721</v>
      </c>
    </row>
    <row r="58" spans="2:8" ht="45.75" customHeight="1" x14ac:dyDescent="0.15">
      <c r="B58" s="135"/>
      <c r="C58" s="1257" t="s">
        <v>593</v>
      </c>
      <c r="D58" s="1258"/>
      <c r="E58" s="1259"/>
      <c r="F58" s="136">
        <v>550</v>
      </c>
      <c r="G58" s="136">
        <v>483</v>
      </c>
      <c r="H58" s="137">
        <v>411</v>
      </c>
    </row>
    <row r="59" spans="2:8" ht="45.75" customHeight="1" x14ac:dyDescent="0.15">
      <c r="B59" s="135"/>
      <c r="C59" s="1257" t="s">
        <v>594</v>
      </c>
      <c r="D59" s="1258"/>
      <c r="E59" s="1259"/>
      <c r="F59" s="136">
        <v>93</v>
      </c>
      <c r="G59" s="136">
        <v>344</v>
      </c>
      <c r="H59" s="137">
        <v>345</v>
      </c>
    </row>
    <row r="60" spans="2:8" ht="45.75" customHeight="1" x14ac:dyDescent="0.15">
      <c r="B60" s="135"/>
      <c r="C60" s="1257" t="s">
        <v>595</v>
      </c>
      <c r="D60" s="1258"/>
      <c r="E60" s="1259"/>
      <c r="F60" s="136">
        <v>205</v>
      </c>
      <c r="G60" s="136">
        <v>211</v>
      </c>
      <c r="H60" s="137">
        <v>309</v>
      </c>
    </row>
    <row r="61" spans="2:8" ht="45.75" customHeight="1" x14ac:dyDescent="0.15">
      <c r="B61" s="135"/>
      <c r="C61" s="1257" t="s">
        <v>596</v>
      </c>
      <c r="D61" s="1258"/>
      <c r="E61" s="1259"/>
      <c r="F61" s="136">
        <v>104</v>
      </c>
      <c r="G61" s="136">
        <v>158</v>
      </c>
      <c r="H61" s="137">
        <v>209</v>
      </c>
    </row>
    <row r="62" spans="2:8" ht="45.75" customHeight="1" thickBot="1" x14ac:dyDescent="0.2">
      <c r="B62" s="138"/>
      <c r="C62" s="1260" t="s">
        <v>597</v>
      </c>
      <c r="D62" s="1261"/>
      <c r="E62" s="1262"/>
      <c r="F62" s="139">
        <v>103</v>
      </c>
      <c r="G62" s="139">
        <v>154</v>
      </c>
      <c r="H62" s="140">
        <v>206</v>
      </c>
    </row>
    <row r="63" spans="2:8" ht="52.5" customHeight="1" thickBot="1" x14ac:dyDescent="0.2">
      <c r="B63" s="141"/>
      <c r="C63" s="1263" t="s">
        <v>52</v>
      </c>
      <c r="D63" s="1263"/>
      <c r="E63" s="1264"/>
      <c r="F63" s="142">
        <v>5519</v>
      </c>
      <c r="G63" s="142">
        <v>5890</v>
      </c>
      <c r="H63" s="143">
        <v>5784</v>
      </c>
    </row>
    <row r="64" spans="2:8" ht="15" customHeight="1" x14ac:dyDescent="0.15"/>
  </sheetData>
  <sheetProtection algorithmName="SHA-512" hashValue="U4NvsIyXlsix1HI4sjY2nZcfq2KfesxdmJgBgujzZ0qGU3RcQWe1SEdNf8beX1003FmyRg9SQ3gfyN1P30lYOw==" saltValue="O4vvUTOmj6WFcbT6WII/Y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53</v>
      </c>
      <c r="E2" s="155"/>
      <c r="F2" s="156" t="s">
        <v>559</v>
      </c>
      <c r="G2" s="157"/>
      <c r="H2" s="158"/>
    </row>
    <row r="3" spans="1:8" x14ac:dyDescent="0.15">
      <c r="A3" s="154" t="s">
        <v>552</v>
      </c>
      <c r="B3" s="159"/>
      <c r="C3" s="160"/>
      <c r="D3" s="161">
        <v>37859</v>
      </c>
      <c r="E3" s="162"/>
      <c r="F3" s="163">
        <v>47278</v>
      </c>
      <c r="G3" s="164"/>
      <c r="H3" s="165"/>
    </row>
    <row r="4" spans="1:8" x14ac:dyDescent="0.15">
      <c r="A4" s="166"/>
      <c r="B4" s="167"/>
      <c r="C4" s="168"/>
      <c r="D4" s="169">
        <v>31975</v>
      </c>
      <c r="E4" s="170"/>
      <c r="F4" s="171">
        <v>24096</v>
      </c>
      <c r="G4" s="172"/>
      <c r="H4" s="173"/>
    </row>
    <row r="5" spans="1:8" x14ac:dyDescent="0.15">
      <c r="A5" s="154" t="s">
        <v>554</v>
      </c>
      <c r="B5" s="159"/>
      <c r="C5" s="160"/>
      <c r="D5" s="161">
        <v>55196</v>
      </c>
      <c r="E5" s="162"/>
      <c r="F5" s="163">
        <v>44504</v>
      </c>
      <c r="G5" s="164"/>
      <c r="H5" s="165"/>
    </row>
    <row r="6" spans="1:8" x14ac:dyDescent="0.15">
      <c r="A6" s="166"/>
      <c r="B6" s="167"/>
      <c r="C6" s="168"/>
      <c r="D6" s="169">
        <v>45726</v>
      </c>
      <c r="E6" s="170"/>
      <c r="F6" s="171">
        <v>25876</v>
      </c>
      <c r="G6" s="172"/>
      <c r="H6" s="173"/>
    </row>
    <row r="7" spans="1:8" x14ac:dyDescent="0.15">
      <c r="A7" s="154" t="s">
        <v>555</v>
      </c>
      <c r="B7" s="159"/>
      <c r="C7" s="160"/>
      <c r="D7" s="161">
        <v>29505</v>
      </c>
      <c r="E7" s="162"/>
      <c r="F7" s="163">
        <v>47820</v>
      </c>
      <c r="G7" s="164"/>
      <c r="H7" s="165"/>
    </row>
    <row r="8" spans="1:8" x14ac:dyDescent="0.15">
      <c r="A8" s="166"/>
      <c r="B8" s="167"/>
      <c r="C8" s="168"/>
      <c r="D8" s="169">
        <v>20395</v>
      </c>
      <c r="E8" s="170"/>
      <c r="F8" s="171">
        <v>25855</v>
      </c>
      <c r="G8" s="172"/>
      <c r="H8" s="173"/>
    </row>
    <row r="9" spans="1:8" x14ac:dyDescent="0.15">
      <c r="A9" s="154" t="s">
        <v>556</v>
      </c>
      <c r="B9" s="159"/>
      <c r="C9" s="160"/>
      <c r="D9" s="161">
        <v>25361</v>
      </c>
      <c r="E9" s="162"/>
      <c r="F9" s="163">
        <v>41934</v>
      </c>
      <c r="G9" s="164"/>
      <c r="H9" s="165"/>
    </row>
    <row r="10" spans="1:8" x14ac:dyDescent="0.15">
      <c r="A10" s="166"/>
      <c r="B10" s="167"/>
      <c r="C10" s="168"/>
      <c r="D10" s="169">
        <v>15769</v>
      </c>
      <c r="E10" s="170"/>
      <c r="F10" s="171">
        <v>23352</v>
      </c>
      <c r="G10" s="172"/>
      <c r="H10" s="173"/>
    </row>
    <row r="11" spans="1:8" x14ac:dyDescent="0.15">
      <c r="A11" s="154" t="s">
        <v>557</v>
      </c>
      <c r="B11" s="159"/>
      <c r="C11" s="160"/>
      <c r="D11" s="161">
        <v>31333</v>
      </c>
      <c r="E11" s="162"/>
      <c r="F11" s="163">
        <v>45588</v>
      </c>
      <c r="G11" s="164"/>
      <c r="H11" s="165"/>
    </row>
    <row r="12" spans="1:8" x14ac:dyDescent="0.15">
      <c r="A12" s="166"/>
      <c r="B12" s="167"/>
      <c r="C12" s="174"/>
      <c r="D12" s="169">
        <v>17195</v>
      </c>
      <c r="E12" s="170"/>
      <c r="F12" s="171">
        <v>24150</v>
      </c>
      <c r="G12" s="172"/>
      <c r="H12" s="173"/>
    </row>
    <row r="13" spans="1:8" x14ac:dyDescent="0.15">
      <c r="A13" s="154"/>
      <c r="B13" s="159"/>
      <c r="C13" s="175"/>
      <c r="D13" s="176">
        <v>35851</v>
      </c>
      <c r="E13" s="177"/>
      <c r="F13" s="178">
        <v>45425</v>
      </c>
      <c r="G13" s="179"/>
      <c r="H13" s="165"/>
    </row>
    <row r="14" spans="1:8" x14ac:dyDescent="0.15">
      <c r="A14" s="166"/>
      <c r="B14" s="167"/>
      <c r="C14" s="168"/>
      <c r="D14" s="169">
        <v>26212</v>
      </c>
      <c r="E14" s="170"/>
      <c r="F14" s="171">
        <v>24666</v>
      </c>
      <c r="G14" s="172"/>
      <c r="H14" s="173"/>
    </row>
    <row r="17" spans="1:11" x14ac:dyDescent="0.15">
      <c r="A17" s="150" t="s">
        <v>54</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55</v>
      </c>
      <c r="B19" s="180">
        <f>ROUND(VALUE(SUBSTITUTE(実質収支比率等に係る経年分析!F$48,"▲","-")),2)</f>
        <v>3.87</v>
      </c>
      <c r="C19" s="180">
        <f>ROUND(VALUE(SUBSTITUTE(実質収支比率等に係る経年分析!G$48,"▲","-")),2)</f>
        <v>3.67</v>
      </c>
      <c r="D19" s="180">
        <f>ROUND(VALUE(SUBSTITUTE(実質収支比率等に係る経年分析!H$48,"▲","-")),2)</f>
        <v>5.12</v>
      </c>
      <c r="E19" s="180">
        <f>ROUND(VALUE(SUBSTITUTE(実質収支比率等に係る経年分析!I$48,"▲","-")),2)</f>
        <v>5.0999999999999996</v>
      </c>
      <c r="F19" s="180">
        <f>ROUND(VALUE(SUBSTITUTE(実質収支比率等に係る経年分析!J$48,"▲","-")),2)</f>
        <v>2.2599999999999998</v>
      </c>
    </row>
    <row r="20" spans="1:11" x14ac:dyDescent="0.15">
      <c r="A20" s="180" t="s">
        <v>56</v>
      </c>
      <c r="B20" s="180">
        <f>ROUND(VALUE(SUBSTITUTE(実質収支比率等に係る経年分析!F$47,"▲","-")),2)</f>
        <v>21.35</v>
      </c>
      <c r="C20" s="180">
        <f>ROUND(VALUE(SUBSTITUTE(実質収支比率等に係る経年分析!G$47,"▲","-")),2)</f>
        <v>20.93</v>
      </c>
      <c r="D20" s="180">
        <f>ROUND(VALUE(SUBSTITUTE(実質収支比率等に係る経年分析!H$47,"▲","-")),2)</f>
        <v>20.67</v>
      </c>
      <c r="E20" s="180">
        <f>ROUND(VALUE(SUBSTITUTE(実質収支比率等に係る経年分析!I$47,"▲","-")),2)</f>
        <v>20.8</v>
      </c>
      <c r="F20" s="180">
        <f>ROUND(VALUE(SUBSTITUTE(実質収支比率等に係る経年分析!J$47,"▲","-")),2)</f>
        <v>20.84</v>
      </c>
    </row>
    <row r="21" spans="1:11" x14ac:dyDescent="0.15">
      <c r="A21" s="180" t="s">
        <v>57</v>
      </c>
      <c r="B21" s="180">
        <f>IF(ISNUMBER(VALUE(SUBSTITUTE(実質収支比率等に係る経年分析!F$49,"▲","-"))),ROUND(VALUE(SUBSTITUTE(実質収支比率等に係る経年分析!F$49,"▲","-")),2),NA())</f>
        <v>2.17</v>
      </c>
      <c r="C21" s="180">
        <f>IF(ISNUMBER(VALUE(SUBSTITUTE(実質収支比率等に係る経年分析!G$49,"▲","-"))),ROUND(VALUE(SUBSTITUTE(実質収支比率等に係る経年分析!G$49,"▲","-")),2),NA())</f>
        <v>-0.89</v>
      </c>
      <c r="D21" s="180">
        <f>IF(ISNUMBER(VALUE(SUBSTITUTE(実質収支比率等に係る経年分析!H$49,"▲","-"))),ROUND(VALUE(SUBSTITUTE(実質収支比率等に係る経年分析!H$49,"▲","-")),2),NA())</f>
        <v>1.51</v>
      </c>
      <c r="E21" s="180">
        <f>IF(ISNUMBER(VALUE(SUBSTITUTE(実質収支比率等に係る経年分析!I$49,"▲","-"))),ROUND(VALUE(SUBSTITUTE(実質収支比率等に係る経年分析!I$49,"▲","-")),2),NA())</f>
        <v>-0.05</v>
      </c>
      <c r="F21" s="180">
        <f>IF(ISNUMBER(VALUE(SUBSTITUTE(実質収支比率等に係る経年分析!J$49,"▲","-"))),ROUND(VALUE(SUBSTITUTE(実質収支比率等に係る経年分析!J$49,"▲","-")),2),NA())</f>
        <v>-2.84</v>
      </c>
    </row>
    <row r="24" spans="1:11" x14ac:dyDescent="0.15">
      <c r="A24" s="150" t="s">
        <v>58</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59</v>
      </c>
      <c r="C26" s="181" t="s">
        <v>60</v>
      </c>
      <c r="D26" s="181" t="s">
        <v>59</v>
      </c>
      <c r="E26" s="181" t="s">
        <v>60</v>
      </c>
      <c r="F26" s="181" t="s">
        <v>59</v>
      </c>
      <c r="G26" s="181" t="s">
        <v>60</v>
      </c>
      <c r="H26" s="181" t="s">
        <v>59</v>
      </c>
      <c r="I26" s="181" t="s">
        <v>60</v>
      </c>
      <c r="J26" s="181" t="s">
        <v>59</v>
      </c>
      <c r="K26" s="181" t="s">
        <v>60</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0.03</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0.13</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0.08</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0.16</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0.14000000000000001</v>
      </c>
    </row>
    <row r="30" spans="1:11" x14ac:dyDescent="0.15">
      <c r="A30" s="181" t="str">
        <f>IF(連結実質赤字比率に係る赤字・黒字の構成分析!C$40="",NA(),連結実質赤字比率に係る赤字・黒字の構成分析!C$40)</f>
        <v>下水道事業特別会計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0.05</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0.05</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0.04</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0.28000000000000003</v>
      </c>
    </row>
    <row r="31" spans="1:11" x14ac:dyDescent="0.15">
      <c r="A31" s="181" t="str">
        <f>IF(連結実質赤字比率に係る赤字・黒字の構成分析!C$39="",NA(),連結実質赤字比率に係る赤字・黒字の構成分析!C$39)</f>
        <v>介護保険事業特別会計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0.43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1.18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0.28999999999999998</v>
      </c>
    </row>
    <row r="32" spans="1:11" x14ac:dyDescent="0.15">
      <c r="A32" s="181" t="str">
        <f>IF(連結実質赤字比率に係る赤字・黒字の構成分析!C$38="",NA(),連結実質赤字比率に係る赤字・黒字の構成分析!C$38)</f>
        <v>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3.48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3.99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4.07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0.9</v>
      </c>
    </row>
    <row r="33" spans="1:16" x14ac:dyDescent="0.15">
      <c r="A33" s="181" t="str">
        <f>IF(連結実質赤字比率に係る赤字・黒字の構成分析!C$37="",NA(),連結実質赤字比率に係る赤字・黒字の構成分析!C$37)</f>
        <v>一般会計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3.87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3.66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5.12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5.05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2.25</v>
      </c>
    </row>
    <row r="34" spans="1:16" x14ac:dyDescent="0.15">
      <c r="A34" s="181" t="str">
        <f>IF(連結実質赤字比率に係る赤字・黒字の構成分析!C$36="",NA(),連結実質赤字比率に係る赤字・黒字の構成分析!C$36)</f>
        <v>競輪事業特別会計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1.79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3.49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4.1900000000000004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2.83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2.27</v>
      </c>
    </row>
    <row r="35" spans="1:16" x14ac:dyDescent="0.15">
      <c r="A35" s="181" t="str">
        <f>IF(連結実質赤字比率に係る赤字・黒字の構成分析!C$35="",NA(),連結実質赤字比率に係る赤字・黒字の構成分析!C$35)</f>
        <v>病院事業会計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7.55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6.34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7.26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8.39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8.86</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10.64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11.51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10.82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11.74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12.13</v>
      </c>
    </row>
    <row r="39" spans="1:16" x14ac:dyDescent="0.15">
      <c r="A39" s="150" t="s">
        <v>61</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62</v>
      </c>
      <c r="C41" s="182"/>
      <c r="D41" s="182" t="s">
        <v>63</v>
      </c>
      <c r="E41" s="182" t="s">
        <v>62</v>
      </c>
      <c r="F41" s="182"/>
      <c r="G41" s="182" t="s">
        <v>63</v>
      </c>
      <c r="H41" s="182" t="s">
        <v>62</v>
      </c>
      <c r="I41" s="182"/>
      <c r="J41" s="182" t="s">
        <v>63</v>
      </c>
      <c r="K41" s="182" t="s">
        <v>62</v>
      </c>
      <c r="L41" s="182"/>
      <c r="M41" s="182" t="s">
        <v>63</v>
      </c>
      <c r="N41" s="182" t="s">
        <v>62</v>
      </c>
      <c r="O41" s="182"/>
      <c r="P41" s="182" t="s">
        <v>63</v>
      </c>
    </row>
    <row r="42" spans="1:16" x14ac:dyDescent="0.15">
      <c r="A42" s="182" t="s">
        <v>64</v>
      </c>
      <c r="B42" s="182"/>
      <c r="C42" s="182"/>
      <c r="D42" s="182">
        <f>'実質公債費比率（分子）の構造'!K$52</f>
        <v>2138</v>
      </c>
      <c r="E42" s="182"/>
      <c r="F42" s="182"/>
      <c r="G42" s="182">
        <f>'実質公債費比率（分子）の構造'!L$52</f>
        <v>2227</v>
      </c>
      <c r="H42" s="182"/>
      <c r="I42" s="182"/>
      <c r="J42" s="182">
        <f>'実質公債費比率（分子）の構造'!M$52</f>
        <v>2379</v>
      </c>
      <c r="K42" s="182"/>
      <c r="L42" s="182"/>
      <c r="M42" s="182">
        <f>'実質公債費比率（分子）の構造'!N$52</f>
        <v>2437</v>
      </c>
      <c r="N42" s="182"/>
      <c r="O42" s="182"/>
      <c r="P42" s="182">
        <f>'実質公債費比率（分子）の構造'!O$52</f>
        <v>2408</v>
      </c>
    </row>
    <row r="43" spans="1:16" x14ac:dyDescent="0.15">
      <c r="A43" s="182" t="s">
        <v>65</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66</v>
      </c>
      <c r="B44" s="182">
        <f>'実質公債費比率（分子）の構造'!K$50</f>
        <v>5</v>
      </c>
      <c r="C44" s="182"/>
      <c r="D44" s="182"/>
      <c r="E44" s="182">
        <f>'実質公債費比率（分子）の構造'!L$50</f>
        <v>11</v>
      </c>
      <c r="F44" s="182"/>
      <c r="G44" s="182"/>
      <c r="H44" s="182">
        <f>'実質公債費比率（分子）の構造'!M$50</f>
        <v>10</v>
      </c>
      <c r="I44" s="182"/>
      <c r="J44" s="182"/>
      <c r="K44" s="182">
        <f>'実質公債費比率（分子）の構造'!N$50</f>
        <v>16</v>
      </c>
      <c r="L44" s="182"/>
      <c r="M44" s="182"/>
      <c r="N44" s="182">
        <f>'実質公債費比率（分子）の構造'!O$50</f>
        <v>7</v>
      </c>
      <c r="O44" s="182"/>
      <c r="P44" s="182"/>
    </row>
    <row r="45" spans="1:16" x14ac:dyDescent="0.15">
      <c r="A45" s="182" t="s">
        <v>67</v>
      </c>
      <c r="B45" s="182" t="str">
        <f>'実質公債費比率（分子）の構造'!K$49</f>
        <v>-</v>
      </c>
      <c r="C45" s="182"/>
      <c r="D45" s="182"/>
      <c r="E45" s="182" t="str">
        <f>'実質公債費比率（分子）の構造'!L$49</f>
        <v>-</v>
      </c>
      <c r="F45" s="182"/>
      <c r="G45" s="182"/>
      <c r="H45" s="182">
        <f>'実質公債費比率（分子）の構造'!M$49</f>
        <v>0</v>
      </c>
      <c r="I45" s="182"/>
      <c r="J45" s="182"/>
      <c r="K45" s="182">
        <f>'実質公債費比率（分子）の構造'!N$49</f>
        <v>0</v>
      </c>
      <c r="L45" s="182"/>
      <c r="M45" s="182"/>
      <c r="N45" s="182">
        <f>'実質公債費比率（分子）の構造'!O$49</f>
        <v>3</v>
      </c>
      <c r="O45" s="182"/>
      <c r="P45" s="182"/>
    </row>
    <row r="46" spans="1:16" x14ac:dyDescent="0.15">
      <c r="A46" s="182" t="s">
        <v>68</v>
      </c>
      <c r="B46" s="182">
        <f>'実質公債費比率（分子）の構造'!K$48</f>
        <v>675</v>
      </c>
      <c r="C46" s="182"/>
      <c r="D46" s="182"/>
      <c r="E46" s="182">
        <f>'実質公債費比率（分子）の構造'!L$48</f>
        <v>649</v>
      </c>
      <c r="F46" s="182"/>
      <c r="G46" s="182"/>
      <c r="H46" s="182">
        <f>'実質公債費比率（分子）の構造'!M$48</f>
        <v>604</v>
      </c>
      <c r="I46" s="182"/>
      <c r="J46" s="182"/>
      <c r="K46" s="182">
        <f>'実質公債費比率（分子）の構造'!N$48</f>
        <v>648</v>
      </c>
      <c r="L46" s="182"/>
      <c r="M46" s="182"/>
      <c r="N46" s="182">
        <f>'実質公債費比率（分子）の構造'!O$48</f>
        <v>702</v>
      </c>
      <c r="O46" s="182"/>
      <c r="P46" s="182"/>
    </row>
    <row r="47" spans="1:16" x14ac:dyDescent="0.15">
      <c r="A47" s="182" t="s">
        <v>69</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70</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71</v>
      </c>
      <c r="B49" s="182">
        <f>'実質公債費比率（分子）の構造'!K$45</f>
        <v>2486</v>
      </c>
      <c r="C49" s="182"/>
      <c r="D49" s="182"/>
      <c r="E49" s="182">
        <f>'実質公債費比率（分子）の構造'!L$45</f>
        <v>2388</v>
      </c>
      <c r="F49" s="182"/>
      <c r="G49" s="182"/>
      <c r="H49" s="182">
        <f>'実質公債費比率（分子）の構造'!M$45</f>
        <v>2587</v>
      </c>
      <c r="I49" s="182"/>
      <c r="J49" s="182"/>
      <c r="K49" s="182">
        <f>'実質公債費比率（分子）の構造'!N$45</f>
        <v>2629</v>
      </c>
      <c r="L49" s="182"/>
      <c r="M49" s="182"/>
      <c r="N49" s="182">
        <f>'実質公債費比率（分子）の構造'!O$45</f>
        <v>2518</v>
      </c>
      <c r="O49" s="182"/>
      <c r="P49" s="182"/>
    </row>
    <row r="50" spans="1:16" x14ac:dyDescent="0.15">
      <c r="A50" s="182" t="s">
        <v>72</v>
      </c>
      <c r="B50" s="182" t="e">
        <f>NA()</f>
        <v>#N/A</v>
      </c>
      <c r="C50" s="182">
        <f>IF(ISNUMBER('実質公債費比率（分子）の構造'!K$53),'実質公債費比率（分子）の構造'!K$53,NA())</f>
        <v>1028</v>
      </c>
      <c r="D50" s="182" t="e">
        <f>NA()</f>
        <v>#N/A</v>
      </c>
      <c r="E50" s="182" t="e">
        <f>NA()</f>
        <v>#N/A</v>
      </c>
      <c r="F50" s="182">
        <f>IF(ISNUMBER('実質公債費比率（分子）の構造'!L$53),'実質公債費比率（分子）の構造'!L$53,NA())</f>
        <v>821</v>
      </c>
      <c r="G50" s="182" t="e">
        <f>NA()</f>
        <v>#N/A</v>
      </c>
      <c r="H50" s="182" t="e">
        <f>NA()</f>
        <v>#N/A</v>
      </c>
      <c r="I50" s="182">
        <f>IF(ISNUMBER('実質公債費比率（分子）の構造'!M$53),'実質公債費比率（分子）の構造'!M$53,NA())</f>
        <v>822</v>
      </c>
      <c r="J50" s="182" t="e">
        <f>NA()</f>
        <v>#N/A</v>
      </c>
      <c r="K50" s="182" t="e">
        <f>NA()</f>
        <v>#N/A</v>
      </c>
      <c r="L50" s="182">
        <f>IF(ISNUMBER('実質公債費比率（分子）の構造'!N$53),'実質公債費比率（分子）の構造'!N$53,NA())</f>
        <v>856</v>
      </c>
      <c r="M50" s="182" t="e">
        <f>NA()</f>
        <v>#N/A</v>
      </c>
      <c r="N50" s="182" t="e">
        <f>NA()</f>
        <v>#N/A</v>
      </c>
      <c r="O50" s="182">
        <f>IF(ISNUMBER('実質公債費比率（分子）の構造'!O$53),'実質公債費比率（分子）の構造'!O$53,NA())</f>
        <v>822</v>
      </c>
      <c r="P50" s="182" t="e">
        <f>NA()</f>
        <v>#N/A</v>
      </c>
    </row>
    <row r="53" spans="1:16" x14ac:dyDescent="0.15">
      <c r="A53" s="150" t="s">
        <v>73</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74</v>
      </c>
      <c r="C55" s="181"/>
      <c r="D55" s="181" t="s">
        <v>75</v>
      </c>
      <c r="E55" s="181" t="s">
        <v>74</v>
      </c>
      <c r="F55" s="181"/>
      <c r="G55" s="181" t="s">
        <v>75</v>
      </c>
      <c r="H55" s="181" t="s">
        <v>74</v>
      </c>
      <c r="I55" s="181"/>
      <c r="J55" s="181" t="s">
        <v>75</v>
      </c>
      <c r="K55" s="181" t="s">
        <v>74</v>
      </c>
      <c r="L55" s="181"/>
      <c r="M55" s="181" t="s">
        <v>75</v>
      </c>
      <c r="N55" s="181" t="s">
        <v>74</v>
      </c>
      <c r="O55" s="181"/>
      <c r="P55" s="181" t="s">
        <v>75</v>
      </c>
    </row>
    <row r="56" spans="1:16" x14ac:dyDescent="0.15">
      <c r="A56" s="181" t="s">
        <v>44</v>
      </c>
      <c r="B56" s="181"/>
      <c r="C56" s="181"/>
      <c r="D56" s="181">
        <f>'将来負担比率（分子）の構造'!I$52</f>
        <v>24068</v>
      </c>
      <c r="E56" s="181"/>
      <c r="F56" s="181"/>
      <c r="G56" s="181">
        <f>'将来負担比率（分子）の構造'!J$52</f>
        <v>24089</v>
      </c>
      <c r="H56" s="181"/>
      <c r="I56" s="181"/>
      <c r="J56" s="181">
        <f>'将来負担比率（分子）の構造'!K$52</f>
        <v>24082</v>
      </c>
      <c r="K56" s="181"/>
      <c r="L56" s="181"/>
      <c r="M56" s="181">
        <f>'将来負担比率（分子）の構造'!L$52</f>
        <v>23951</v>
      </c>
      <c r="N56" s="181"/>
      <c r="O56" s="181"/>
      <c r="P56" s="181">
        <f>'将来負担比率（分子）の構造'!M$52</f>
        <v>23595</v>
      </c>
    </row>
    <row r="57" spans="1:16" x14ac:dyDescent="0.15">
      <c r="A57" s="181" t="s">
        <v>43</v>
      </c>
      <c r="B57" s="181"/>
      <c r="C57" s="181"/>
      <c r="D57" s="181">
        <f>'将来負担比率（分子）の構造'!I$51</f>
        <v>9544</v>
      </c>
      <c r="E57" s="181"/>
      <c r="F57" s="181"/>
      <c r="G57" s="181">
        <f>'将来負担比率（分子）の構造'!J$51</f>
        <v>9277</v>
      </c>
      <c r="H57" s="181"/>
      <c r="I57" s="181"/>
      <c r="J57" s="181">
        <f>'将来負担比率（分子）の構造'!K$51</f>
        <v>8370</v>
      </c>
      <c r="K57" s="181"/>
      <c r="L57" s="181"/>
      <c r="M57" s="181">
        <f>'将来負担比率（分子）の構造'!L$51</f>
        <v>7609</v>
      </c>
      <c r="N57" s="181"/>
      <c r="O57" s="181"/>
      <c r="P57" s="181">
        <f>'将来負担比率（分子）の構造'!M$51</f>
        <v>6810</v>
      </c>
    </row>
    <row r="58" spans="1:16" x14ac:dyDescent="0.15">
      <c r="A58" s="181" t="s">
        <v>42</v>
      </c>
      <c r="B58" s="181"/>
      <c r="C58" s="181"/>
      <c r="D58" s="181">
        <f>'将来負担比率（分子）の構造'!I$50</f>
        <v>6508</v>
      </c>
      <c r="E58" s="181"/>
      <c r="F58" s="181"/>
      <c r="G58" s="181">
        <f>'将来負担比率（分子）の構造'!J$50</f>
        <v>6999</v>
      </c>
      <c r="H58" s="181"/>
      <c r="I58" s="181"/>
      <c r="J58" s="181">
        <f>'将来負担比率（分子）の構造'!K$50</f>
        <v>7912</v>
      </c>
      <c r="K58" s="181"/>
      <c r="L58" s="181"/>
      <c r="M58" s="181">
        <f>'将来負担比率（分子）の構造'!L$50</f>
        <v>9257</v>
      </c>
      <c r="N58" s="181"/>
      <c r="O58" s="181"/>
      <c r="P58" s="181">
        <f>'将来負担比率（分子）の構造'!M$50</f>
        <v>9793</v>
      </c>
    </row>
    <row r="59" spans="1:16" x14ac:dyDescent="0.15">
      <c r="A59" s="181" t="s">
        <v>40</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39</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37</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36</v>
      </c>
      <c r="B62" s="181">
        <f>'将来負担比率（分子）の構造'!I$45</f>
        <v>5434</v>
      </c>
      <c r="C62" s="181"/>
      <c r="D62" s="181"/>
      <c r="E62" s="181">
        <f>'将来負担比率（分子）の構造'!J$45</f>
        <v>5509</v>
      </c>
      <c r="F62" s="181"/>
      <c r="G62" s="181"/>
      <c r="H62" s="181">
        <f>'将来負担比率（分子）の構造'!K$45</f>
        <v>5423</v>
      </c>
      <c r="I62" s="181"/>
      <c r="J62" s="181"/>
      <c r="K62" s="181">
        <f>'将来負担比率（分子）の構造'!L$45</f>
        <v>5422</v>
      </c>
      <c r="L62" s="181"/>
      <c r="M62" s="181"/>
      <c r="N62" s="181">
        <f>'将来負担比率（分子）の構造'!M$45</f>
        <v>5444</v>
      </c>
      <c r="O62" s="181"/>
      <c r="P62" s="181"/>
    </row>
    <row r="63" spans="1:16" x14ac:dyDescent="0.15">
      <c r="A63" s="181" t="s">
        <v>35</v>
      </c>
      <c r="B63" s="181" t="str">
        <f>'将来負担比率（分子）の構造'!I$44</f>
        <v>-</v>
      </c>
      <c r="C63" s="181"/>
      <c r="D63" s="181"/>
      <c r="E63" s="181">
        <f>'将来負担比率（分子）の構造'!J$44</f>
        <v>24</v>
      </c>
      <c r="F63" s="181"/>
      <c r="G63" s="181"/>
      <c r="H63" s="181">
        <f>'将来負担比率（分子）の構造'!K$44</f>
        <v>52</v>
      </c>
      <c r="I63" s="181"/>
      <c r="J63" s="181"/>
      <c r="K63" s="181">
        <f>'将来負担比率（分子）の構造'!L$44</f>
        <v>78</v>
      </c>
      <c r="L63" s="181"/>
      <c r="M63" s="181"/>
      <c r="N63" s="181">
        <f>'将来負担比率（分子）の構造'!M$44</f>
        <v>114</v>
      </c>
      <c r="O63" s="181"/>
      <c r="P63" s="181"/>
    </row>
    <row r="64" spans="1:16" x14ac:dyDescent="0.15">
      <c r="A64" s="181" t="s">
        <v>34</v>
      </c>
      <c r="B64" s="181">
        <f>'将来負担比率（分子）の構造'!I$43</f>
        <v>11180</v>
      </c>
      <c r="C64" s="181"/>
      <c r="D64" s="181"/>
      <c r="E64" s="181">
        <f>'将来負担比率（分子）の構造'!J$43</f>
        <v>10906</v>
      </c>
      <c r="F64" s="181"/>
      <c r="G64" s="181"/>
      <c r="H64" s="181">
        <f>'将来負担比率（分子）の構造'!K$43</f>
        <v>10844</v>
      </c>
      <c r="I64" s="181"/>
      <c r="J64" s="181"/>
      <c r="K64" s="181">
        <f>'将来負担比率（分子）の構造'!L$43</f>
        <v>10467</v>
      </c>
      <c r="L64" s="181"/>
      <c r="M64" s="181"/>
      <c r="N64" s="181">
        <f>'将来負担比率（分子）の構造'!M$43</f>
        <v>10425</v>
      </c>
      <c r="O64" s="181"/>
      <c r="P64" s="181"/>
    </row>
    <row r="65" spans="1:16" x14ac:dyDescent="0.15">
      <c r="A65" s="181" t="s">
        <v>33</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32</v>
      </c>
      <c r="B66" s="181">
        <f>'将来負担比率（分子）の構造'!I$41</f>
        <v>25254</v>
      </c>
      <c r="C66" s="181"/>
      <c r="D66" s="181"/>
      <c r="E66" s="181">
        <f>'将来負担比率（分子）の構造'!J$41</f>
        <v>26069</v>
      </c>
      <c r="F66" s="181"/>
      <c r="G66" s="181"/>
      <c r="H66" s="181">
        <f>'将来負担比率（分子）の構造'!K$41</f>
        <v>25618</v>
      </c>
      <c r="I66" s="181"/>
      <c r="J66" s="181"/>
      <c r="K66" s="181">
        <f>'将来負担比率（分子）の構造'!L$41</f>
        <v>26206</v>
      </c>
      <c r="L66" s="181"/>
      <c r="M66" s="181"/>
      <c r="N66" s="181">
        <f>'将来負担比率（分子）の構造'!M$41</f>
        <v>25751</v>
      </c>
      <c r="O66" s="181"/>
      <c r="P66" s="181"/>
    </row>
    <row r="67" spans="1:16" x14ac:dyDescent="0.15">
      <c r="A67" s="181" t="s">
        <v>76</v>
      </c>
      <c r="B67" s="181" t="e">
        <f>NA()</f>
        <v>#N/A</v>
      </c>
      <c r="C67" s="181">
        <f>IF(ISNUMBER('将来負担比率（分子）の構造'!I$53), IF('将来負担比率（分子）の構造'!I$53 &lt; 0, 0, '将来負担比率（分子）の構造'!I$53), NA())</f>
        <v>1748</v>
      </c>
      <c r="D67" s="181" t="e">
        <f>NA()</f>
        <v>#N/A</v>
      </c>
      <c r="E67" s="181" t="e">
        <f>NA()</f>
        <v>#N/A</v>
      </c>
      <c r="F67" s="181">
        <f>IF(ISNUMBER('将来負担比率（分子）の構造'!J$53), IF('将来負担比率（分子）の構造'!J$53 &lt; 0, 0, '将来負担比率（分子）の構造'!J$53), NA())</f>
        <v>2144</v>
      </c>
      <c r="G67" s="181" t="e">
        <f>NA()</f>
        <v>#N/A</v>
      </c>
      <c r="H67" s="181" t="e">
        <f>NA()</f>
        <v>#N/A</v>
      </c>
      <c r="I67" s="181">
        <f>IF(ISNUMBER('将来負担比率（分子）の構造'!K$53), IF('将来負担比率（分子）の構造'!K$53 &lt; 0, 0, '将来負担比率（分子）の構造'!K$53), NA())</f>
        <v>1572</v>
      </c>
      <c r="J67" s="181" t="e">
        <f>NA()</f>
        <v>#N/A</v>
      </c>
      <c r="K67" s="181" t="e">
        <f>NA()</f>
        <v>#N/A</v>
      </c>
      <c r="L67" s="181">
        <f>IF(ISNUMBER('将来負担比率（分子）の構造'!L$53), IF('将来負担比率（分子）の構造'!L$53 &lt; 0, 0, '将来負担比率（分子）の構造'!L$53), NA())</f>
        <v>1356</v>
      </c>
      <c r="M67" s="181" t="e">
        <f>NA()</f>
        <v>#N/A</v>
      </c>
      <c r="N67" s="181" t="e">
        <f>NA()</f>
        <v>#N/A</v>
      </c>
      <c r="O67" s="181">
        <f>IF(ISNUMBER('将来負担比率（分子）の構造'!M$53), IF('将来負担比率（分子）の構造'!M$53 &lt; 0, 0, '将来負担比率（分子）の構造'!M$53), NA())</f>
        <v>1536</v>
      </c>
      <c r="P67" s="181" t="e">
        <f>NA()</f>
        <v>#N/A</v>
      </c>
    </row>
    <row r="70" spans="1:16" x14ac:dyDescent="0.15">
      <c r="A70" s="183" t="s">
        <v>77</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78</v>
      </c>
      <c r="B72" s="185">
        <f>基金残高に係る経年分析!F55</f>
        <v>3189</v>
      </c>
      <c r="C72" s="185">
        <f>基金残高に係る経年分析!G55</f>
        <v>3190</v>
      </c>
      <c r="D72" s="185">
        <f>基金残高に係る経年分析!H55</f>
        <v>3191</v>
      </c>
    </row>
    <row r="73" spans="1:16" x14ac:dyDescent="0.15">
      <c r="A73" s="184" t="s">
        <v>79</v>
      </c>
      <c r="B73" s="185">
        <f>基金残高に係る経年分析!F56</f>
        <v>1112</v>
      </c>
      <c r="C73" s="185">
        <f>基金残高に係る経年分析!G56</f>
        <v>1173</v>
      </c>
      <c r="D73" s="185">
        <f>基金残高に係る経年分析!H56</f>
        <v>873</v>
      </c>
    </row>
    <row r="74" spans="1:16" x14ac:dyDescent="0.15">
      <c r="A74" s="184" t="s">
        <v>80</v>
      </c>
      <c r="B74" s="185">
        <f>基金残高に係る経年分析!F57</f>
        <v>1217</v>
      </c>
      <c r="C74" s="185">
        <f>基金残高に係る経年分析!G57</f>
        <v>1528</v>
      </c>
      <c r="D74" s="185">
        <f>基金残高に係る経年分析!H57</f>
        <v>1721</v>
      </c>
    </row>
  </sheetData>
  <sheetProtection algorithmName="SHA-512" hashValue="cjaF6Nxf3ZUdv/TyrL6lJkxS9Iv2fTSjT/uXqwz5vR3D7ES1Mt9c8Uw3O4m0E+EfsD/bfdPRP71BIH9gx74T5g==" saltValue="Nz+E2CRQpnwaNyNBZsjmO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DAS17037</cp:lastModifiedBy>
  <cp:lastPrinted>2021-03-05T06:15:59Z</cp:lastPrinted>
  <dcterms:created xsi:type="dcterms:W3CDTF">2021-02-05T02:50:43Z</dcterms:created>
  <dcterms:modified xsi:type="dcterms:W3CDTF">2021-03-12T02:25:39Z</dcterms:modified>
  <cp:category/>
</cp:coreProperties>
</file>