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Yawatano\財政課$\共有\補佐用\☆05 財政状況資料集（３月と８月ごろ）\令和6年度決算\R8.3.2【312(木)〆】令和６年度財政状況資料集の作成等について\"/>
    </mc:Choice>
  </mc:AlternateContent>
  <xr:revisionPtr revIDLastSave="0" documentId="13_ncr:1_{8F8D2AF0-70AD-4BBA-A0DD-FF21519DCB6C}"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O35" i="10"/>
  <c r="BW35" i="10"/>
  <c r="BE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alcChain>
</file>

<file path=xl/sharedStrings.xml><?xml version="1.0" encoding="utf-8"?>
<sst xmlns="http://schemas.openxmlformats.org/spreadsheetml/2006/main" count="1082" uniqueCount="564">
  <si>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</si>
  <si>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</si>
  <si>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</si>
  <si>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</si>
  <si>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</si>
  <si>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</si>
  <si>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</si>
  <si>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</si>
  <si>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</si>
  <si>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</si>
  <si>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</si>
  <si>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</si>
  <si>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</si>
  <si>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</si>
  <si>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</si>
  <si>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</si>
  <si>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</si>
  <si>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</si>
  <si>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</si>
  <si>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</si>
  <si>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</si>
  <si>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</si>
  <si>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</si>
  <si>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</si>
  <si>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</si>
  <si>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</si>
  <si>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</si>
  <si>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</si>
  <si>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</si>
  <si>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</si>
  <si>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</si>
  <si>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</si>
  <si>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</si>
  <si>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</si>
  <si>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</si>
  <si>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</si>
  <si>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</si>
  <si>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</si>
  <si>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</si>
  <si>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</si>
  <si>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</si>
  <si>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</si>
  <si>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</si>
  <si>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</si>
  <si>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</si>
  <si>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</si>
  <si>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</si>
  <si>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</si>
  <si>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</si>
  <si>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</si>
  <si>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</si>
  <si>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</si>
  <si>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</si>
  <si>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</si>
  <si>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</si>
  <si>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</si>
  <si>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</si>
  <si>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</si>
  <si>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</si>
  <si>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</si>
  <si>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</si>
  <si>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</si>
  <si>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</si>
  <si>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</si>
  <si>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</si>
  <si>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</si>
  <si>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</si>
  <si>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</si>
  <si>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</si>
  <si>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</si>
  <si>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</si>
  <si>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</si>
  <si>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</si>
  <si>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</si>
  <si>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</si>
  <si>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</si>
  <si>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</si>
  <si>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</si>
  <si>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</si>
  <si>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</si>
  <si>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</si>
  <si>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</si>
  <si>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</si>
  <si>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</si>
  <si>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</si>
  <si>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</si>
  <si>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</si>
  <si>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</si>
  <si>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</si>
  <si>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</si>
  <si>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</si>
  <si>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</si>
  <si>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</si>
  <si>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</si>
  <si>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</si>
  <si>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</si>
  <si>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</si>
  <si>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</si>
  <si>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</si>
  <si>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</si>
  <si>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</si>
  <si>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</si>
  <si>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</si>
  <si>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</si>
  <si>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</si>
  <si>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</si>
  <si>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</si>
  <si>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</si>
  <si>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</si>
  <si>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</si>
  <si>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</si>
  <si>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</si>
  <si>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</si>
  <si>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</si>
  <si>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</si>
  <si>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</si>
  <si>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</si>
  <si>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</si>
  <si>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</si>
  <si>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</si>
  <si>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</si>
  <si>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</si>
  <si>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</si>
  <si>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</si>
  <si>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</si>
  <si>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</si>
  <si>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</si>
  <si>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</si>
  <si>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</si>
  <si>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</si>
  <si>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</si>
  <si>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</si>
  <si>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</si>
  <si>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</si>
  <si>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</si>
  <si>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</si>
  <si>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</si>
  <si>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</si>
  <si>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</si>
  <si>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</si>
  <si>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</si>
  <si>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</si>
  <si>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</si>
  <si>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</si>
  <si>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</si>
  <si>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</si>
  <si>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</si>
  <si>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</si>
  <si>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</si>
  <si>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</si>
  <si>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</si>
  <si>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</si>
  <si>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</si>
  <si>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</si>
  <si>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</si>
  <si>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</si>
  <si>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</si>
  <si>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</si>
  <si>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</si>
  <si>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</si>
  <si>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</si>
  <si>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</si>
  <si>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</si>
  <si>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</si>
  <si>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</si>
  <si>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</si>
  <si>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</si>
  <si>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</si>
  <si>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</si>
  <si>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</si>
  <si>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</si>
  <si>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</si>
  <si>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</si>
  <si>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</si>
  <si>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</si>
  <si>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</si>
  <si>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</si>
  <si>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</si>
  <si>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</si>
  <si>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</si>
  <si>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</si>
  <si>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</si>
  <si>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</si>
  <si>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</si>
  <si>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</si>
  <si>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</si>
  <si>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</si>
  <si>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</si>
  <si>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</si>
  <si>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</si>
  <si>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</si>
  <si>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</si>
  <si>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</si>
  <si>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</si>
  <si>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</si>
  <si>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</si>
  <si>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</si>
  <si>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</si>
  <si>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</si>
  <si>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</si>
  <si>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</si>
  <si>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</si>
  <si>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</si>
  <si>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静岡県伊東市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</si>
  <si>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</si>
  <si>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</si>
  <si>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</si>
  <si>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</si>
  <si>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</si>
  <si>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</si>
  <si>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</si>
  <si>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</si>
  <si>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</si>
  <si>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</si>
  <si>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</si>
  <si>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</si>
  <si>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</si>
  <si>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</si>
  <si>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</si>
  <si>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</si>
  <si>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</si>
  <si>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</si>
  <si>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</si>
  <si>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</si>
  <si>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</si>
  <si>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</si>
  <si>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</si>
  <si>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</si>
  <si>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</si>
  <si>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</si>
  <si>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</si>
  <si>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</si>
  <si>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</si>
  <si>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</si>
  <si>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</si>
  <si>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</si>
  <si>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</si>
  <si>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</si>
  <si>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</si>
  <si>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</si>
  <si>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</si>
  <si>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</si>
  <si>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</si>
  <si>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</si>
  <si>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</si>
  <si>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</si>
  <si>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</si>
  <si>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</si>
  <si>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</si>
  <si>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</si>
  <si>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</si>
  <si>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</si>
  <si>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</si>
  <si>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</si>
  <si>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</si>
  <si>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</si>
  <si>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</si>
  <si>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</si>
  <si>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</si>
  <si>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</si>
  <si>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</si>
  <si>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</si>
  <si>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</si>
  <si>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</si>
  <si>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</si>
  <si>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</si>
  <si>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</si>
  <si>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</si>
  <si>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</si>
  <si>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</si>
  <si>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</si>
  <si>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</si>
  <si>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</si>
  <si>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</si>
  <si>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</si>
  <si>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</si>
  <si>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</si>
  <si>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</si>
  <si>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</si>
  <si>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</si>
  <si>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</si>
  <si>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</si>
  <si>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</si>
  <si>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</si>
  <si>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</si>
  <si>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</si>
  <si>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</si>
  <si>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</si>
  <si>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</si>
  <si>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</si>
  <si>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</si>
  <si>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</si>
  <si>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</si>
  <si>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</si>
  <si>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</si>
  <si>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</si>
  <si>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</si>
  <si>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</si>
  <si>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</si>
  <si>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</si>
  <si>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</si>
  <si>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</si>
  <si>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</si>
  <si>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</si>
  <si>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</si>
  <si>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</si>
  <si>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</si>
  <si>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</si>
  <si>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</si>
  <si>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</si>
  <si>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</si>
  <si>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</si>
  <si>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</si>
  <si>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</si>
  <si>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</si>
  <si>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</si>
  <si>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</si>
  <si>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</si>
  <si>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</si>
  <si>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</si>
  <si>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</si>
  <si>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</si>
  <si>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</si>
  <si>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</si>
  <si>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</si>
  <si>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</si>
  <si>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</si>
  <si>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</si>
  <si>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</si>
  <si>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</si>
  <si>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</si>
  <si>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</si>
  <si>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</si>
  <si>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</si>
  <si>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</si>
  <si>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</si>
  <si>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</si>
  <si>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</si>
  <si>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</si>
  <si>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</si>
  <si>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</si>
  <si>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</si>
  <si>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</si>
  <si>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</si>
  <si>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</si>
  <si>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</si>
  <si>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</si>
  <si>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</si>
  <si>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</si>
  <si>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</si>
  <si>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</si>
  <si>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</si>
  <si>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</si>
  <si>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</si>
  <si>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静岡県伊東市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</si>
  <si>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</si>
  <si>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</si>
  <si>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</si>
  <si>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</si>
  <si>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</si>
  <si>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</si>
  <si>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</si>
  <si>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</si>
  <si>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</si>
  <si>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</si>
  <si>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</si>
  <si>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</si>
  <si>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</si>
  <si>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</si>
  <si>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</si>
  <si>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</si>
  <si>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</si>
  <si>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</si>
  <si>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</si>
  <si>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</si>
  <si>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</si>
  <si>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</si>
  <si>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</si>
  <si>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</si>
  <si>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</si>
  <si>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</si>
  <si>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</si>
  <si>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</si>
  <si>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</si>
  <si>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</si>
  <si>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</si>
  <si>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</si>
  <si>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</si>
  <si>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</si>
  <si>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</si>
  <si>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</si>
  <si>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</si>
  <si>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</si>
  <si>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後期高齢者医療特別会計</t>
    <phoneticPr fontId="5"/>
  </si>
  <si>
    <t>病院事業会計</t>
    <phoneticPr fontId="5"/>
  </si>
  <si>
    <t>法適用企業</t>
    <phoneticPr fontId="5"/>
  </si>
  <si>
    <t>下水道事業会計</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</si>
  <si>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</si>
  <si>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</si>
  <si>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</si>
  <si>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</si>
  <si>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</si>
  <si>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</si>
  <si>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</si>
  <si>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</si>
  <si>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</si>
  <si>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</si>
  <si>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</si>
  <si>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</si>
  <si>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</si>
  <si>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</si>
  <si>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</si>
  <si>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</si>
  <si>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</si>
  <si>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</si>
  <si>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</si>
  <si>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</si>
  <si>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</si>
  <si>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</si>
  <si>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</si>
  <si>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</si>
  <si>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</si>
  <si>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</si>
  <si>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</si>
  <si>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</si>
  <si>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</si>
  <si>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</si>
  <si>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</si>
  <si>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</si>
  <si>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</si>
  <si>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</si>
  <si>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</si>
  <si>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</si>
  <si>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</si>
  <si>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</si>
  <si>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</si>
  <si>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</si>
  <si>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</si>
  <si>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</si>
  <si>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</si>
  <si>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</si>
  <si>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</si>
  <si>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</si>
  <si>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</si>
  <si>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</si>
  <si>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</si>
  <si>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</si>
  <si>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</si>
  <si>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</si>
  <si>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</si>
  <si>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</si>
  <si>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</si>
  <si>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</si>
  <si>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</si>
  <si>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</si>
  <si>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</si>
  <si>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</si>
  <si>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</si>
  <si>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</si>
  <si>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</si>
  <si>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</si>
  <si>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</si>
  <si>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</si>
  <si>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</si>
  <si>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</si>
  <si>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</si>
  <si>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</si>
  <si>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</si>
  <si>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</si>
  <si>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</si>
  <si>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</si>
  <si>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</si>
  <si>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</si>
  <si>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</si>
  <si>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</si>
  <si>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</si>
  <si>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</si>
  <si>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</si>
  <si>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</si>
  <si>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</si>
  <si>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</si>
  <si>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</si>
  <si>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</si>
  <si>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</si>
  <si>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</si>
  <si>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</si>
  <si>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</si>
  <si>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</si>
  <si>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</si>
  <si>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</si>
  <si>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</si>
  <si>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</si>
  <si>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</si>
  <si>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</si>
  <si>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</si>
  <si>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</si>
  <si>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</si>
  <si>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</si>
  <si>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</si>
  <si>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</si>
  <si>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</si>
  <si>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</si>
  <si>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</si>
  <si>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</si>
  <si>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</si>
  <si>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</si>
  <si>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</si>
  <si>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</si>
  <si>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</si>
  <si>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</si>
  <si>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</si>
  <si>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</si>
  <si>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</si>
  <si>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</si>
  <si>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</si>
  <si>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</si>
  <si>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</si>
  <si>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</si>
  <si>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</si>
  <si>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</si>
  <si>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</si>
  <si>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</si>
  <si>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</si>
  <si>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</si>
  <si>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</si>
  <si>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</si>
  <si>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</si>
  <si>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</si>
  <si>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</si>
  <si>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</si>
  <si>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</si>
  <si>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</si>
  <si>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</si>
  <si>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1.86</t>
  </si>
  <si>
    <t>▲ 0.37</t>
  </si>
  <si>
    <t>▲ 0.38</t>
  </si>
  <si>
    <t>病院事業会計</t>
  </si>
  <si>
    <t>水道事業会計</t>
  </si>
  <si>
    <t>一般会計</t>
  </si>
  <si>
    <t>競輪事業特別会計</t>
  </si>
  <si>
    <t>介護保険事業特別会計</t>
  </si>
  <si>
    <t>国民健康保険事業特別会計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</si>
  <si>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</si>
  <si>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</si>
  <si>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</si>
  <si>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</si>
  <si>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</si>
  <si>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</si>
  <si>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</si>
  <si>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</si>
  <si>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</si>
  <si>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静岡県後期高齢者医療広域連合（普通会計）</t>
    <rPh sb="0" eb="3">
      <t>シズオカケン</t>
    </rPh>
    <rPh sb="3" eb="5">
      <t>コウキ</t>
    </rPh>
    <rPh sb="5" eb="8">
      <t>コウレイシャ</t>
    </rPh>
    <rPh sb="8" eb="10">
      <t>イリョウ</t>
    </rPh>
    <rPh sb="10" eb="12">
      <t>コウイキ</t>
    </rPh>
    <rPh sb="12" eb="14">
      <t>レンゴウ</t>
    </rPh>
    <rPh sb="15" eb="17">
      <t>フツウ</t>
    </rPh>
    <rPh sb="17" eb="19">
      <t>カイケイ</t>
    </rPh>
    <phoneticPr fontId="2"/>
  </si>
  <si>
    <t>静岡県後期高齢者医療広域連合（事業会計）</t>
    <rPh sb="0" eb="3">
      <t>シズオカケン</t>
    </rPh>
    <rPh sb="3" eb="5">
      <t>コウキ</t>
    </rPh>
    <rPh sb="5" eb="8">
      <t>コウレイシャ</t>
    </rPh>
    <rPh sb="8" eb="10">
      <t>イリョウ</t>
    </rPh>
    <rPh sb="10" eb="12">
      <t>コウイキ</t>
    </rPh>
    <rPh sb="12" eb="14">
      <t>レンゴウ</t>
    </rPh>
    <rPh sb="15" eb="17">
      <t>ジギョウ</t>
    </rPh>
    <rPh sb="17" eb="19">
      <t>カイケイ</t>
    </rPh>
    <phoneticPr fontId="2"/>
  </si>
  <si>
    <t>静岡地方税滞納整理機構</t>
    <rPh sb="0" eb="2">
      <t>シズオカ</t>
    </rPh>
    <rPh sb="2" eb="4">
      <t>チホウ</t>
    </rPh>
    <rPh sb="4" eb="5">
      <t>ゼイ</t>
    </rPh>
    <rPh sb="5" eb="7">
      <t>タイノウ</t>
    </rPh>
    <rPh sb="7" eb="9">
      <t>セイリ</t>
    </rPh>
    <rPh sb="9" eb="11">
      <t>キコウ</t>
    </rPh>
    <phoneticPr fontId="2"/>
  </si>
  <si>
    <t>駿東伊豆消防組合</t>
    <rPh sb="0" eb="4">
      <t>スントウイズ</t>
    </rPh>
    <rPh sb="4" eb="8">
      <t>ショウボウクミアイ</t>
    </rPh>
    <phoneticPr fontId="2"/>
  </si>
  <si>
    <t>伊東マリンタウン株式会社</t>
    <rPh sb="0" eb="2">
      <t>イトウ</t>
    </rPh>
    <rPh sb="8" eb="12">
      <t>カブシキガイシャ</t>
    </rPh>
    <phoneticPr fontId="2"/>
  </si>
  <si>
    <t>公益社団法人伊東市振興公社</t>
    <rPh sb="0" eb="6">
      <t>コウエキシャダンホウジン</t>
    </rPh>
    <rPh sb="6" eb="8">
      <t>イトウ</t>
    </rPh>
    <rPh sb="8" eb="9">
      <t>シ</t>
    </rPh>
    <rPh sb="9" eb="11">
      <t>シンコウ</t>
    </rPh>
    <rPh sb="11" eb="13">
      <t>コウシャ</t>
    </rPh>
    <phoneticPr fontId="2"/>
  </si>
  <si>
    <t>エフエム伊東株式会社</t>
    <rPh sb="4" eb="6">
      <t>イトウ</t>
    </rPh>
    <rPh sb="6" eb="10">
      <t>カブシキガイシャ</t>
    </rPh>
    <phoneticPr fontId="2"/>
  </si>
  <si>
    <t>-</t>
    <phoneticPr fontId="2"/>
  </si>
  <si>
    <t>文化施設整備基金</t>
    <rPh sb="0" eb="2">
      <t>ブンカ</t>
    </rPh>
    <rPh sb="2" eb="4">
      <t>シセツ</t>
    </rPh>
    <rPh sb="4" eb="6">
      <t>セイビ</t>
    </rPh>
    <rPh sb="6" eb="8">
      <t>キキン</t>
    </rPh>
    <phoneticPr fontId="5"/>
  </si>
  <si>
    <t>競輪事業収益金活用基金</t>
    <rPh sb="0" eb="6">
      <t>ケイリンジギョウシュウエキ</t>
    </rPh>
    <rPh sb="6" eb="7">
      <t>キン</t>
    </rPh>
    <rPh sb="7" eb="9">
      <t>カツヨウ</t>
    </rPh>
    <rPh sb="9" eb="11">
      <t>キキン</t>
    </rPh>
    <phoneticPr fontId="5"/>
  </si>
  <si>
    <t>公共施設総合管理基金</t>
    <rPh sb="0" eb="10">
      <t>コウキョウシセツソウゴウカンリキキン</t>
    </rPh>
    <phoneticPr fontId="5"/>
  </si>
  <si>
    <t>福祉基金</t>
    <rPh sb="0" eb="4">
      <t>フクシキキン</t>
    </rPh>
    <phoneticPr fontId="5"/>
  </si>
  <si>
    <t>ふるさと伊東応援基金</t>
    <rPh sb="4" eb="6">
      <t>イトウ</t>
    </rPh>
    <rPh sb="6" eb="10">
      <t>オウエンキキン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</si>
</sst>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8C4C-40C9-B06C-77AFDD9C06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27220</c:v>
                </c:pt>
                <c:pt idx="1">
                  <c:v>33282</c:v>
                </c:pt>
                <c:pt idx="2">
                  <c:v>24936</c:v>
                </c:pt>
                <c:pt idx="3">
                  <c:v>23423</c:v>
                </c:pt>
                <c:pt idx="4">
                  <c:v>25593</c:v>
                </c:pt>
              </c:numCache>
            </c:numRef>
          </c:val>
          <c:smooth val="0"/>
          <c:extLst>
            <c:ext xmlns:c16="http://schemas.microsoft.com/office/drawing/2014/chart" uri="{C3380CC4-5D6E-409C-BE32-E72D297353CC}">
              <c16:uniqueId val="{00000001-8C4C-40C9-B06C-77AFDD9C06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4.25</c:v>
                </c:pt>
                <c:pt idx="1">
                  <c:v>5.37</c:v>
                </c:pt>
                <c:pt idx="2">
                  <c:v>5.27</c:v>
                </c:pt>
                <c:pt idx="3">
                  <c:v>6.29</c:v>
                </c:pt>
                <c:pt idx="4">
                  <c:v>4.67</c:v>
                </c:pt>
              </c:numCache>
            </c:numRef>
          </c:val>
          <c:extLst>
            <c:ext xmlns:c16="http://schemas.microsoft.com/office/drawing/2014/chart" uri="{C3380CC4-5D6E-409C-BE32-E72D297353CC}">
              <c16:uniqueId val="{00000000-1C99-41A8-A2AA-2E2D3DEA30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16.27</c:v>
                </c:pt>
                <c:pt idx="1">
                  <c:v>17.579999999999998</c:v>
                </c:pt>
                <c:pt idx="2">
                  <c:v>20.77</c:v>
                </c:pt>
                <c:pt idx="3">
                  <c:v>18.88</c:v>
                </c:pt>
                <c:pt idx="4">
                  <c:v>20</c:v>
                </c:pt>
              </c:numCache>
            </c:numRef>
          </c:val>
          <c:extLst>
            <c:ext xmlns:c16="http://schemas.microsoft.com/office/drawing/2014/chart" uri="{C3380CC4-5D6E-409C-BE32-E72D297353CC}">
              <c16:uniqueId val="{00000001-1C99-41A8-A2AA-2E2D3DEA309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-1.86</c:v>
                </c:pt>
                <c:pt idx="1">
                  <c:v>3.63</c:v>
                </c:pt>
                <c:pt idx="2">
                  <c:v>2.58</c:v>
                </c:pt>
                <c:pt idx="3">
                  <c:v>-0.37</c:v>
                </c:pt>
                <c:pt idx="4">
                  <c:v>-0.38</c:v>
                </c:pt>
              </c:numCache>
            </c:numRef>
          </c:val>
          <c:smooth val="0"/>
          <c:extLst>
            <c:ext xmlns:c16="http://schemas.microsoft.com/office/drawing/2014/chart" uri="{C3380CC4-5D6E-409C-BE32-E72D297353CC}">
              <c16:uniqueId val="{00000002-1C99-41A8-A2AA-2E2D3DEA309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4BA-4832-81FD-05432D03EE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BA-4832-81FD-05432D03EEA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0.14000000000000001</c:v>
                </c:pt>
                <c:pt idx="2">
                  <c:v>#N/A</c:v>
                </c:pt>
                <c:pt idx="3">
                  <c:v>0.14000000000000001</c:v>
                </c:pt>
                <c:pt idx="4">
                  <c:v>#N/A</c:v>
                </c:pt>
                <c:pt idx="5">
                  <c:v>0.16</c:v>
                </c:pt>
                <c:pt idx="6">
                  <c:v>#N/A</c:v>
                </c:pt>
                <c:pt idx="7">
                  <c:v>0.17</c:v>
                </c:pt>
                <c:pt idx="8">
                  <c:v>#N/A</c:v>
                </c:pt>
                <c:pt idx="9">
                  <c:v>0.22</c:v>
                </c:pt>
              </c:numCache>
            </c:numRef>
          </c:val>
          <c:extLst>
            <c:ext xmlns:c16="http://schemas.microsoft.com/office/drawing/2014/chart" uri="{C3380CC4-5D6E-409C-BE32-E72D297353CC}">
              <c16:uniqueId val="{00000002-14BA-4832-81FD-05432D03EEA3}"/>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0.38</c:v>
                </c:pt>
                <c:pt idx="2">
                  <c:v>#N/A</c:v>
                </c:pt>
                <c:pt idx="3">
                  <c:v>0.48</c:v>
                </c:pt>
                <c:pt idx="4">
                  <c:v>#N/A</c:v>
                </c:pt>
                <c:pt idx="5">
                  <c:v>0.46</c:v>
                </c:pt>
                <c:pt idx="6">
                  <c:v>#N/A</c:v>
                </c:pt>
                <c:pt idx="7">
                  <c:v>0.31</c:v>
                </c:pt>
                <c:pt idx="8">
                  <c:v>#N/A</c:v>
                </c:pt>
                <c:pt idx="9">
                  <c:v>0.53</c:v>
                </c:pt>
              </c:numCache>
            </c:numRef>
          </c:val>
          <c:extLst>
            <c:ext xmlns:c16="http://schemas.microsoft.com/office/drawing/2014/chart" uri="{C3380CC4-5D6E-409C-BE32-E72D297353CC}">
              <c16:uniqueId val="{00000003-14BA-4832-81FD-05432D03EEA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c:v>
                </c:pt>
                <c:pt idx="2">
                  <c:v>#N/A</c:v>
                </c:pt>
                <c:pt idx="3">
                  <c:v>1.58</c:v>
                </c:pt>
                <c:pt idx="4">
                  <c:v>#N/A</c:v>
                </c:pt>
                <c:pt idx="5">
                  <c:v>0.79</c:v>
                </c:pt>
                <c:pt idx="6">
                  <c:v>#N/A</c:v>
                </c:pt>
                <c:pt idx="7">
                  <c:v>0.67</c:v>
                </c:pt>
                <c:pt idx="8">
                  <c:v>#N/A</c:v>
                </c:pt>
                <c:pt idx="9">
                  <c:v>0.75</c:v>
                </c:pt>
              </c:numCache>
            </c:numRef>
          </c:val>
          <c:extLst>
            <c:ext xmlns:c16="http://schemas.microsoft.com/office/drawing/2014/chart" uri="{C3380CC4-5D6E-409C-BE32-E72D297353CC}">
              <c16:uniqueId val="{00000004-14BA-4832-81FD-05432D03EEA3}"/>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0.26</c:v>
                </c:pt>
                <c:pt idx="2">
                  <c:v>#N/A</c:v>
                </c:pt>
                <c:pt idx="3">
                  <c:v>1.1200000000000001</c:v>
                </c:pt>
                <c:pt idx="4">
                  <c:v>#N/A</c:v>
                </c:pt>
                <c:pt idx="5">
                  <c:v>1</c:v>
                </c:pt>
                <c:pt idx="6">
                  <c:v>#N/A</c:v>
                </c:pt>
                <c:pt idx="7">
                  <c:v>0.87</c:v>
                </c:pt>
                <c:pt idx="8">
                  <c:v>#N/A</c:v>
                </c:pt>
                <c:pt idx="9">
                  <c:v>1</c:v>
                </c:pt>
              </c:numCache>
            </c:numRef>
          </c:val>
          <c:extLst>
            <c:ext xmlns:c16="http://schemas.microsoft.com/office/drawing/2014/chart" uri="{C3380CC4-5D6E-409C-BE32-E72D297353CC}">
              <c16:uniqueId val="{00000005-14BA-4832-81FD-05432D03EEA3}"/>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3.25</c:v>
                </c:pt>
                <c:pt idx="2">
                  <c:v>#N/A</c:v>
                </c:pt>
                <c:pt idx="3">
                  <c:v>3.84</c:v>
                </c:pt>
                <c:pt idx="4">
                  <c:v>#N/A</c:v>
                </c:pt>
                <c:pt idx="5">
                  <c:v>4.03</c:v>
                </c:pt>
                <c:pt idx="6">
                  <c:v>#N/A</c:v>
                </c:pt>
                <c:pt idx="7">
                  <c:v>5.07</c:v>
                </c:pt>
                <c:pt idx="8">
                  <c:v>#N/A</c:v>
                </c:pt>
                <c:pt idx="9">
                  <c:v>2.27</c:v>
                </c:pt>
              </c:numCache>
            </c:numRef>
          </c:val>
          <c:extLst>
            <c:ext xmlns:c16="http://schemas.microsoft.com/office/drawing/2014/chart" uri="{C3380CC4-5D6E-409C-BE32-E72D297353CC}">
              <c16:uniqueId val="{00000006-14BA-4832-81FD-05432D03EEA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4.25</c:v>
                </c:pt>
                <c:pt idx="2">
                  <c:v>#N/A</c:v>
                </c:pt>
                <c:pt idx="3">
                  <c:v>5.36</c:v>
                </c:pt>
                <c:pt idx="4">
                  <c:v>#N/A</c:v>
                </c:pt>
                <c:pt idx="5">
                  <c:v>5.26</c:v>
                </c:pt>
                <c:pt idx="6">
                  <c:v>#N/A</c:v>
                </c:pt>
                <c:pt idx="7">
                  <c:v>6.28</c:v>
                </c:pt>
                <c:pt idx="8">
                  <c:v>#N/A</c:v>
                </c:pt>
                <c:pt idx="9">
                  <c:v>4.66</c:v>
                </c:pt>
              </c:numCache>
            </c:numRef>
          </c:val>
          <c:extLst>
            <c:ext xmlns:c16="http://schemas.microsoft.com/office/drawing/2014/chart" uri="{C3380CC4-5D6E-409C-BE32-E72D297353CC}">
              <c16:uniqueId val="{00000007-14BA-4832-81FD-05432D03EEA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11.27</c:v>
                </c:pt>
                <c:pt idx="2">
                  <c:v>#N/A</c:v>
                </c:pt>
                <c:pt idx="3">
                  <c:v>10.59</c:v>
                </c:pt>
                <c:pt idx="4">
                  <c:v>#N/A</c:v>
                </c:pt>
                <c:pt idx="5">
                  <c:v>11.24</c:v>
                </c:pt>
                <c:pt idx="6">
                  <c:v>#N/A</c:v>
                </c:pt>
                <c:pt idx="7">
                  <c:v>10.88</c:v>
                </c:pt>
                <c:pt idx="8">
                  <c:v>#N/A</c:v>
                </c:pt>
                <c:pt idx="9">
                  <c:v>9.6999999999999993</c:v>
                </c:pt>
              </c:numCache>
            </c:numRef>
          </c:val>
          <c:extLst>
            <c:ext xmlns:c16="http://schemas.microsoft.com/office/drawing/2014/chart" uri="{C3380CC4-5D6E-409C-BE32-E72D297353CC}">
              <c16:uniqueId val="{00000008-14BA-4832-81FD-05432D03EEA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8.7899999999999991</c:v>
                </c:pt>
                <c:pt idx="2">
                  <c:v>#N/A</c:v>
                </c:pt>
                <c:pt idx="3">
                  <c:v>9.34</c:v>
                </c:pt>
                <c:pt idx="4">
                  <c:v>#N/A</c:v>
                </c:pt>
                <c:pt idx="5">
                  <c:v>10.57</c:v>
                </c:pt>
                <c:pt idx="6">
                  <c:v>#N/A</c:v>
                </c:pt>
                <c:pt idx="7">
                  <c:v>11.39</c:v>
                </c:pt>
                <c:pt idx="8">
                  <c:v>#N/A</c:v>
                </c:pt>
                <c:pt idx="9">
                  <c:v>12.44</c:v>
                </c:pt>
              </c:numCache>
            </c:numRef>
          </c:val>
          <c:extLst>
            <c:ext xmlns:c16="http://schemas.microsoft.com/office/drawing/2014/chart" uri="{C3380CC4-5D6E-409C-BE32-E72D297353CC}">
              <c16:uniqueId val="{00000009-14BA-4832-81FD-05432D03EE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2360</c:v>
                </c:pt>
                <c:pt idx="5">
                  <c:v>2376</c:v>
                </c:pt>
                <c:pt idx="8">
                  <c:v>2383</c:v>
                </c:pt>
                <c:pt idx="11">
                  <c:v>2386</c:v>
                </c:pt>
                <c:pt idx="14">
                  <c:v>2282</c:v>
                </c:pt>
              </c:numCache>
            </c:numRef>
          </c:val>
          <c:extLst>
            <c:ext xmlns:c16="http://schemas.microsoft.com/office/drawing/2014/chart" uri="{C3380CC4-5D6E-409C-BE32-E72D297353CC}">
              <c16:uniqueId val="{00000000-F5E7-4668-8957-45D3E02646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5E7-4668-8957-45D3E02646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70</c:v>
                </c:pt>
                <c:pt idx="6">
                  <c:v>27</c:v>
                </c:pt>
                <c:pt idx="9">
                  <c:v>47</c:v>
                </c:pt>
                <c:pt idx="12">
                  <c:v>30</c:v>
                </c:pt>
              </c:numCache>
            </c:numRef>
          </c:val>
          <c:extLst>
            <c:ext xmlns:c16="http://schemas.microsoft.com/office/drawing/2014/chart" uri="{C3380CC4-5D6E-409C-BE32-E72D297353CC}">
              <c16:uniqueId val="{00000002-F5E7-4668-8957-45D3E02646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9</c:v>
                </c:pt>
                <c:pt idx="6">
                  <c:v>10</c:v>
                </c:pt>
                <c:pt idx="9">
                  <c:v>13</c:v>
                </c:pt>
                <c:pt idx="12">
                  <c:v>28</c:v>
                </c:pt>
              </c:numCache>
            </c:numRef>
          </c:val>
          <c:extLst>
            <c:ext xmlns:c16="http://schemas.microsoft.com/office/drawing/2014/chart" uri="{C3380CC4-5D6E-409C-BE32-E72D297353CC}">
              <c16:uniqueId val="{00000003-F5E7-4668-8957-45D3E02646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642</c:v>
                </c:pt>
                <c:pt idx="3">
                  <c:v>661</c:v>
                </c:pt>
                <c:pt idx="6">
                  <c:v>703</c:v>
                </c:pt>
                <c:pt idx="9">
                  <c:v>715</c:v>
                </c:pt>
                <c:pt idx="12">
                  <c:v>715</c:v>
                </c:pt>
              </c:numCache>
            </c:numRef>
          </c:val>
          <c:extLst>
            <c:ext xmlns:c16="http://schemas.microsoft.com/office/drawing/2014/chart" uri="{C3380CC4-5D6E-409C-BE32-E72D297353CC}">
              <c16:uniqueId val="{00000004-F5E7-4668-8957-45D3E02646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E7-4668-8957-45D3E02646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E7-4668-8957-45D3E02646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2471</c:v>
                </c:pt>
                <c:pt idx="3">
                  <c:v>2474</c:v>
                </c:pt>
                <c:pt idx="6">
                  <c:v>2522</c:v>
                </c:pt>
                <c:pt idx="9">
                  <c:v>2552</c:v>
                </c:pt>
                <c:pt idx="12">
                  <c:v>2586</c:v>
                </c:pt>
              </c:numCache>
            </c:numRef>
          </c:val>
          <c:extLst>
            <c:ext xmlns:c16="http://schemas.microsoft.com/office/drawing/2014/chart" uri="{C3380CC4-5D6E-409C-BE32-E72D297353CC}">
              <c16:uniqueId val="{00000007-F5E7-4668-8957-45D3E02646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764</c:v>
                </c:pt>
                <c:pt idx="2">
                  <c:v>#N/A</c:v>
                </c:pt>
                <c:pt idx="3">
                  <c:v>#N/A</c:v>
                </c:pt>
                <c:pt idx="4">
                  <c:v>838</c:v>
                </c:pt>
                <c:pt idx="5">
                  <c:v>#N/A</c:v>
                </c:pt>
                <c:pt idx="6">
                  <c:v>#N/A</c:v>
                </c:pt>
                <c:pt idx="7">
                  <c:v>879</c:v>
                </c:pt>
                <c:pt idx="8">
                  <c:v>#N/A</c:v>
                </c:pt>
                <c:pt idx="9">
                  <c:v>#N/A</c:v>
                </c:pt>
                <c:pt idx="10">
                  <c:v>941</c:v>
                </c:pt>
                <c:pt idx="11">
                  <c:v>#N/A</c:v>
                </c:pt>
                <c:pt idx="12">
                  <c:v>#N/A</c:v>
                </c:pt>
                <c:pt idx="13">
                  <c:v>1077</c:v>
                </c:pt>
                <c:pt idx="14">
                  <c:v>#N/A</c:v>
                </c:pt>
              </c:numCache>
            </c:numRef>
          </c:val>
          <c:smooth val="0"/>
          <c:extLst>
            <c:ext xmlns:c16="http://schemas.microsoft.com/office/drawing/2014/chart" uri="{C3380CC4-5D6E-409C-BE32-E72D297353CC}">
              <c16:uniqueId val="{00000008-F5E7-4668-8957-45D3E02646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23447</c:v>
                </c:pt>
                <c:pt idx="5">
                  <c:v>22871</c:v>
                </c:pt>
                <c:pt idx="8">
                  <c:v>21721</c:v>
                </c:pt>
                <c:pt idx="11">
                  <c:v>20355</c:v>
                </c:pt>
                <c:pt idx="14">
                  <c:v>18828</c:v>
                </c:pt>
              </c:numCache>
            </c:numRef>
          </c:val>
          <c:extLst>
            <c:ext xmlns:c16="http://schemas.microsoft.com/office/drawing/2014/chart" uri="{C3380CC4-5D6E-409C-BE32-E72D297353CC}">
              <c16:uniqueId val="{00000000-7211-4B74-AE5A-3044F6F127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6116</c:v>
                </c:pt>
                <c:pt idx="5">
                  <c:v>5319</c:v>
                </c:pt>
                <c:pt idx="8">
                  <c:v>4914</c:v>
                </c:pt>
                <c:pt idx="11">
                  <c:v>4766</c:v>
                </c:pt>
                <c:pt idx="14">
                  <c:v>4509</c:v>
                </c:pt>
              </c:numCache>
            </c:numRef>
          </c:val>
          <c:extLst>
            <c:ext xmlns:c16="http://schemas.microsoft.com/office/drawing/2014/chart" uri="{C3380CC4-5D6E-409C-BE32-E72D297353CC}">
              <c16:uniqueId val="{00000001-7211-4B74-AE5A-3044F6F127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9079</c:v>
                </c:pt>
                <c:pt idx="5">
                  <c:v>10801</c:v>
                </c:pt>
                <c:pt idx="8">
                  <c:v>12821</c:v>
                </c:pt>
                <c:pt idx="11">
                  <c:v>13538</c:v>
                </c:pt>
                <c:pt idx="14">
                  <c:v>14434</c:v>
                </c:pt>
              </c:numCache>
            </c:numRef>
          </c:val>
          <c:extLst>
            <c:ext xmlns:c16="http://schemas.microsoft.com/office/drawing/2014/chart" uri="{C3380CC4-5D6E-409C-BE32-E72D297353CC}">
              <c16:uniqueId val="{00000002-7211-4B74-AE5A-3044F6F127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11-4B74-AE5A-3044F6F127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11-4B74-AE5A-3044F6F127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11-4B74-AE5A-3044F6F127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5308</c:v>
                </c:pt>
                <c:pt idx="3">
                  <c:v>5427</c:v>
                </c:pt>
                <c:pt idx="6">
                  <c:v>5468</c:v>
                </c:pt>
                <c:pt idx="9">
                  <c:v>5541</c:v>
                </c:pt>
                <c:pt idx="12">
                  <c:v>5616</c:v>
                </c:pt>
              </c:numCache>
            </c:numRef>
          </c:val>
          <c:extLst>
            <c:ext xmlns:c16="http://schemas.microsoft.com/office/drawing/2014/chart" uri="{C3380CC4-5D6E-409C-BE32-E72D297353CC}">
              <c16:uniqueId val="{00000006-7211-4B74-AE5A-3044F6F127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140</c:v>
                </c:pt>
                <c:pt idx="3">
                  <c:v>146</c:v>
                </c:pt>
                <c:pt idx="6">
                  <c:v>202</c:v>
                </c:pt>
                <c:pt idx="9">
                  <c:v>222</c:v>
                </c:pt>
                <c:pt idx="12">
                  <c:v>238</c:v>
                </c:pt>
              </c:numCache>
            </c:numRef>
          </c:val>
          <c:extLst>
            <c:ext xmlns:c16="http://schemas.microsoft.com/office/drawing/2014/chart" uri="{C3380CC4-5D6E-409C-BE32-E72D297353CC}">
              <c16:uniqueId val="{00000007-7211-4B74-AE5A-3044F6F127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9960</c:v>
                </c:pt>
                <c:pt idx="3">
                  <c:v>9798</c:v>
                </c:pt>
                <c:pt idx="6">
                  <c:v>9583</c:v>
                </c:pt>
                <c:pt idx="9">
                  <c:v>9644</c:v>
                </c:pt>
                <c:pt idx="12">
                  <c:v>9477</c:v>
                </c:pt>
              </c:numCache>
            </c:numRef>
          </c:val>
          <c:extLst>
            <c:ext xmlns:c16="http://schemas.microsoft.com/office/drawing/2014/chart" uri="{C3380CC4-5D6E-409C-BE32-E72D297353CC}">
              <c16:uniqueId val="{00000008-7211-4B74-AE5A-3044F6F127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211-4B74-AE5A-3044F6F127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25484</c:v>
                </c:pt>
                <c:pt idx="3">
                  <c:v>25721</c:v>
                </c:pt>
                <c:pt idx="6">
                  <c:v>24442</c:v>
                </c:pt>
                <c:pt idx="9">
                  <c:v>22892</c:v>
                </c:pt>
                <c:pt idx="12">
                  <c:v>21312</c:v>
                </c:pt>
              </c:numCache>
            </c:numRef>
          </c:val>
          <c:extLst>
            <c:ext xmlns:c16="http://schemas.microsoft.com/office/drawing/2014/chart" uri="{C3380CC4-5D6E-409C-BE32-E72D297353CC}">
              <c16:uniqueId val="{0000000A-7211-4B74-AE5A-3044F6F127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2250</c:v>
                </c:pt>
                <c:pt idx="2">
                  <c:v>#N/A</c:v>
                </c:pt>
                <c:pt idx="3">
                  <c:v>#N/A</c:v>
                </c:pt>
                <c:pt idx="4">
                  <c:v>2102</c:v>
                </c:pt>
                <c:pt idx="5">
                  <c:v>#N/A</c:v>
                </c:pt>
                <c:pt idx="6">
                  <c:v>#N/A</c:v>
                </c:pt>
                <c:pt idx="7">
                  <c:v>239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211-4B74-AE5A-3044F6F127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3411</c:v>
                </c:pt>
                <c:pt idx="1">
                  <c:v>3162</c:v>
                </c:pt>
                <c:pt idx="2">
                  <c:v>3365</c:v>
                </c:pt>
              </c:numCache>
            </c:numRef>
          </c:val>
          <c:extLst>
            <c:ext xmlns:c16="http://schemas.microsoft.com/office/drawing/2014/chart" uri="{C3380CC4-5D6E-409C-BE32-E72D297353CC}">
              <c16:uniqueId val="{00000000-204D-48B4-A537-E4CD0EFC1E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998</c:v>
                </c:pt>
                <c:pt idx="1">
                  <c:v>987</c:v>
                </c:pt>
                <c:pt idx="2">
                  <c:v>906</c:v>
                </c:pt>
              </c:numCache>
            </c:numRef>
          </c:val>
          <c:extLst>
            <c:ext xmlns:c16="http://schemas.microsoft.com/office/drawing/2014/chart" uri="{C3380CC4-5D6E-409C-BE32-E72D297353CC}">
              <c16:uniqueId val="{00000001-204D-48B4-A537-E4CD0EFC1E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2439</c:v>
                </c:pt>
                <c:pt idx="1">
                  <c:v>3508</c:v>
                </c:pt>
                <c:pt idx="2">
                  <c:v>3845</c:v>
                </c:pt>
              </c:numCache>
            </c:numRef>
          </c:val>
          <c:extLst>
            <c:ext xmlns:c16="http://schemas.microsoft.com/office/drawing/2014/chart" uri="{C3380CC4-5D6E-409C-BE32-E72D297353CC}">
              <c16:uniqueId val="{00000002-204D-48B4-A537-E4CD0EFC1E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元利償還金及び一部事務組合等の起こした地方債に充てたと認められる補助金又は負担金などが増加したことから、実質公債費比率の</a:t>
          </a:r>
          <a:r>
            <a:rPr kumimoji="1" lang="ja-JP" altLang="ja-JP" sz="1100">
              <a:solidFill>
                <a:schemeClr val="dk1"/>
              </a:solidFill>
              <a:effectLst/>
              <a:latin typeface="+mn-lt"/>
              <a:ea typeface="+mn-ea"/>
              <a:cs typeface="+mn-cs"/>
            </a:rPr>
            <a:t>分子の数値は、前年度と比べ</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百万円増加している。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過年度の大規模事業に係る地方債の償還が本格化していることに加え、今後は</a:t>
          </a:r>
          <a:r>
            <a:rPr kumimoji="1" lang="ja-JP" altLang="en-US" sz="1100">
              <a:solidFill>
                <a:schemeClr val="dk1"/>
              </a:solidFill>
              <a:effectLst/>
              <a:latin typeface="+mn-lt"/>
              <a:ea typeface="+mn-ea"/>
              <a:cs typeface="+mn-cs"/>
            </a:rPr>
            <a:t>下水道事業会計に対する純元利償還金の増加、老朽化した公共施設の大規模改修</a:t>
          </a:r>
          <a:r>
            <a:rPr kumimoji="1" lang="ja-JP" altLang="ja-JP" sz="1100">
              <a:solidFill>
                <a:schemeClr val="dk1"/>
              </a:solidFill>
              <a:effectLst/>
              <a:latin typeface="+mn-lt"/>
              <a:ea typeface="+mn-ea"/>
              <a:cs typeface="+mn-cs"/>
            </a:rPr>
            <a:t>などが</a:t>
          </a:r>
          <a:r>
            <a:rPr kumimoji="1" lang="ja-JP" altLang="en-US" sz="1100">
              <a:solidFill>
                <a:schemeClr val="dk1"/>
              </a:solidFill>
              <a:effectLst/>
              <a:latin typeface="+mn-lt"/>
              <a:ea typeface="+mn-ea"/>
              <a:cs typeface="+mn-cs"/>
            </a:rPr>
            <a:t>想定</a:t>
          </a:r>
          <a:r>
            <a:rPr kumimoji="1" lang="ja-JP" altLang="ja-JP" sz="1100">
              <a:solidFill>
                <a:schemeClr val="dk1"/>
              </a:solidFill>
              <a:effectLst/>
              <a:latin typeface="+mn-lt"/>
              <a:ea typeface="+mn-ea"/>
              <a:cs typeface="+mn-cs"/>
            </a:rPr>
            <a:t>されることから、地方債発行額の抑制と財政の弾力性確保に努めていく。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職員数の増加により退職手当負担見込額が増加したものの、</a:t>
          </a:r>
          <a:r>
            <a:rPr kumimoji="1" lang="ja-JP" altLang="en-US" sz="1200">
              <a:solidFill>
                <a:schemeClr val="dk1"/>
              </a:solidFill>
              <a:effectLst/>
              <a:latin typeface="+mn-lt"/>
              <a:ea typeface="+mn-ea"/>
              <a:cs typeface="+mn-cs"/>
            </a:rPr>
            <a:t>地</a:t>
          </a:r>
          <a:r>
            <a:rPr kumimoji="1" lang="ja-JP" altLang="ja-JP" sz="1200" b="0" i="0" baseline="0">
              <a:solidFill>
                <a:schemeClr val="dk1"/>
              </a:solidFill>
              <a:effectLst/>
              <a:latin typeface="+mn-lt"/>
              <a:ea typeface="+mn-ea"/>
              <a:cs typeface="+mn-cs"/>
            </a:rPr>
            <a:t>方債現在高、</a:t>
          </a:r>
          <a:r>
            <a:rPr kumimoji="1" lang="ja-JP" altLang="en-US" sz="1200" b="0" i="0" baseline="0">
              <a:solidFill>
                <a:schemeClr val="dk1"/>
              </a:solidFill>
              <a:effectLst/>
              <a:latin typeface="+mn-lt"/>
              <a:ea typeface="+mn-ea"/>
              <a:cs typeface="+mn-cs"/>
            </a:rPr>
            <a:t>公営企業債等</a:t>
          </a:r>
          <a:r>
            <a:rPr kumimoji="1" lang="ja-JP" altLang="ja-JP" sz="1200" b="0" i="0" baseline="0">
              <a:solidFill>
                <a:schemeClr val="dk1"/>
              </a:solidFill>
              <a:effectLst/>
              <a:latin typeface="+mn-lt"/>
              <a:ea typeface="+mn-ea"/>
              <a:cs typeface="+mn-cs"/>
            </a:rPr>
            <a:t>繰入見込額が減少したことなどから、</a:t>
          </a:r>
          <a:r>
            <a:rPr kumimoji="1" lang="ja-JP" altLang="ja-JP" sz="1200">
              <a:solidFill>
                <a:schemeClr val="dk1"/>
              </a:solidFill>
              <a:effectLst/>
              <a:latin typeface="+mn-lt"/>
              <a:ea typeface="+mn-ea"/>
              <a:cs typeface="+mn-cs"/>
            </a:rPr>
            <a:t>将来負担額は減少している。</a:t>
          </a:r>
          <a:endParaRPr lang="ja-JP" altLang="ja-JP" sz="1200">
            <a:effectLst/>
          </a:endParaRPr>
        </a:p>
        <a:p>
          <a:r>
            <a:rPr kumimoji="1" lang="ja-JP" altLang="ja-JP" sz="1200" b="0" i="0" baseline="0">
              <a:solidFill>
                <a:schemeClr val="dk1"/>
              </a:solidFill>
              <a:effectLst/>
              <a:latin typeface="+mn-lt"/>
              <a:ea typeface="+mn-ea"/>
              <a:cs typeface="+mn-cs"/>
            </a:rPr>
            <a:t>　一方、充当可能財源等については、都市計画税収入の減収により充当可能特定歳入が、基準財政需要額算入見込額が減少したことにより</a:t>
          </a:r>
          <a:r>
            <a:rPr kumimoji="1" lang="ja-JP" altLang="ja-JP" sz="1200">
              <a:solidFill>
                <a:schemeClr val="dk1"/>
              </a:solidFill>
              <a:effectLst/>
              <a:latin typeface="+mn-lt"/>
              <a:ea typeface="+mn-ea"/>
              <a:cs typeface="+mn-cs"/>
            </a:rPr>
            <a:t>減少しているものの、将来負担額を上回ったため、</a:t>
          </a:r>
          <a:r>
            <a:rPr kumimoji="1" lang="ja-JP" altLang="en-US" sz="1200">
              <a:solidFill>
                <a:schemeClr val="dk1"/>
              </a:solidFill>
              <a:effectLst/>
              <a:latin typeface="+mn-lt"/>
              <a:ea typeface="+mn-ea"/>
              <a:cs typeface="+mn-cs"/>
            </a:rPr>
            <a:t>将来負担比率の</a:t>
          </a:r>
          <a:r>
            <a:rPr kumimoji="1" lang="ja-JP" altLang="ja-JP" sz="1200">
              <a:solidFill>
                <a:schemeClr val="dk1"/>
              </a:solidFill>
              <a:effectLst/>
              <a:latin typeface="+mn-lt"/>
              <a:ea typeface="+mn-ea"/>
              <a:cs typeface="+mn-cs"/>
            </a:rPr>
            <a:t>分子の数値は▲</a:t>
          </a:r>
          <a:r>
            <a:rPr kumimoji="1" lang="en-US" altLang="ja-JP" sz="1200">
              <a:solidFill>
                <a:schemeClr val="dk1"/>
              </a:solidFill>
              <a:effectLst/>
              <a:latin typeface="+mn-lt"/>
              <a:ea typeface="+mn-ea"/>
              <a:cs typeface="+mn-cs"/>
            </a:rPr>
            <a:t>1,127</a:t>
          </a:r>
          <a:r>
            <a:rPr kumimoji="1" lang="ja-JP" altLang="ja-JP" sz="1200">
              <a:solidFill>
                <a:schemeClr val="dk1"/>
              </a:solidFill>
              <a:effectLst/>
              <a:latin typeface="+mn-lt"/>
              <a:ea typeface="+mn-ea"/>
              <a:cs typeface="+mn-cs"/>
            </a:rPr>
            <a:t>百万円となっている</a:t>
          </a:r>
          <a:r>
            <a:rPr kumimoji="1" lang="ja-JP" altLang="en-US"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今後、</a:t>
          </a:r>
          <a:r>
            <a:rPr kumimoji="1" lang="ja-JP" altLang="en-US" sz="1200">
              <a:solidFill>
                <a:schemeClr val="dk1"/>
              </a:solidFill>
              <a:effectLst/>
              <a:latin typeface="+mn-lt"/>
              <a:ea typeface="+mn-ea"/>
              <a:cs typeface="+mn-cs"/>
            </a:rPr>
            <a:t>老朽化した公共施設の大規模改修など</a:t>
          </a:r>
          <a:r>
            <a:rPr kumimoji="1" lang="ja-JP" altLang="ja-JP" sz="1200">
              <a:solidFill>
                <a:schemeClr val="dk1"/>
              </a:solidFill>
              <a:effectLst/>
              <a:latin typeface="+mn-lt"/>
              <a:ea typeface="+mn-ea"/>
              <a:cs typeface="+mn-cs"/>
            </a:rPr>
            <a:t>が</a:t>
          </a:r>
          <a:r>
            <a:rPr kumimoji="1" lang="ja-JP" altLang="en-US" sz="1200">
              <a:solidFill>
                <a:schemeClr val="dk1"/>
              </a:solidFill>
              <a:effectLst/>
              <a:latin typeface="+mn-lt"/>
              <a:ea typeface="+mn-ea"/>
              <a:cs typeface="+mn-cs"/>
            </a:rPr>
            <a:t>想定</a:t>
          </a:r>
          <a:r>
            <a:rPr kumimoji="1" lang="ja-JP" altLang="ja-JP" sz="1200">
              <a:solidFill>
                <a:schemeClr val="dk1"/>
              </a:solidFill>
              <a:effectLst/>
              <a:latin typeface="+mn-lt"/>
              <a:ea typeface="+mn-ea"/>
              <a:cs typeface="+mn-cs"/>
            </a:rPr>
            <a:t>され、一般会計における地方債残高の増加が懸念されることから、全ての会計において現在の負担と将来の負担のバランスを念頭に置き、基金残高の維持と地方債残高の圧縮を両立させながら、財政の健全化に努めていく。</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静岡県伊東市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財政調整基金を</a:t>
          </a:r>
          <a:r>
            <a:rPr kumimoji="1" lang="en-US" altLang="ja-JP" sz="1400" b="0" i="0" baseline="0">
              <a:solidFill>
                <a:schemeClr val="dk1"/>
              </a:solidFill>
              <a:effectLst/>
              <a:latin typeface="+mn-lt"/>
              <a:ea typeface="+mn-ea"/>
              <a:cs typeface="+mn-cs"/>
            </a:rPr>
            <a:t>400</a:t>
          </a:r>
          <a:r>
            <a:rPr kumimoji="1" lang="ja-JP" altLang="ja-JP" sz="1400" b="0" i="0" baseline="0">
              <a:solidFill>
                <a:schemeClr val="dk1"/>
              </a:solidFill>
              <a:effectLst/>
              <a:latin typeface="+mn-lt"/>
              <a:ea typeface="+mn-ea"/>
              <a:cs typeface="+mn-cs"/>
            </a:rPr>
            <a:t>百万円取り崩したものの、前年度決算剰余金の</a:t>
          </a:r>
          <a:r>
            <a:rPr kumimoji="1" lang="en-US" altLang="ja-JP" sz="1400" b="0" i="0" baseline="0">
              <a:solidFill>
                <a:schemeClr val="dk1"/>
              </a:solidFill>
              <a:effectLst/>
              <a:latin typeface="+mn-lt"/>
              <a:ea typeface="+mn-ea"/>
              <a:cs typeface="+mn-cs"/>
            </a:rPr>
            <a:t>1/2</a:t>
          </a:r>
          <a:r>
            <a:rPr kumimoji="1" lang="ja-JP" altLang="ja-JP" sz="1400" b="0" i="0" baseline="0">
              <a:solidFill>
                <a:schemeClr val="dk1"/>
              </a:solidFill>
              <a:effectLst/>
              <a:latin typeface="+mn-lt"/>
              <a:ea typeface="+mn-ea"/>
              <a:cs typeface="+mn-cs"/>
            </a:rPr>
            <a:t>として</a:t>
          </a:r>
          <a:r>
            <a:rPr kumimoji="1" lang="en-US" altLang="ja-JP" sz="1400" b="0" i="0" baseline="0">
              <a:solidFill>
                <a:schemeClr val="dk1"/>
              </a:solidFill>
              <a:effectLst/>
              <a:latin typeface="+mn-lt"/>
              <a:ea typeface="+mn-ea"/>
              <a:cs typeface="+mn-cs"/>
            </a:rPr>
            <a:t>600</a:t>
          </a:r>
          <a:r>
            <a:rPr kumimoji="1" lang="ja-JP" altLang="ja-JP" sz="1400" b="0" i="0" baseline="0">
              <a:solidFill>
                <a:schemeClr val="dk1"/>
              </a:solidFill>
              <a:effectLst/>
              <a:latin typeface="+mn-lt"/>
              <a:ea typeface="+mn-ea"/>
              <a:cs typeface="+mn-cs"/>
            </a:rPr>
            <a:t>百万円を積み立てたこと、競輪事業収益金活用基金に</a:t>
          </a:r>
          <a:r>
            <a:rPr kumimoji="1" lang="en-US" altLang="ja-JP" sz="1400" b="0" i="0" baseline="0">
              <a:solidFill>
                <a:schemeClr val="dk1"/>
              </a:solidFill>
              <a:effectLst/>
              <a:latin typeface="+mn-lt"/>
              <a:ea typeface="+mn-ea"/>
              <a:cs typeface="+mn-cs"/>
            </a:rPr>
            <a:t>500</a:t>
          </a:r>
          <a:r>
            <a:rPr kumimoji="1" lang="ja-JP" altLang="ja-JP" sz="1400" b="0" i="0" baseline="0">
              <a:solidFill>
                <a:schemeClr val="dk1"/>
              </a:solidFill>
              <a:effectLst/>
              <a:latin typeface="+mn-lt"/>
              <a:ea typeface="+mn-ea"/>
              <a:cs typeface="+mn-cs"/>
            </a:rPr>
            <a:t>百万円、福祉基金に</a:t>
          </a:r>
          <a:r>
            <a:rPr kumimoji="1" lang="en-US" altLang="ja-JP" sz="1400" b="0" i="0" baseline="0">
              <a:solidFill>
                <a:schemeClr val="dk1"/>
              </a:solidFill>
              <a:effectLst/>
              <a:latin typeface="+mn-lt"/>
              <a:ea typeface="+mn-ea"/>
              <a:cs typeface="+mn-cs"/>
            </a:rPr>
            <a:t>134</a:t>
          </a:r>
          <a:r>
            <a:rPr kumimoji="1" lang="ja-JP" altLang="ja-JP" sz="1400" b="0" i="0" baseline="0">
              <a:solidFill>
                <a:schemeClr val="dk1"/>
              </a:solidFill>
              <a:effectLst/>
              <a:latin typeface="+mn-lt"/>
              <a:ea typeface="+mn-ea"/>
              <a:cs typeface="+mn-cs"/>
            </a:rPr>
            <a:t>百万円を積み立てたことなどにより、基金全体では</a:t>
          </a:r>
          <a:r>
            <a:rPr kumimoji="1" lang="en-US" altLang="ja-JP" sz="1400" b="0" i="0" baseline="0">
              <a:solidFill>
                <a:schemeClr val="dk1"/>
              </a:solidFill>
              <a:effectLst/>
              <a:latin typeface="+mn-lt"/>
              <a:ea typeface="+mn-ea"/>
              <a:cs typeface="+mn-cs"/>
            </a:rPr>
            <a:t>460</a:t>
          </a:r>
          <a:r>
            <a:rPr kumimoji="1" lang="ja-JP" altLang="ja-JP" sz="1400" b="0" i="0" baseline="0">
              <a:solidFill>
                <a:schemeClr val="dk1"/>
              </a:solidFill>
              <a:effectLst/>
              <a:latin typeface="+mn-lt"/>
              <a:ea typeface="+mn-ea"/>
              <a:cs typeface="+mn-cs"/>
            </a:rPr>
            <a:t>百万円の増加となった。</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財政調整基金については、災害時対応等のため標準財政規模の</a:t>
          </a:r>
          <a:r>
            <a:rPr kumimoji="1" lang="en-US" altLang="ja-JP" sz="1400" b="0" i="0" baseline="0">
              <a:solidFill>
                <a:schemeClr val="dk1"/>
              </a:solidFill>
              <a:effectLst/>
              <a:latin typeface="+mn-lt"/>
              <a:ea typeface="+mn-ea"/>
              <a:cs typeface="+mn-cs"/>
            </a:rPr>
            <a:t>15</a:t>
          </a:r>
          <a:r>
            <a:rPr kumimoji="1" lang="ja-JP" altLang="ja-JP" sz="1400" b="0" i="0" baseline="0">
              <a:solidFill>
                <a:schemeClr val="dk1"/>
              </a:solidFill>
              <a:effectLst/>
              <a:latin typeface="+mn-lt"/>
              <a:ea typeface="+mn-ea"/>
              <a:cs typeface="+mn-cs"/>
            </a:rPr>
            <a:t>～</a:t>
          </a:r>
          <a:r>
            <a:rPr kumimoji="1" lang="en-US" altLang="ja-JP" sz="1400" b="0" i="0" baseline="0">
              <a:solidFill>
                <a:schemeClr val="dk1"/>
              </a:solidFill>
              <a:effectLst/>
              <a:latin typeface="+mn-lt"/>
              <a:ea typeface="+mn-ea"/>
              <a:cs typeface="+mn-cs"/>
            </a:rPr>
            <a:t>20</a:t>
          </a:r>
          <a:r>
            <a:rPr kumimoji="1" lang="ja-JP" altLang="ja-JP" sz="1400" b="0" i="0" baseline="0">
              <a:solidFill>
                <a:schemeClr val="dk1"/>
              </a:solidFill>
              <a:effectLst/>
              <a:latin typeface="+mn-lt"/>
              <a:ea typeface="+mn-ea"/>
              <a:cs typeface="+mn-cs"/>
            </a:rPr>
            <a:t>％（</a:t>
          </a:r>
          <a:r>
            <a:rPr kumimoji="1" lang="en-US" altLang="ja-JP" sz="1400" b="0" i="0" baseline="0">
              <a:solidFill>
                <a:schemeClr val="dk1"/>
              </a:solidFill>
              <a:effectLst/>
              <a:latin typeface="+mn-lt"/>
              <a:ea typeface="+mn-ea"/>
              <a:cs typeface="+mn-cs"/>
            </a:rPr>
            <a:t>20</a:t>
          </a:r>
          <a:r>
            <a:rPr kumimoji="1" lang="ja-JP" altLang="ja-JP" sz="1400" b="0" i="0" baseline="0">
              <a:solidFill>
                <a:schemeClr val="dk1"/>
              </a:solidFill>
              <a:effectLst/>
              <a:latin typeface="+mn-lt"/>
              <a:ea typeface="+mn-ea"/>
              <a:cs typeface="+mn-cs"/>
            </a:rPr>
            <a:t>～</a:t>
          </a:r>
          <a:r>
            <a:rPr kumimoji="1" lang="en-US" altLang="ja-JP" sz="1400" b="0" i="0" baseline="0">
              <a:solidFill>
                <a:schemeClr val="dk1"/>
              </a:solidFill>
              <a:effectLst/>
              <a:latin typeface="+mn-lt"/>
              <a:ea typeface="+mn-ea"/>
              <a:cs typeface="+mn-cs"/>
            </a:rPr>
            <a:t>30</a:t>
          </a:r>
          <a:r>
            <a:rPr kumimoji="1" lang="ja-JP" altLang="ja-JP" sz="1400" b="0" i="0" baseline="0">
              <a:solidFill>
                <a:schemeClr val="dk1"/>
              </a:solidFill>
              <a:effectLst/>
              <a:latin typeface="+mn-lt"/>
              <a:ea typeface="+mn-ea"/>
              <a:cs typeface="+mn-cs"/>
            </a:rPr>
            <a:t>億円）を維持しつつ、当初予算等では財政調整機能を果たすべく取崩し及び積立てを実施していく。</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減債基金については、学校給食センター等のこれまでの大型事業の起債の償還に充てるため取崩しをしながら、今後の大型事業を見据え、財政状況を勘案しながら積立てを実施していく。</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その他の特定目的基金については、将来負担を軽減するために設置している基金については、財政状況を勘案しながら積立てを実施していく。その他の基金については、基金を活用しながら行政サービスの向上や市民福祉の増進のために効果的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・文化施設整備基金：文化施設（図書館・文化ホール）の整備に充当する。</a:t>
          </a:r>
          <a:endParaRPr kumimoji="1" lang="en-US" altLang="ja-JP" sz="1400" b="0" i="0" baseline="0">
            <a:solidFill>
              <a:schemeClr val="dk1"/>
            </a:solidFill>
            <a:effectLst/>
            <a:latin typeface="+mn-lt"/>
            <a:ea typeface="+mn-ea"/>
            <a:cs typeface="+mn-cs"/>
          </a:endParaRPr>
        </a:p>
        <a:p>
          <a:pPr eaLnBrk="1" fontAlgn="auto" latinLnBrk="0" hangingPunct="1"/>
          <a:r>
            <a:rPr lang="ja-JP" altLang="en-US" sz="1400">
              <a:effectLst/>
            </a:rPr>
            <a:t>・競輪事業収益金活用基金：競輪事業特別会計から一般会計に繰り入れられた競輪事業収益金を住民の福祉の増進に資する事業に充当する。</a:t>
          </a:r>
        </a:p>
        <a:p>
          <a:pPr eaLnBrk="1" fontAlgn="auto" latinLnBrk="0" hangingPunct="1"/>
          <a:r>
            <a:rPr kumimoji="1" lang="ja-JP" altLang="ja-JP" sz="1400" b="0" i="0" baseline="0">
              <a:solidFill>
                <a:schemeClr val="dk1"/>
              </a:solidFill>
              <a:effectLst/>
              <a:latin typeface="+mn-lt"/>
              <a:ea typeface="+mn-ea"/>
              <a:cs typeface="+mn-cs"/>
            </a:rPr>
            <a:t>・公共施設総合管理基金：公共施設（市庁舎、各コミュニティセンター、小中学校施設など）の更新等に充当する。</a:t>
          </a:r>
          <a:endParaRPr kumimoji="1" lang="en-US" altLang="ja-JP" sz="1400" b="0" i="0" baseline="0">
            <a:solidFill>
              <a:schemeClr val="dk1"/>
            </a:solidFill>
            <a:effectLst/>
            <a:latin typeface="+mn-lt"/>
            <a:ea typeface="+mn-ea"/>
            <a:cs typeface="+mn-cs"/>
          </a:endParaRPr>
        </a:p>
        <a:p>
          <a:pPr eaLnBrk="1" fontAlgn="auto" latinLnBrk="0" hangingPunct="1"/>
          <a:r>
            <a:rPr lang="ja-JP" altLang="en-US" sz="1400">
              <a:effectLst/>
            </a:rPr>
            <a:t>・福祉基金：市民の社会奉仕活動の推進、社会福祉事業の充実及び災害被災者の福祉の増進を図るため充当する。</a:t>
          </a:r>
        </a:p>
        <a:p>
          <a:pPr eaLnBrk="1" fontAlgn="auto" latinLnBrk="0" hangingPunct="1"/>
          <a:r>
            <a:rPr kumimoji="1" lang="ja-JP" altLang="ja-JP" sz="1400" b="0" i="0" baseline="0">
              <a:solidFill>
                <a:schemeClr val="dk1"/>
              </a:solidFill>
              <a:effectLst/>
              <a:latin typeface="+mn-lt"/>
              <a:ea typeface="+mn-ea"/>
              <a:cs typeface="+mn-cs"/>
            </a:rPr>
            <a:t>・ふるさと伊東応援基金：伊東市を愛し、応援しようとする個人又は団体から寄せられた寄附金を適正に管理し、寄附者の意向を反映した事業に効果的に充当する。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競輪事業収益金活用基金</a:t>
          </a:r>
          <a:r>
            <a:rPr kumimoji="1" lang="ja-JP" altLang="en-US" sz="1400" b="0" i="0" baseline="0">
              <a:solidFill>
                <a:schemeClr val="dk1"/>
              </a:solidFill>
              <a:effectLst/>
              <a:latin typeface="+mn-lt"/>
              <a:ea typeface="+mn-ea"/>
              <a:cs typeface="+mn-cs"/>
            </a:rPr>
            <a:t>に</a:t>
          </a:r>
          <a:r>
            <a:rPr kumimoji="1" lang="en-US" altLang="ja-JP" sz="1400" b="0" i="0" baseline="0">
              <a:solidFill>
                <a:schemeClr val="dk1"/>
              </a:solidFill>
              <a:effectLst/>
              <a:latin typeface="+mn-lt"/>
              <a:ea typeface="+mn-ea"/>
              <a:cs typeface="+mn-cs"/>
            </a:rPr>
            <a:t>500</a:t>
          </a:r>
          <a:r>
            <a:rPr kumimoji="1" lang="ja-JP" altLang="ja-JP" sz="1400" b="0" i="0" baseline="0">
              <a:solidFill>
                <a:schemeClr val="dk1"/>
              </a:solidFill>
              <a:effectLst/>
              <a:latin typeface="+mn-lt"/>
              <a:ea typeface="+mn-ea"/>
              <a:cs typeface="+mn-cs"/>
            </a:rPr>
            <a:t>百万円</a:t>
          </a:r>
          <a:r>
            <a:rPr kumimoji="1" lang="ja-JP" altLang="en-US" sz="1400" b="0" i="0" baseline="0">
              <a:solidFill>
                <a:schemeClr val="dk1"/>
              </a:solidFill>
              <a:effectLst/>
              <a:latin typeface="+mn-lt"/>
              <a:ea typeface="+mn-ea"/>
              <a:cs typeface="+mn-cs"/>
            </a:rPr>
            <a:t>、ふるさと伊東応援基金に</a:t>
          </a:r>
          <a:r>
            <a:rPr kumimoji="1" lang="en-US" altLang="ja-JP" sz="1400" b="0" i="0" baseline="0">
              <a:solidFill>
                <a:schemeClr val="dk1"/>
              </a:solidFill>
              <a:effectLst/>
              <a:latin typeface="+mn-lt"/>
              <a:ea typeface="+mn-ea"/>
              <a:cs typeface="+mn-cs"/>
            </a:rPr>
            <a:t>657</a:t>
          </a:r>
          <a:r>
            <a:rPr kumimoji="1" lang="ja-JP" altLang="en-US" sz="1400" b="0" i="0" baseline="0">
              <a:solidFill>
                <a:schemeClr val="dk1"/>
              </a:solidFill>
              <a:effectLst/>
              <a:latin typeface="+mn-lt"/>
              <a:ea typeface="+mn-ea"/>
              <a:cs typeface="+mn-cs"/>
            </a:rPr>
            <a:t>百万円、福祉基金に</a:t>
          </a:r>
          <a:r>
            <a:rPr kumimoji="1" lang="en-US" altLang="ja-JP" sz="1400" b="0" i="0" baseline="0">
              <a:solidFill>
                <a:schemeClr val="dk1"/>
              </a:solidFill>
              <a:effectLst/>
              <a:latin typeface="+mn-lt"/>
              <a:ea typeface="+mn-ea"/>
              <a:cs typeface="+mn-cs"/>
            </a:rPr>
            <a:t>134</a:t>
          </a:r>
          <a:r>
            <a:rPr kumimoji="1" lang="ja-JP" altLang="en-US" sz="1400" b="0" i="0" baseline="0">
              <a:solidFill>
                <a:schemeClr val="dk1"/>
              </a:solidFill>
              <a:effectLst/>
              <a:latin typeface="+mn-lt"/>
              <a:ea typeface="+mn-ea"/>
              <a:cs typeface="+mn-cs"/>
            </a:rPr>
            <a:t>百万円</a:t>
          </a:r>
          <a:r>
            <a:rPr kumimoji="1" lang="ja-JP" altLang="ja-JP" sz="1400" b="0" i="0" baseline="0">
              <a:solidFill>
                <a:schemeClr val="dk1"/>
              </a:solidFill>
              <a:effectLst/>
              <a:latin typeface="+mn-lt"/>
              <a:ea typeface="+mn-ea"/>
              <a:cs typeface="+mn-cs"/>
            </a:rPr>
            <a:t>を積み立てたことなどによる。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図書館・文化ホールの建設に向け、文化施設整備基金を活用していくとともに、公共施設の老朽化対策のため、公共施設総合管理基金については、財政状況を見ながら積立てを実施していく。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a:t>
          </a:r>
          <a:r>
            <a:rPr kumimoji="1" lang="ja-JP" altLang="en-US" sz="1400" b="0" i="0" baseline="0">
              <a:solidFill>
                <a:schemeClr val="dk1"/>
              </a:solidFill>
              <a:effectLst/>
              <a:latin typeface="+mn-lt"/>
              <a:ea typeface="+mn-ea"/>
              <a:cs typeface="+mn-cs"/>
            </a:rPr>
            <a:t>伊東市独自の物価高騰対策としてプレミアム商品券事業を実施したことなどから、</a:t>
          </a:r>
          <a:r>
            <a:rPr kumimoji="1" lang="en-US" altLang="ja-JP" sz="1400" b="0" i="0" baseline="0">
              <a:solidFill>
                <a:schemeClr val="dk1"/>
              </a:solidFill>
              <a:effectLst/>
              <a:latin typeface="+mn-lt"/>
              <a:ea typeface="+mn-ea"/>
              <a:cs typeface="+mn-cs"/>
            </a:rPr>
            <a:t>400</a:t>
          </a:r>
          <a:r>
            <a:rPr kumimoji="1" lang="ja-JP" altLang="en-US" sz="1400" b="0" i="0" baseline="0">
              <a:solidFill>
                <a:schemeClr val="dk1"/>
              </a:solidFill>
              <a:effectLst/>
              <a:latin typeface="+mn-lt"/>
              <a:ea typeface="+mn-ea"/>
              <a:cs typeface="+mn-cs"/>
            </a:rPr>
            <a:t>百万円の取崩しを行ったものの、決算剰余金分</a:t>
          </a:r>
          <a:r>
            <a:rPr kumimoji="1" lang="en-US" altLang="ja-JP" sz="1400" b="0" i="0" baseline="0">
              <a:solidFill>
                <a:schemeClr val="dk1"/>
              </a:solidFill>
              <a:effectLst/>
              <a:latin typeface="+mn-lt"/>
              <a:ea typeface="+mn-ea"/>
              <a:cs typeface="+mn-cs"/>
            </a:rPr>
            <a:t>600</a:t>
          </a:r>
          <a:r>
            <a:rPr kumimoji="1" lang="ja-JP" altLang="en-US" sz="1400" b="0" i="0" baseline="0">
              <a:solidFill>
                <a:schemeClr val="dk1"/>
              </a:solidFill>
              <a:effectLst/>
              <a:latin typeface="+mn-lt"/>
              <a:ea typeface="+mn-ea"/>
              <a:cs typeface="+mn-cs"/>
            </a:rPr>
            <a:t>百万円を積立てたため、</a:t>
          </a:r>
          <a:r>
            <a:rPr kumimoji="1" lang="en-US" altLang="ja-JP" sz="1400" b="0" i="0" baseline="0">
              <a:solidFill>
                <a:schemeClr val="dk1"/>
              </a:solidFill>
              <a:effectLst/>
              <a:latin typeface="+mn-lt"/>
              <a:ea typeface="+mn-ea"/>
              <a:cs typeface="+mn-cs"/>
            </a:rPr>
            <a:t>203</a:t>
          </a:r>
          <a:r>
            <a:rPr kumimoji="1" lang="ja-JP" altLang="en-US" sz="1400" b="0" i="0" baseline="0">
              <a:solidFill>
                <a:schemeClr val="dk1"/>
              </a:solidFill>
              <a:effectLst/>
              <a:latin typeface="+mn-lt"/>
              <a:ea typeface="+mn-ea"/>
              <a:cs typeface="+mn-cs"/>
            </a:rPr>
            <a:t>百万円の増となった。</a:t>
          </a:r>
          <a:endParaRPr kumimoji="1" lang="en-US" altLang="ja-JP" sz="1400" b="0" i="0" baseline="0">
            <a:solidFill>
              <a:schemeClr val="dk1"/>
            </a:solidFill>
            <a:effectLst/>
            <a:latin typeface="+mn-lt"/>
            <a:ea typeface="+mn-ea"/>
            <a:cs typeface="+mn-cs"/>
          </a:endParaRPr>
        </a:p>
        <a:p>
          <a:pPr eaLnBrk="1" fontAlgn="auto" latinLnBrk="0" hangingPunct="1"/>
          <a:r>
            <a:rPr kumimoji="1" lang="ja-JP" altLang="ja-JP" sz="14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景気後退による市税の大幅な減収や、大規模災害の発生など不測の事態に備えるため、行財政改革を継続しながら、標準財政規模の</a:t>
          </a:r>
          <a:r>
            <a:rPr kumimoji="1" lang="en-US" altLang="ja-JP" sz="1400" b="0" i="0" baseline="0">
              <a:solidFill>
                <a:schemeClr val="dk1"/>
              </a:solidFill>
              <a:effectLst/>
              <a:latin typeface="+mn-lt"/>
              <a:ea typeface="+mn-ea"/>
              <a:cs typeface="+mn-cs"/>
            </a:rPr>
            <a:t>15</a:t>
          </a:r>
          <a:r>
            <a:rPr kumimoji="1" lang="ja-JP" altLang="ja-JP" sz="1400" b="0" i="0" baseline="0">
              <a:solidFill>
                <a:schemeClr val="dk1"/>
              </a:solidFill>
              <a:effectLst/>
              <a:latin typeface="+mn-lt"/>
              <a:ea typeface="+mn-ea"/>
              <a:cs typeface="+mn-cs"/>
            </a:rPr>
            <a:t>～</a:t>
          </a:r>
          <a:r>
            <a:rPr kumimoji="1" lang="en-US" altLang="ja-JP" sz="1400" b="0" i="0" baseline="0">
              <a:solidFill>
                <a:schemeClr val="dk1"/>
              </a:solidFill>
              <a:effectLst/>
              <a:latin typeface="+mn-lt"/>
              <a:ea typeface="+mn-ea"/>
              <a:cs typeface="+mn-cs"/>
            </a:rPr>
            <a:t>20</a:t>
          </a:r>
          <a:r>
            <a:rPr kumimoji="1" lang="ja-JP" altLang="ja-JP" sz="1400" b="0" i="0" baseline="0">
              <a:solidFill>
                <a:schemeClr val="dk1"/>
              </a:solidFill>
              <a:effectLst/>
              <a:latin typeface="+mn-lt"/>
              <a:ea typeface="+mn-ea"/>
              <a:cs typeface="+mn-cs"/>
            </a:rPr>
            <a:t>％（</a:t>
          </a:r>
          <a:r>
            <a:rPr kumimoji="1" lang="en-US" altLang="ja-JP" sz="1400" b="0" i="0" baseline="0">
              <a:solidFill>
                <a:schemeClr val="dk1"/>
              </a:solidFill>
              <a:effectLst/>
              <a:latin typeface="+mn-lt"/>
              <a:ea typeface="+mn-ea"/>
              <a:cs typeface="+mn-cs"/>
            </a:rPr>
            <a:t>20</a:t>
          </a:r>
          <a:r>
            <a:rPr kumimoji="1" lang="ja-JP" altLang="ja-JP" sz="1400" b="0" i="0" baseline="0">
              <a:solidFill>
                <a:schemeClr val="dk1"/>
              </a:solidFill>
              <a:effectLst/>
              <a:latin typeface="+mn-lt"/>
              <a:ea typeface="+mn-ea"/>
              <a:cs typeface="+mn-cs"/>
            </a:rPr>
            <a:t>～</a:t>
          </a:r>
          <a:r>
            <a:rPr kumimoji="1" lang="en-US" altLang="ja-JP" sz="1400" b="0" i="0" baseline="0">
              <a:solidFill>
                <a:schemeClr val="dk1"/>
              </a:solidFill>
              <a:effectLst/>
              <a:latin typeface="+mn-lt"/>
              <a:ea typeface="+mn-ea"/>
              <a:cs typeface="+mn-cs"/>
            </a:rPr>
            <a:t>30</a:t>
          </a:r>
          <a:r>
            <a:rPr kumimoji="1" lang="ja-JP" altLang="ja-JP" sz="1400" b="0" i="0" baseline="0">
              <a:solidFill>
                <a:schemeClr val="dk1"/>
              </a:solidFill>
              <a:effectLst/>
              <a:latin typeface="+mn-lt"/>
              <a:ea typeface="+mn-ea"/>
              <a:cs typeface="+mn-cs"/>
            </a:rPr>
            <a:t>億円）を維持しつつ、当初予算等では財政調整機能を果たすべく取崩し及び積立てを実施していく。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a:t>
          </a:r>
          <a:r>
            <a:rPr kumimoji="1" lang="ja-JP" altLang="en-US" sz="1400" b="0" i="0" baseline="0">
              <a:solidFill>
                <a:schemeClr val="dk1"/>
              </a:solidFill>
              <a:effectLst/>
              <a:latin typeface="+mn-lt"/>
              <a:ea typeface="+mn-ea"/>
              <a:cs typeface="+mn-cs"/>
            </a:rPr>
            <a:t>臨時財政対策債償還基金費として</a:t>
          </a:r>
          <a:r>
            <a:rPr kumimoji="1" lang="en-US" altLang="ja-JP" sz="1400" b="0" i="0" baseline="0">
              <a:solidFill>
                <a:schemeClr val="dk1"/>
              </a:solidFill>
              <a:effectLst/>
              <a:latin typeface="+mn-lt"/>
              <a:ea typeface="+mn-ea"/>
              <a:cs typeface="+mn-cs"/>
            </a:rPr>
            <a:t>119</a:t>
          </a:r>
          <a:r>
            <a:rPr kumimoji="1" lang="ja-JP" altLang="en-US" sz="1400" b="0" i="0" baseline="0">
              <a:solidFill>
                <a:schemeClr val="dk1"/>
              </a:solidFill>
              <a:effectLst/>
              <a:latin typeface="+mn-lt"/>
              <a:ea typeface="+mn-ea"/>
              <a:cs typeface="+mn-cs"/>
            </a:rPr>
            <a:t>百万円を積立てたものの、環境美化センターや学校給食センター等の大規模事業に係る起債償還が継続していることから、</a:t>
          </a:r>
          <a:r>
            <a:rPr kumimoji="1" lang="en-US" altLang="ja-JP" sz="1400" b="0" i="0" baseline="0">
              <a:solidFill>
                <a:schemeClr val="dk1"/>
              </a:solidFill>
              <a:effectLst/>
              <a:latin typeface="+mn-lt"/>
              <a:ea typeface="+mn-ea"/>
              <a:cs typeface="+mn-cs"/>
            </a:rPr>
            <a:t>200</a:t>
          </a:r>
          <a:r>
            <a:rPr kumimoji="1" lang="ja-JP" altLang="en-US" sz="1400" b="0" i="0" baseline="0">
              <a:solidFill>
                <a:schemeClr val="dk1"/>
              </a:solidFill>
              <a:effectLst/>
              <a:latin typeface="+mn-lt"/>
              <a:ea typeface="+mn-ea"/>
              <a:cs typeface="+mn-cs"/>
            </a:rPr>
            <a:t>百万円を取崩したため、</a:t>
          </a:r>
          <a:r>
            <a:rPr kumimoji="1" lang="en-US" altLang="ja-JP" sz="1400" b="0" i="0" baseline="0">
              <a:solidFill>
                <a:schemeClr val="dk1"/>
              </a:solidFill>
              <a:effectLst/>
              <a:latin typeface="+mn-lt"/>
              <a:ea typeface="+mn-ea"/>
              <a:cs typeface="+mn-cs"/>
            </a:rPr>
            <a:t>81</a:t>
          </a:r>
          <a:r>
            <a:rPr kumimoji="1" lang="ja-JP" altLang="en-US" sz="1400" b="0" i="0" baseline="0">
              <a:solidFill>
                <a:schemeClr val="dk1"/>
              </a:solidFill>
              <a:effectLst/>
              <a:latin typeface="+mn-lt"/>
              <a:ea typeface="+mn-ea"/>
              <a:cs typeface="+mn-cs"/>
            </a:rPr>
            <a:t>百万円の減となった。</a:t>
          </a:r>
          <a:endParaRPr kumimoji="1" lang="en-US" altLang="ja-JP" sz="1400" b="0" i="0" baseline="0">
            <a:solidFill>
              <a:schemeClr val="dk1"/>
            </a:solidFill>
            <a:effectLst/>
            <a:latin typeface="+mn-lt"/>
            <a:ea typeface="+mn-ea"/>
            <a:cs typeface="+mn-cs"/>
          </a:endParaRPr>
        </a:p>
        <a:p>
          <a:pPr eaLnBrk="1" fontAlgn="auto" latinLnBrk="0" hangingPunct="1"/>
          <a:r>
            <a:rPr kumimoji="1" lang="ja-JP" altLang="ja-JP" sz="14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減債基金については、これまでの大型事業（学校給食センターなど）の起債の償還に充てるため取崩しをしながら、</a:t>
          </a:r>
          <a:r>
            <a:rPr kumimoji="1" lang="ja-JP" altLang="en-US" sz="1400" b="0" i="0" baseline="0">
              <a:solidFill>
                <a:schemeClr val="dk1"/>
              </a:solidFill>
              <a:effectLst/>
              <a:latin typeface="+mn-lt"/>
              <a:ea typeface="+mn-ea"/>
              <a:cs typeface="+mn-cs"/>
            </a:rPr>
            <a:t>老朽化した公共施設の統廃合を含めた改修などの</a:t>
          </a:r>
          <a:r>
            <a:rPr kumimoji="1" lang="ja-JP" altLang="ja-JP" sz="1400" b="0" i="0" baseline="0">
              <a:solidFill>
                <a:schemeClr val="dk1"/>
              </a:solidFill>
              <a:effectLst/>
              <a:latin typeface="+mn-lt"/>
              <a:ea typeface="+mn-ea"/>
              <a:cs typeface="+mn-cs"/>
            </a:rPr>
            <a:t>今後の大型事業を見据え、積立てを実施していく。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64,438
63,380
124.02
33,027,685
32,120,189
785,939
16,828,430
20,557,467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a:t>
          </a:r>
          <a:r>
            <a:rPr kumimoji="1" lang="ja-JP" altLang="en-US" sz="900">
              <a:latin typeface="+mn-ea"/>
              <a:ea typeface="+mn-ea"/>
            </a:rPr>
            <a:t>当市の財政力指数は</a:t>
          </a:r>
          <a:r>
            <a:rPr kumimoji="1" lang="en-US" altLang="ja-JP" sz="900">
              <a:latin typeface="+mn-ea"/>
              <a:ea typeface="+mn-ea"/>
            </a:rPr>
            <a:t>0.64</a:t>
          </a:r>
          <a:r>
            <a:rPr kumimoji="1" lang="ja-JP" altLang="en-US" sz="900">
              <a:latin typeface="+mn-ea"/>
              <a:ea typeface="+mn-ea"/>
            </a:rPr>
            <a:t>と全国平均</a:t>
          </a:r>
          <a:r>
            <a:rPr kumimoji="1" lang="en-US" altLang="ja-JP" sz="900">
              <a:latin typeface="+mn-ea"/>
              <a:ea typeface="+mn-ea"/>
            </a:rPr>
            <a:t>0.49</a:t>
          </a:r>
          <a:r>
            <a:rPr kumimoji="1" lang="ja-JP" altLang="en-US" sz="900">
              <a:latin typeface="+mn-ea"/>
              <a:ea typeface="+mn-ea"/>
            </a:rPr>
            <a:t>を上回っており、新型コロナウイルス感染症の５類移行に伴い流動人口が増となり入湯税は増となったものの、定額減税の影響により市民税が減となった。市税の約</a:t>
          </a:r>
          <a:r>
            <a:rPr kumimoji="1" lang="en-US" altLang="ja-JP" sz="900">
              <a:latin typeface="+mn-ea"/>
              <a:ea typeface="+mn-ea"/>
            </a:rPr>
            <a:t>5</a:t>
          </a:r>
          <a:r>
            <a:rPr kumimoji="1" lang="ja-JP" altLang="en-US" sz="900">
              <a:latin typeface="+mn-ea"/>
              <a:ea typeface="+mn-ea"/>
            </a:rPr>
            <a:t>割を占める固定資産税も低迷が続いており、新型コロナウイルス感染症の影響による減免により大幅減となった令和３年度を除けば、令和元年度以降は毎年度減少している。</a:t>
          </a:r>
        </a:p>
        <a:p>
          <a:r>
            <a:rPr kumimoji="1" lang="ja-JP" altLang="en-US" sz="900">
              <a:latin typeface="+mn-ea"/>
              <a:ea typeface="+mn-ea"/>
            </a:rPr>
            <a:t>　 今後も税収確保に向けて、スマートフォンアプリを利用したキャッシュレス納税、</a:t>
          </a:r>
          <a:r>
            <a:rPr kumimoji="1" lang="en-US" altLang="ja-JP" sz="900">
              <a:latin typeface="+mn-ea"/>
              <a:ea typeface="+mn-ea"/>
            </a:rPr>
            <a:t>QR</a:t>
          </a:r>
          <a:r>
            <a:rPr kumimoji="1" lang="ja-JP" altLang="en-US" sz="900">
              <a:latin typeface="+mn-ea"/>
              <a:ea typeface="+mn-ea"/>
            </a:rPr>
            <a:t>コードを利用した納付、ふるさと納税寄附額増のためのポータルサイト増設、現年未納分に係る差押え強化等を実施するとともに、事務事業の見直しも継続し、歳出の削減にも努めていく。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257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全国平均の</a:t>
          </a:r>
          <a:r>
            <a:rPr kumimoji="1" lang="en-US" altLang="ja-JP" sz="1100">
              <a:solidFill>
                <a:schemeClr val="dk1"/>
              </a:solidFill>
              <a:effectLst/>
              <a:latin typeface="+mn-lt"/>
              <a:ea typeface="+mn-ea"/>
              <a:cs typeface="+mn-cs"/>
            </a:rPr>
            <a:t>93.8</a:t>
          </a:r>
          <a:r>
            <a:rPr kumimoji="1" lang="ja-JP" altLang="ja-JP" sz="1100">
              <a:solidFill>
                <a:schemeClr val="dk1"/>
              </a:solidFill>
              <a:effectLst/>
              <a:latin typeface="+mn-lt"/>
              <a:ea typeface="+mn-ea"/>
              <a:cs typeface="+mn-cs"/>
            </a:rPr>
            <a:t>％は下回っているものの、経常経費が抑制されているのではなく、普通交付税が大きく伸びているためであり、観光を主幹産業とする当市の特殊事情による行政需要があること、急速な高齢化による介護保険事業特別会計及び後期高齢者医療特別会計への繰出金や社会保障経費の増嵩が続いている。今後も、サマーレビューや</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推進等により経常経費の削減を図るとともに、市税を始めとする自主財源を積極的に確保し、財政運営の健全化に努めていく。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50482</xdr:rowOff>
    </xdr:from>
    <xdr:to>
      <xdr:col>23</xdr:col>
      <xdr:colOff>133350</xdr:colOff>
      <xdr:row>62</xdr:row>
      <xdr:rowOff>159068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80382"/>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50482</xdr:rowOff>
    </xdr:from>
    <xdr:to>
      <xdr:col>19</xdr:col>
      <xdr:colOff>133350</xdr:colOff>
      <xdr:row>62</xdr:row>
      <xdr:rowOff>92710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8038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91757</xdr:rowOff>
    </xdr:from>
    <xdr:to>
      <xdr:col>15</xdr:col>
      <xdr:colOff>82550</xdr:colOff>
      <xdr:row>62</xdr:row>
      <xdr:rowOff>92710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78757"/>
          <a:ext cx="889000" cy="3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91757</xdr:rowOff>
    </xdr:from>
    <xdr:to>
      <xdr:col>11</xdr:col>
      <xdr:colOff>31750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78757"/>
          <a:ext cx="889000" cy="4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124795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171132</xdr:rowOff>
    </xdr:from>
    <xdr:to>
      <xdr:col>19</xdr:col>
      <xdr:colOff>184150</xdr:colOff>
      <xdr:row>62</xdr:row>
      <xdr:rowOff>101282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111459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98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40957</xdr:rowOff>
    </xdr:from>
    <xdr:to>
      <xdr:col>11</xdr:col>
      <xdr:colOff>82550</xdr:colOff>
      <xdr:row>60</xdr:row>
      <xdr:rowOff>142557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152734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年度から常備消防が広域化されことで人件費が減少し、全国平均は下回ったものの、当市では、主に清掃、保育園、幼稚園等を直営で実施していることから、類似団体平均を上回っている。</a:t>
          </a:r>
          <a:endParaRPr lang="ja-JP" altLang="ja-JP" sz="1400">
            <a:effectLst/>
          </a:endParaRPr>
        </a:p>
        <a:p>
          <a:r>
            <a:rPr kumimoji="1" lang="ja-JP" altLang="ja-JP" sz="1100">
              <a:solidFill>
                <a:schemeClr val="dk1"/>
              </a:solidFill>
              <a:effectLst/>
              <a:latin typeface="+mn-lt"/>
              <a:ea typeface="+mn-ea"/>
              <a:cs typeface="+mn-cs"/>
            </a:rPr>
            <a:t>   サマーレビュー等行財政改革の取組を今後も継続して推進していくとともに、全ての業務において常に事業内容を精査し、民間委託が可能な業務については、コスト比較を行いながら、指定管理者制度を含めた業務委託を推進し、また、</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推進等も図る中で人件費の縮減に努めていく。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45396</xdr:rowOff>
    </xdr:from>
    <xdr:to>
      <xdr:col>23</xdr:col>
      <xdr:colOff>133350</xdr:colOff>
      <xdr:row>81</xdr:row>
      <xdr:rowOff>76009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32846"/>
          <a:ext cx="838200" cy="3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33527</xdr:rowOff>
    </xdr:from>
    <xdr:to>
      <xdr:col>19</xdr:col>
      <xdr:colOff>133350</xdr:colOff>
      <xdr:row>81</xdr:row>
      <xdr:rowOff>45396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20977"/>
          <a:ext cx="8890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4415</xdr:rowOff>
    </xdr:from>
    <xdr:to>
      <xdr:col>15</xdr:col>
      <xdr:colOff>82550</xdr:colOff>
      <xdr:row>81</xdr:row>
      <xdr:rowOff>33527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91865"/>
          <a:ext cx="889000" cy="2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150602</xdr:rowOff>
    </xdr:from>
    <xdr:to>
      <xdr:col>11</xdr:col>
      <xdr:colOff>31750</xdr:colOff>
      <xdr:row>81</xdr:row>
      <xdr:rowOff>4415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66602"/>
          <a:ext cx="889000" cy="2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25209</xdr:rowOff>
    </xdr:from>
    <xdr:to>
      <xdr:col>23</xdr:col>
      <xdr:colOff>184150</xdr:colOff>
      <xdr:row>81</xdr:row>
      <xdr:rowOff>126809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1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168736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8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166046</xdr:rowOff>
    </xdr:from>
    <xdr:to>
      <xdr:col>19</xdr:col>
      <xdr:colOff>184150</xdr:colOff>
      <xdr:row>81</xdr:row>
      <xdr:rowOff>96196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8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80973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68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154177</xdr:rowOff>
    </xdr:from>
    <xdr:to>
      <xdr:col>15</xdr:col>
      <xdr:colOff>133350</xdr:colOff>
      <xdr:row>81</xdr:row>
      <xdr:rowOff>84327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7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69104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5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125065</xdr:rowOff>
    </xdr:from>
    <xdr:to>
      <xdr:col>11</xdr:col>
      <xdr:colOff>82550</xdr:colOff>
      <xdr:row>81</xdr:row>
      <xdr:rowOff>55215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39992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27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99802</xdr:rowOff>
    </xdr:from>
    <xdr:to>
      <xdr:col>7</xdr:col>
      <xdr:colOff>31750</xdr:colOff>
      <xdr:row>81</xdr:row>
      <xdr:rowOff>29952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職員構成の年齢層変動や高齢層職員の給与抑制等の制度が国の制度と異なっているため、依然として全国平均、類似団体平均を大きく上回っている。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今後も引き続き給与体系等の見直しについて検討を進めていく。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118836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945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86</xdr:row>
      <xdr:rowOff>136071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635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807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85271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観光を主幹産業とする当市においては、観光交流人口を含めた</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万人規模の行政需要への対応が必要であることに加え、清掃、保育園、幼稚園等の業務を直営で実施しているものが多く、全国平均は下回っているものの、類似団体平均を大きく上回っている。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今後も、業務の見直し、民間委託化及び</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推進等を図り、職種変更制度等も効果的に活用し、適正な職員定数を目指していく。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17780</xdr:rowOff>
    </xdr:from>
    <xdr:to>
      <xdr:col>81</xdr:col>
      <xdr:colOff>44450</xdr:colOff>
      <xdr:row>63</xdr:row>
      <xdr:rowOff>35878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19130"/>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5715</xdr:rowOff>
    </xdr:from>
    <xdr:to>
      <xdr:col>77</xdr:col>
      <xdr:colOff>44450</xdr:colOff>
      <xdr:row>63</xdr:row>
      <xdr:rowOff>17780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0706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132927</xdr:rowOff>
    </xdr:from>
    <xdr:to>
      <xdr:col>72</xdr:col>
      <xdr:colOff>203200</xdr:colOff>
      <xdr:row>63</xdr:row>
      <xdr:rowOff>5715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62827"/>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118851</xdr:rowOff>
    </xdr:from>
    <xdr:to>
      <xdr:col>68</xdr:col>
      <xdr:colOff>152400</xdr:colOff>
      <xdr:row>62</xdr:row>
      <xdr:rowOff>132927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4875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156528</xdr:rowOff>
    </xdr:from>
    <xdr:to>
      <xdr:col>81</xdr:col>
      <xdr:colOff>95250</xdr:colOff>
      <xdr:row>63</xdr:row>
      <xdr:rowOff>86678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128605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5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138430</xdr:rowOff>
    </xdr:from>
    <xdr:to>
      <xdr:col>77</xdr:col>
      <xdr:colOff>95250</xdr:colOff>
      <xdr:row>63</xdr:row>
      <xdr:rowOff>68580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53357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126365</xdr:rowOff>
    </xdr:from>
    <xdr:to>
      <xdr:col>73</xdr:col>
      <xdr:colOff>44450</xdr:colOff>
      <xdr:row>63</xdr:row>
      <xdr:rowOff>56515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82127</xdr:rowOff>
    </xdr:from>
    <xdr:to>
      <xdr:col>68</xdr:col>
      <xdr:colOff>203200</xdr:colOff>
      <xdr:row>63</xdr:row>
      <xdr:rowOff>12277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168504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68051</xdr:rowOff>
    </xdr:from>
    <xdr:to>
      <xdr:col>64</xdr:col>
      <xdr:colOff>152400</xdr:colOff>
      <xdr:row>62</xdr:row>
      <xdr:rowOff>169651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154428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元利償還金の額、</a:t>
          </a:r>
          <a:r>
            <a:rPr kumimoji="1" lang="ja-JP" altLang="en-US" sz="1100">
              <a:solidFill>
                <a:schemeClr val="dk1"/>
              </a:solidFill>
              <a:effectLst/>
              <a:latin typeface="+mn-lt"/>
              <a:ea typeface="+mn-ea"/>
              <a:cs typeface="+mn-cs"/>
            </a:rPr>
            <a:t>一部事務組合等の起こした地方債に充てたと認められる補助金又は負担金</a:t>
          </a:r>
          <a:r>
            <a:rPr kumimoji="1" lang="ja-JP" altLang="ja-JP" sz="1100">
              <a:solidFill>
                <a:schemeClr val="dk1"/>
              </a:solidFill>
              <a:effectLst/>
              <a:latin typeface="+mn-lt"/>
              <a:ea typeface="+mn-ea"/>
              <a:cs typeface="+mn-cs"/>
            </a:rPr>
            <a:t>などが増加したことから、前年度と比較し</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ポイント増加した。</a:t>
          </a:r>
          <a:r>
            <a:rPr kumimoji="1" lang="ja-JP" altLang="en-US" sz="1100">
              <a:solidFill>
                <a:schemeClr val="dk1"/>
              </a:solidFill>
              <a:effectLst/>
              <a:latin typeface="+mn-lt"/>
              <a:ea typeface="+mn-ea"/>
              <a:cs typeface="+mn-cs"/>
            </a:rPr>
            <a:t>市民運動場人工芝生化事業</a:t>
          </a:r>
          <a:r>
            <a:rPr kumimoji="1" lang="ja-JP" altLang="ja-JP" sz="1100">
              <a:solidFill>
                <a:schemeClr val="dk1"/>
              </a:solidFill>
              <a:effectLst/>
              <a:latin typeface="+mn-lt"/>
              <a:ea typeface="+mn-ea"/>
              <a:cs typeface="+mn-cs"/>
            </a:rPr>
            <a:t>に係る元利償還金や</a:t>
          </a:r>
          <a:r>
            <a:rPr kumimoji="1" lang="ja-JP" altLang="en-US" sz="1100">
              <a:solidFill>
                <a:schemeClr val="dk1"/>
              </a:solidFill>
              <a:effectLst/>
              <a:latin typeface="+mn-lt"/>
              <a:ea typeface="+mn-ea"/>
              <a:cs typeface="+mn-cs"/>
            </a:rPr>
            <a:t>下水道</a:t>
          </a:r>
          <a:r>
            <a:rPr kumimoji="1" lang="ja-JP" altLang="ja-JP" sz="1100">
              <a:solidFill>
                <a:schemeClr val="dk1"/>
              </a:solidFill>
              <a:effectLst/>
              <a:latin typeface="+mn-lt"/>
              <a:ea typeface="+mn-ea"/>
              <a:cs typeface="+mn-cs"/>
            </a:rPr>
            <a:t>事業会計に対する準元利償還金により、財政の硬直化が懸念され、今後については、経常経費の更なる削減と、市税等自主財源の確保により一層努めるとともに、地方債の発行額を極力抑制し、財政健全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76200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5739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27940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11854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3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27940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413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  前年度に比べ、組合等負担等見込額が</a:t>
          </a:r>
          <a:r>
            <a:rPr kumimoji="1" lang="en-US" altLang="ja-JP" sz="800" b="0" i="0" baseline="0">
              <a:solidFill>
                <a:schemeClr val="dk1"/>
              </a:solidFill>
              <a:effectLst/>
              <a:latin typeface="+mn-lt"/>
              <a:ea typeface="+mn-ea"/>
              <a:cs typeface="+mn-cs"/>
            </a:rPr>
            <a:t>16</a:t>
          </a:r>
          <a:r>
            <a:rPr kumimoji="1" lang="ja-JP" altLang="ja-JP" sz="800" b="0" i="0" baseline="0">
              <a:solidFill>
                <a:schemeClr val="dk1"/>
              </a:solidFill>
              <a:effectLst/>
              <a:latin typeface="+mn-lt"/>
              <a:ea typeface="+mn-ea"/>
              <a:cs typeface="+mn-cs"/>
            </a:rPr>
            <a:t>百万円、退職手当負担見込額が</a:t>
          </a:r>
          <a:r>
            <a:rPr kumimoji="1" lang="en-US" altLang="ja-JP" sz="800" b="0" i="0" baseline="0">
              <a:solidFill>
                <a:schemeClr val="dk1"/>
              </a:solidFill>
              <a:effectLst/>
              <a:latin typeface="+mn-lt"/>
              <a:ea typeface="+mn-ea"/>
              <a:cs typeface="+mn-cs"/>
            </a:rPr>
            <a:t>75</a:t>
          </a:r>
          <a:r>
            <a:rPr kumimoji="1" lang="ja-JP" altLang="ja-JP" sz="800" b="0" i="0" baseline="0">
              <a:solidFill>
                <a:schemeClr val="dk1"/>
              </a:solidFill>
              <a:effectLst/>
              <a:latin typeface="+mn-lt"/>
              <a:ea typeface="+mn-ea"/>
              <a:cs typeface="+mn-cs"/>
            </a:rPr>
            <a:t>百万円増加したものの、地方債現在高が</a:t>
          </a:r>
          <a:r>
            <a:rPr kumimoji="1" lang="en-US" altLang="ja-JP" sz="800" b="0" i="0" baseline="0">
              <a:solidFill>
                <a:schemeClr val="dk1"/>
              </a:solidFill>
              <a:effectLst/>
              <a:latin typeface="+mn-lt"/>
              <a:ea typeface="+mn-ea"/>
              <a:cs typeface="+mn-cs"/>
            </a:rPr>
            <a:t>1,579</a:t>
          </a:r>
          <a:r>
            <a:rPr kumimoji="1" lang="ja-JP" altLang="ja-JP" sz="800" b="0" i="0" baseline="0">
              <a:solidFill>
                <a:schemeClr val="dk1"/>
              </a:solidFill>
              <a:effectLst/>
              <a:latin typeface="+mn-lt"/>
              <a:ea typeface="+mn-ea"/>
              <a:cs typeface="+mn-cs"/>
            </a:rPr>
            <a:t>百万円、病院事業会計への繰入見込額が</a:t>
          </a:r>
          <a:r>
            <a:rPr kumimoji="1" lang="en-US" altLang="ja-JP" sz="800" b="0" i="0" baseline="0">
              <a:solidFill>
                <a:schemeClr val="dk1"/>
              </a:solidFill>
              <a:effectLst/>
              <a:latin typeface="+mn-lt"/>
              <a:ea typeface="+mn-ea"/>
              <a:cs typeface="+mn-cs"/>
            </a:rPr>
            <a:t>97</a:t>
          </a:r>
          <a:r>
            <a:rPr kumimoji="1" lang="ja-JP" altLang="ja-JP" sz="800" b="0" i="0" baseline="0">
              <a:solidFill>
                <a:schemeClr val="dk1"/>
              </a:solidFill>
              <a:effectLst/>
              <a:latin typeface="+mn-lt"/>
              <a:ea typeface="+mn-ea"/>
              <a:cs typeface="+mn-cs"/>
            </a:rPr>
            <a:t>百万円</a:t>
          </a:r>
          <a:r>
            <a:rPr kumimoji="1" lang="ja-JP" altLang="en-US" sz="800" b="0" i="0" baseline="0">
              <a:solidFill>
                <a:schemeClr val="dk1"/>
              </a:solidFill>
              <a:effectLst/>
              <a:latin typeface="+mn-lt"/>
              <a:ea typeface="+mn-ea"/>
              <a:cs typeface="+mn-cs"/>
            </a:rPr>
            <a:t>、</a:t>
          </a:r>
          <a:r>
            <a:rPr kumimoji="1" lang="ja-JP" altLang="ja-JP" sz="800" b="0" i="0" baseline="0">
              <a:solidFill>
                <a:schemeClr val="dk1"/>
              </a:solidFill>
              <a:effectLst/>
              <a:latin typeface="+mn-lt"/>
              <a:ea typeface="+mn-ea"/>
              <a:cs typeface="+mn-cs"/>
            </a:rPr>
            <a:t>下水道事業への繰入見込額が</a:t>
          </a:r>
          <a:r>
            <a:rPr kumimoji="1" lang="en-US" altLang="ja-JP" sz="800" b="0" i="0" baseline="0">
              <a:solidFill>
                <a:schemeClr val="dk1"/>
              </a:solidFill>
              <a:effectLst/>
              <a:latin typeface="+mn-lt"/>
              <a:ea typeface="+mn-ea"/>
              <a:cs typeface="+mn-cs"/>
            </a:rPr>
            <a:t>70</a:t>
          </a:r>
          <a:r>
            <a:rPr kumimoji="1" lang="ja-JP" altLang="ja-JP" sz="800" b="0" i="0" baseline="0">
              <a:solidFill>
                <a:schemeClr val="dk1"/>
              </a:solidFill>
              <a:effectLst/>
              <a:latin typeface="+mn-lt"/>
              <a:ea typeface="+mn-ea"/>
              <a:cs typeface="+mn-cs"/>
            </a:rPr>
            <a:t>百万円減少したことなどから、将来負担額は</a:t>
          </a:r>
          <a:r>
            <a:rPr kumimoji="1" lang="en-US" altLang="ja-JP" sz="800" b="0" i="0" baseline="0">
              <a:solidFill>
                <a:schemeClr val="dk1"/>
              </a:solidFill>
              <a:effectLst/>
              <a:latin typeface="+mn-lt"/>
              <a:ea typeface="+mn-ea"/>
              <a:cs typeface="+mn-cs"/>
            </a:rPr>
            <a:t>1,655</a:t>
          </a:r>
          <a:r>
            <a:rPr kumimoji="1" lang="ja-JP" altLang="ja-JP" sz="800" b="0" i="0" baseline="0">
              <a:solidFill>
                <a:schemeClr val="dk1"/>
              </a:solidFill>
              <a:effectLst/>
              <a:latin typeface="+mn-lt"/>
              <a:ea typeface="+mn-ea"/>
              <a:cs typeface="+mn-cs"/>
            </a:rPr>
            <a:t>百万円の減少となった。</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一方、充当可能財源等については、充当可能基金が</a:t>
          </a:r>
          <a:r>
            <a:rPr kumimoji="1" lang="en-US" altLang="ja-JP" sz="800" b="0" i="0" baseline="0">
              <a:solidFill>
                <a:schemeClr val="dk1"/>
              </a:solidFill>
              <a:effectLst/>
              <a:latin typeface="+mn-lt"/>
              <a:ea typeface="+mn-ea"/>
              <a:cs typeface="+mn-cs"/>
            </a:rPr>
            <a:t>896</a:t>
          </a:r>
          <a:r>
            <a:rPr kumimoji="1" lang="ja-JP" altLang="ja-JP" sz="800" b="0" i="0" baseline="0">
              <a:solidFill>
                <a:schemeClr val="dk1"/>
              </a:solidFill>
              <a:effectLst/>
              <a:latin typeface="+mn-lt"/>
              <a:ea typeface="+mn-ea"/>
              <a:cs typeface="+mn-cs"/>
            </a:rPr>
            <a:t>百万円増加したものの、都市計画税収入の減収により充当可能特定歳入が</a:t>
          </a:r>
          <a:r>
            <a:rPr kumimoji="1" lang="en-US" altLang="ja-JP" sz="800" b="0" i="0" baseline="0">
              <a:solidFill>
                <a:schemeClr val="dk1"/>
              </a:solidFill>
              <a:effectLst/>
              <a:latin typeface="+mn-lt"/>
              <a:ea typeface="+mn-ea"/>
              <a:cs typeface="+mn-cs"/>
            </a:rPr>
            <a:t>257</a:t>
          </a:r>
          <a:r>
            <a:rPr kumimoji="1" lang="ja-JP" altLang="ja-JP" sz="800" b="0" i="0" baseline="0">
              <a:solidFill>
                <a:schemeClr val="dk1"/>
              </a:solidFill>
              <a:effectLst/>
              <a:latin typeface="+mn-lt"/>
              <a:ea typeface="+mn-ea"/>
              <a:cs typeface="+mn-cs"/>
            </a:rPr>
            <a:t>百万円、基準財政需要額算入見込額が</a:t>
          </a:r>
          <a:r>
            <a:rPr kumimoji="1" lang="en-US" altLang="ja-JP" sz="800" b="0" i="0" baseline="0">
              <a:solidFill>
                <a:schemeClr val="dk1"/>
              </a:solidFill>
              <a:effectLst/>
              <a:latin typeface="+mn-lt"/>
              <a:ea typeface="+mn-ea"/>
              <a:cs typeface="+mn-cs"/>
            </a:rPr>
            <a:t>1,527</a:t>
          </a:r>
          <a:r>
            <a:rPr kumimoji="1" lang="ja-JP" altLang="ja-JP" sz="800" b="0" i="0" baseline="0">
              <a:solidFill>
                <a:schemeClr val="dk1"/>
              </a:solidFill>
              <a:effectLst/>
              <a:latin typeface="+mn-lt"/>
              <a:ea typeface="+mn-ea"/>
              <a:cs typeface="+mn-cs"/>
            </a:rPr>
            <a:t>百万円減少したことにより充当可能財源等は</a:t>
          </a:r>
          <a:r>
            <a:rPr kumimoji="1" lang="en-US" altLang="ja-JP" sz="800" b="0" i="0" baseline="0">
              <a:solidFill>
                <a:schemeClr val="dk1"/>
              </a:solidFill>
              <a:effectLst/>
              <a:latin typeface="+mn-lt"/>
              <a:ea typeface="+mn-ea"/>
              <a:cs typeface="+mn-cs"/>
            </a:rPr>
            <a:t>888</a:t>
          </a:r>
          <a:r>
            <a:rPr kumimoji="1" lang="ja-JP" altLang="ja-JP" sz="800" b="0" i="0" baseline="0">
              <a:solidFill>
                <a:schemeClr val="dk1"/>
              </a:solidFill>
              <a:effectLst/>
              <a:latin typeface="+mn-lt"/>
              <a:ea typeface="+mn-ea"/>
              <a:cs typeface="+mn-cs"/>
            </a:rPr>
            <a:t>百万円の減額となった。</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このことから、将来負担比率は算定されなかった。</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全国平均は下回っており、地方債現在高も減少しているが、</a:t>
          </a:r>
          <a:r>
            <a:rPr kumimoji="1" lang="ja-JP" altLang="en-US" sz="800" b="0" i="0" baseline="0">
              <a:solidFill>
                <a:schemeClr val="dk1"/>
              </a:solidFill>
              <a:effectLst/>
              <a:latin typeface="+mn-lt"/>
              <a:ea typeface="+mn-ea"/>
              <a:cs typeface="+mn-cs"/>
            </a:rPr>
            <a:t>老朽化した公共施設の大規模改修等</a:t>
          </a:r>
          <a:r>
            <a:rPr kumimoji="1" lang="ja-JP" altLang="ja-JP" sz="800" b="0" i="0" baseline="0">
              <a:solidFill>
                <a:schemeClr val="dk1"/>
              </a:solidFill>
              <a:effectLst/>
              <a:latin typeface="+mn-lt"/>
              <a:ea typeface="+mn-ea"/>
              <a:cs typeface="+mn-cs"/>
            </a:rPr>
            <a:t>が</a:t>
          </a:r>
          <a:r>
            <a:rPr kumimoji="1" lang="ja-JP" altLang="en-US" sz="800" b="0" i="0" baseline="0">
              <a:solidFill>
                <a:schemeClr val="dk1"/>
              </a:solidFill>
              <a:effectLst/>
              <a:latin typeface="+mn-lt"/>
              <a:ea typeface="+mn-ea"/>
              <a:cs typeface="+mn-cs"/>
            </a:rPr>
            <a:t>今後予想され</a:t>
          </a:r>
          <a:r>
            <a:rPr kumimoji="1" lang="ja-JP" altLang="ja-JP" sz="800" b="0" i="0" baseline="0">
              <a:solidFill>
                <a:schemeClr val="dk1"/>
              </a:solidFill>
              <a:effectLst/>
              <a:latin typeface="+mn-lt"/>
              <a:ea typeface="+mn-ea"/>
              <a:cs typeface="+mn-cs"/>
            </a:rPr>
            <a:t>、一般会計における地方債残高の増加が懸念されるため、全ての会計において現在の負担と将来の負担のバランスを念頭に置きつつ、更なる財政の健全化に努めていく。</a:t>
          </a:r>
          <a:endParaRPr lang="ja-JP" altLang="ja-JP" sz="8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102749</xdr:rowOff>
    </xdr:from>
    <xdr:to>
      <xdr:col>72</xdr:col>
      <xdr:colOff>203200</xdr:colOff>
      <xdr:row>14</xdr:row>
      <xdr:rowOff>73781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331599"/>
          <a:ext cx="889000" cy="1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73781</xdr:rowOff>
    </xdr:from>
    <xdr:to>
      <xdr:col>68</xdr:col>
      <xdr:colOff>152400</xdr:colOff>
      <xdr:row>14</xdr:row>
      <xdr:rowOff>96762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4740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40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11447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51949</xdr:rowOff>
    </xdr:from>
    <xdr:to>
      <xdr:col>73</xdr:col>
      <xdr:colOff>44450</xdr:colOff>
      <xdr:row>13</xdr:row>
      <xdr:rowOff>153549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2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163726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04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22981</xdr:rowOff>
    </xdr:from>
    <xdr:to>
      <xdr:col>68</xdr:col>
      <xdr:colOff>203200</xdr:colOff>
      <xdr:row>14</xdr:row>
      <xdr:rowOff>124581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109358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50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45962</xdr:rowOff>
    </xdr:from>
    <xdr:to>
      <xdr:col>64</xdr:col>
      <xdr:colOff>152400</xdr:colOff>
      <xdr:row>14</xdr:row>
      <xdr:rowOff>147562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44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157739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21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64,438
63,380
124.02
33,027,685
32,120,189
785,939
16,828,430
20,557,467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年度から常備消防が広域化されたことなどにより、数値が改善され、全国平均、類似団体平均及び県平均を下回っている。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令和６年度は昨年度と比べ定年退職者が増えたこと及び人事院勧告に基づく給与改定により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ポイント増となっている。</a:t>
          </a:r>
          <a:endParaRPr lang="ja-JP" altLang="ja-JP" sz="1400">
            <a:effectLst/>
          </a:endParaRPr>
        </a:p>
        <a:p>
          <a:r>
            <a:rPr kumimoji="1" lang="ja-JP" altLang="ja-JP" sz="1100">
              <a:solidFill>
                <a:schemeClr val="dk1"/>
              </a:solidFill>
              <a:effectLst/>
              <a:latin typeface="+mn-lt"/>
              <a:ea typeface="+mn-ea"/>
              <a:cs typeface="+mn-cs"/>
            </a:rPr>
            <a:t>　 今後も、業務見直しによる民間委託の導入及び</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推進等により、人件費の抑制に努めていく。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37</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74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38</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748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170451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142494</xdr:rowOff>
    </xdr:from>
    <xdr:to>
      <xdr:col>6</xdr:col>
      <xdr:colOff>171450</xdr:colOff>
      <xdr:row>38</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57421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大きく下回っているのは、清掃、保育園、幼稚園等の大部分を直営で実施しているためであり、今後は、民間による実施が効率的・効果的と考えられる業務について、指定管理者制度の導入も含めた民間委託を推進し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03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117475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035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146050</xdr:rowOff>
    </xdr:from>
    <xdr:to>
      <xdr:col>73</xdr:col>
      <xdr:colOff>180975</xdr:colOff>
      <xdr:row>15</xdr:row>
      <xdr:rowOff>117475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463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60325</xdr:rowOff>
    </xdr:from>
    <xdr:to>
      <xdr:col>69</xdr:col>
      <xdr:colOff>92075</xdr:colOff>
      <xdr:row>14</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8917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66675</xdr:rowOff>
    </xdr:from>
    <xdr:to>
      <xdr:col>74</xdr:col>
      <xdr:colOff>31750</xdr:colOff>
      <xdr:row>15</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7002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95250</xdr:rowOff>
    </xdr:from>
    <xdr:to>
      <xdr:col>69</xdr:col>
      <xdr:colOff>142875</xdr:colOff>
      <xdr:row>15</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xdr:rowOff>
    </xdr:from>
    <xdr:to>
      <xdr:col>65</xdr:col>
      <xdr:colOff>53975</xdr:colOff>
      <xdr:row>13</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121302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扶助費に係る経常収支比率は、類似団体平均と比較して</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下回っており、類似団体中でも低い水準となっている。幼児教育の無償化など、国の制度や経済情勢等に影響を受けやすい性質のものであり、今後、上昇に転じることも予想されるため、福祉の向上を図りつつ、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385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69850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ついて、全国平均、類似団体平均を上回っているのは、介護保険事業、後期高齢者医療の各特別会計への繰出金が増嵩していることが主な要因である。高齢化が急速に進む中で、保険給付費の適正化や各種予防事業の更なる充実を図り、普通会計の負担軽減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28702</xdr:rowOff>
    </xdr:from>
    <xdr:to>
      <xdr:col>82</xdr:col>
      <xdr:colOff>107950</xdr:colOff>
      <xdr:row>59</xdr:row>
      <xdr:rowOff>65278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442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136144</xdr:rowOff>
    </xdr:from>
    <xdr:to>
      <xdr:col>78</xdr:col>
      <xdr:colOff>69850</xdr:colOff>
      <xdr:row>59</xdr:row>
      <xdr:rowOff>28702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802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62992</xdr:rowOff>
    </xdr:from>
    <xdr:to>
      <xdr:col>73</xdr:col>
      <xdr:colOff>180975</xdr:colOff>
      <xdr:row>58</xdr:row>
      <xdr:rowOff>136144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07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62992</xdr:rowOff>
    </xdr:from>
    <xdr:to>
      <xdr:col>69</xdr:col>
      <xdr:colOff>92075</xdr:colOff>
      <xdr:row>59</xdr:row>
      <xdr:rowOff>37846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070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14478</xdr:rowOff>
    </xdr:from>
    <xdr:to>
      <xdr:col>82</xdr:col>
      <xdr:colOff>158750</xdr:colOff>
      <xdr:row>59</xdr:row>
      <xdr:rowOff>116078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158005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0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149352</xdr:rowOff>
    </xdr:from>
    <xdr:to>
      <xdr:col>78</xdr:col>
      <xdr:colOff>120650</xdr:colOff>
      <xdr:row>59</xdr:row>
      <xdr:rowOff>79502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64279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7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85344</xdr:rowOff>
    </xdr:from>
    <xdr:to>
      <xdr:col>74</xdr:col>
      <xdr:colOff>31750</xdr:colOff>
      <xdr:row>59</xdr:row>
      <xdr:rowOff>15494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271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xdr:rowOff>
    </xdr:from>
    <xdr:to>
      <xdr:col>69</xdr:col>
      <xdr:colOff>142875</xdr:colOff>
      <xdr:row>58</xdr:row>
      <xdr:rowOff>113792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98569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4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158496</xdr:rowOff>
    </xdr:from>
    <xdr:to>
      <xdr:col>65</xdr:col>
      <xdr:colOff>53975</xdr:colOff>
      <xdr:row>59</xdr:row>
      <xdr:rowOff>88646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73423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8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毎年度補助対象事業を精査し、継続事業に係る補助金等の支出を抑制していることで全国平均は下回っているものの、県平均は上回っている。今後も、補助費等の適正なあり方について検討を進めるとともに、補助金については、対象団体等の活動内容や補助金の効果について更なる検証を重ね、より活用度が高いものとなるような制度設計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26416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940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40132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9404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ほぼ同水準で推移しており、全国平均を下回っているものの、近年実施した大規模建設事業に係る地方債の元金償還が本格化している。市税等自主財源の確保を図りながら、地方債の発行についても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02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1270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95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76</xdr:row>
      <xdr:rowOff>165100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419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77</xdr:row>
      <xdr:rowOff>31750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419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厳しい財政状況が続く中、サマーレビュー等による経常経費の削減に努めた結果、全国平均を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ポイント、県平均を</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ポイント下回っている状況である。</a:t>
          </a:r>
          <a:endParaRPr lang="ja-JP" altLang="ja-JP" sz="1400">
            <a:effectLst/>
          </a:endParaRPr>
        </a:p>
        <a:p>
          <a:r>
            <a:rPr kumimoji="1" lang="ja-JP" altLang="ja-JP" sz="1100">
              <a:solidFill>
                <a:schemeClr val="dk1"/>
              </a:solidFill>
              <a:effectLst/>
              <a:latin typeface="+mn-lt"/>
              <a:ea typeface="+mn-ea"/>
              <a:cs typeface="+mn-cs"/>
            </a:rPr>
            <a:t>　常備消防を広域化したとはいえ、人件費比率が依然として高いことや、急速な高齢化により社会保障関係事業に係る各特別会計への繰出金も増加傾向にあるため、今後も業務見直しと人件費の抑制に向けた更なる施策を検討し、経常経費の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81280</xdr:rowOff>
    </xdr:from>
    <xdr:to>
      <xdr:col>82</xdr:col>
      <xdr:colOff>107950</xdr:colOff>
      <xdr:row>74</xdr:row>
      <xdr:rowOff>163576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76858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74</xdr:row>
      <xdr:rowOff>117856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7685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60706</xdr:rowOff>
    </xdr:from>
    <xdr:to>
      <xdr:col>73</xdr:col>
      <xdr:colOff>180975</xdr:colOff>
      <xdr:row>74</xdr:row>
      <xdr:rowOff>117856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7655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60706</xdr:rowOff>
    </xdr:from>
    <xdr:to>
      <xdr:col>69</xdr:col>
      <xdr:colOff>92075</xdr:colOff>
      <xdr:row>74</xdr:row>
      <xdr:rowOff>168148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76556"/>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129303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6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30480</xdr:rowOff>
    </xdr:from>
    <xdr:to>
      <xdr:col>78</xdr:col>
      <xdr:colOff>120650</xdr:colOff>
      <xdr:row>74</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142257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67056</xdr:rowOff>
    </xdr:from>
    <xdr:to>
      <xdr:col>74</xdr:col>
      <xdr:colOff>31750</xdr:colOff>
      <xdr:row>74</xdr:row>
      <xdr:rowOff>168656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9906</xdr:rowOff>
    </xdr:from>
    <xdr:to>
      <xdr:col>69</xdr:col>
      <xdr:colOff>142875</xdr:colOff>
      <xdr:row>73</xdr:row>
      <xdr:rowOff>111506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121683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2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57675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141923</xdr:rowOff>
    </xdr:from>
    <xdr:to>
      <xdr:col>29</xdr:col>
      <xdr:colOff>127000</xdr:colOff>
      <xdr:row>18</xdr:row>
      <xdr:rowOff>49276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4198"/>
          <a:ext cx="647700" cy="78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49276</xdr:rowOff>
    </xdr:from>
    <xdr:to>
      <xdr:col>26</xdr:col>
      <xdr:colOff>50800</xdr:colOff>
      <xdr:row>18</xdr:row>
      <xdr:rowOff>148780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3001"/>
          <a:ext cx="698500" cy="99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142392</xdr:rowOff>
    </xdr:from>
    <xdr:to>
      <xdr:col>22</xdr:col>
      <xdr:colOff>114300</xdr:colOff>
      <xdr:row>18</xdr:row>
      <xdr:rowOff>148780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76117"/>
          <a:ext cx="698500" cy="6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142392</xdr:rowOff>
    </xdr:from>
    <xdr:to>
      <xdr:col>18</xdr:col>
      <xdr:colOff>177800</xdr:colOff>
      <xdr:row>18</xdr:row>
      <xdr:rowOff>158686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6117"/>
          <a:ext cx="698500" cy="16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91123</xdr:rowOff>
    </xdr:from>
    <xdr:to>
      <xdr:col>29</xdr:col>
      <xdr:colOff>177800</xdr:colOff>
      <xdr:row>18</xdr:row>
      <xdr:rowOff>21273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107650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9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169926</xdr:rowOff>
    </xdr:from>
    <xdr:to>
      <xdr:col>26</xdr:col>
      <xdr:colOff>101600</xdr:colOff>
      <xdr:row>18</xdr:row>
      <xdr:rowOff>100076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2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110253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01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97980</xdr:rowOff>
    </xdr:from>
    <xdr:to>
      <xdr:col>22</xdr:col>
      <xdr:colOff>165100</xdr:colOff>
      <xdr:row>19</xdr:row>
      <xdr:rowOff>28130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1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38307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91592</xdr:rowOff>
    </xdr:from>
    <xdr:to>
      <xdr:col>19</xdr:col>
      <xdr:colOff>38100</xdr:colOff>
      <xdr:row>19</xdr:row>
      <xdr:rowOff>21742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5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31919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107886</xdr:rowOff>
    </xdr:from>
    <xdr:to>
      <xdr:col>15</xdr:col>
      <xdr:colOff>101600</xdr:colOff>
      <xdr:row>19</xdr:row>
      <xdr:rowOff>38036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1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48213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1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128110</xdr:rowOff>
    </xdr:from>
    <xdr:to>
      <xdr:col>29</xdr:col>
      <xdr:colOff>127000</xdr:colOff>
      <xdr:row>35</xdr:row>
      <xdr:rowOff>203940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38460"/>
          <a:ext cx="647700" cy="75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203940</xdr:rowOff>
    </xdr:from>
    <xdr:to>
      <xdr:col>26</xdr:col>
      <xdr:colOff>50800</xdr:colOff>
      <xdr:row>35</xdr:row>
      <xdr:rowOff>240843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14290"/>
          <a:ext cx="698500" cy="36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240843</xdr:rowOff>
    </xdr:from>
    <xdr:to>
      <xdr:col>22</xdr:col>
      <xdr:colOff>114300</xdr:colOff>
      <xdr:row>35</xdr:row>
      <xdr:rowOff>265826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51193"/>
          <a:ext cx="698500" cy="24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265826</xdr:rowOff>
    </xdr:from>
    <xdr:to>
      <xdr:col>18</xdr:col>
      <xdr:colOff>177800</xdr:colOff>
      <xdr:row>35</xdr:row>
      <xdr:rowOff>304753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76176"/>
          <a:ext cx="698500" cy="38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77310</xdr:rowOff>
    </xdr:from>
    <xdr:to>
      <xdr:col>29</xdr:col>
      <xdr:colOff>177800</xdr:colOff>
      <xdr:row>35</xdr:row>
      <xdr:rowOff>178910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87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265287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153140</xdr:rowOff>
    </xdr:from>
    <xdr:to>
      <xdr:col>26</xdr:col>
      <xdr:colOff>101600</xdr:colOff>
      <xdr:row>35</xdr:row>
      <xdr:rowOff>254740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63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264917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3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190043</xdr:rowOff>
    </xdr:from>
    <xdr:to>
      <xdr:col>22</xdr:col>
      <xdr:colOff>165100</xdr:colOff>
      <xdr:row>35</xdr:row>
      <xdr:rowOff>291643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00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301820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6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215026</xdr:rowOff>
    </xdr:from>
    <xdr:to>
      <xdr:col>19</xdr:col>
      <xdr:colOff>38100</xdr:colOff>
      <xdr:row>35</xdr:row>
      <xdr:rowOff>316626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25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326803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9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253953</xdr:rowOff>
    </xdr:from>
    <xdr:to>
      <xdr:col>15</xdr:col>
      <xdr:colOff>101600</xdr:colOff>
      <xdr:row>36</xdr:row>
      <xdr:rowOff>12653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64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340330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5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64,438
63,380
124.02
33,027,685
32,120,189
785,939
16,828,430
20,557,467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66940</xdr:rowOff>
    </xdr:from>
    <xdr:to>
      <xdr:col>24</xdr:col>
      <xdr:colOff>63500</xdr:colOff>
      <xdr:row>36</xdr:row>
      <xdr:rowOff>31376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67690"/>
          <a:ext cx="838200" cy="13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31376</xdr:rowOff>
    </xdr:from>
    <xdr:to>
      <xdr:col>19</xdr:col>
      <xdr:colOff>177800</xdr:colOff>
      <xdr:row>36</xdr:row>
      <xdr:rowOff>43508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03576"/>
          <a:ext cx="8890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43508</xdr:rowOff>
    </xdr:from>
    <xdr:to>
      <xdr:col>15</xdr:col>
      <xdr:colOff>50800</xdr:colOff>
      <xdr:row>36</xdr:row>
      <xdr:rowOff>77700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15708"/>
          <a:ext cx="889000" cy="3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20550</xdr:rowOff>
    </xdr:from>
    <xdr:to>
      <xdr:col>10</xdr:col>
      <xdr:colOff>114300</xdr:colOff>
      <xdr:row>36</xdr:row>
      <xdr:rowOff>77700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92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16140</xdr:rowOff>
    </xdr:from>
    <xdr:to>
      <xdr:col>24</xdr:col>
      <xdr:colOff>114300</xdr:colOff>
      <xdr:row>35</xdr:row>
      <xdr:rowOff>117740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39017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6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152026</xdr:rowOff>
    </xdr:from>
    <xdr:to>
      <xdr:col>20</xdr:col>
      <xdr:colOff>38100</xdr:colOff>
      <xdr:row>36</xdr:row>
      <xdr:rowOff>82176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5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98703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2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164158</xdr:rowOff>
    </xdr:from>
    <xdr:to>
      <xdr:col>15</xdr:col>
      <xdr:colOff>101600</xdr:colOff>
      <xdr:row>36</xdr:row>
      <xdr:rowOff>94308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110835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26900</xdr:rowOff>
    </xdr:from>
    <xdr:to>
      <xdr:col>10</xdr:col>
      <xdr:colOff>165100</xdr:colOff>
      <xdr:row>36</xdr:row>
      <xdr:rowOff>128500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145027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7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141200</xdr:rowOff>
    </xdr:from>
    <xdr:to>
      <xdr:col>6</xdr:col>
      <xdr:colOff>38100</xdr:colOff>
      <xdr:row>36</xdr:row>
      <xdr:rowOff>71350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87877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1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12174</xdr:rowOff>
    </xdr:from>
    <xdr:to>
      <xdr:col>24</xdr:col>
      <xdr:colOff>63500</xdr:colOff>
      <xdr:row>58</xdr:row>
      <xdr:rowOff>23434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56274"/>
          <a:ext cx="8382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23098</xdr:rowOff>
    </xdr:from>
    <xdr:to>
      <xdr:col>19</xdr:col>
      <xdr:colOff>177800</xdr:colOff>
      <xdr:row>58</xdr:row>
      <xdr:rowOff>23434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67198"/>
          <a:ext cx="889000" cy="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23098</xdr:rowOff>
    </xdr:from>
    <xdr:to>
      <xdr:col>15</xdr:col>
      <xdr:colOff>50800</xdr:colOff>
      <xdr:row>58</xdr:row>
      <xdr:rowOff>49455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67198"/>
          <a:ext cx="889000" cy="2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49455</xdr:rowOff>
    </xdr:from>
    <xdr:to>
      <xdr:col>10</xdr:col>
      <xdr:colOff>114300</xdr:colOff>
      <xdr:row>58</xdr:row>
      <xdr:rowOff>67733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93555"/>
          <a:ext cx="889000" cy="1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132824</xdr:rowOff>
    </xdr:from>
    <xdr:to>
      <xdr:col>24</xdr:col>
      <xdr:colOff>114300</xdr:colOff>
      <xdr:row>58</xdr:row>
      <xdr:rowOff>62974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0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92201</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9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144084</xdr:rowOff>
    </xdr:from>
    <xdr:to>
      <xdr:col>20</xdr:col>
      <xdr:colOff>38100</xdr:colOff>
      <xdr:row>58</xdr:row>
      <xdr:rowOff>74234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1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90761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143748</xdr:rowOff>
    </xdr:from>
    <xdr:to>
      <xdr:col>15</xdr:col>
      <xdr:colOff>101600</xdr:colOff>
      <xdr:row>58</xdr:row>
      <xdr:rowOff>73898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1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90425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9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170105</xdr:rowOff>
    </xdr:from>
    <xdr:to>
      <xdr:col>10</xdr:col>
      <xdr:colOff>165100</xdr:colOff>
      <xdr:row>58</xdr:row>
      <xdr:rowOff>100255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116782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1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16933</xdr:rowOff>
    </xdr:from>
    <xdr:to>
      <xdr:col>6</xdr:col>
      <xdr:colOff>38100</xdr:colOff>
      <xdr:row>58</xdr:row>
      <xdr:rowOff>118533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135060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3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150977</xdr:rowOff>
    </xdr:from>
    <xdr:to>
      <xdr:col>24</xdr:col>
      <xdr:colOff>63500</xdr:colOff>
      <xdr:row>77</xdr:row>
      <xdr:rowOff>157302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352627"/>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157302</xdr:rowOff>
    </xdr:from>
    <xdr:to>
      <xdr:col>19</xdr:col>
      <xdr:colOff>177800</xdr:colOff>
      <xdr:row>78</xdr:row>
      <xdr:rowOff>3035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58952"/>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3035</xdr:rowOff>
    </xdr:from>
    <xdr:to>
      <xdr:col>15</xdr:col>
      <xdr:colOff>50800</xdr:colOff>
      <xdr:row>78</xdr:row>
      <xdr:rowOff>22771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376135"/>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22771</xdr:rowOff>
    </xdr:from>
    <xdr:to>
      <xdr:col>10</xdr:col>
      <xdr:colOff>114300</xdr:colOff>
      <xdr:row>78</xdr:row>
      <xdr:rowOff>32601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395871"/>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100177</xdr:rowOff>
    </xdr:from>
    <xdr:to>
      <xdr:col>24</xdr:col>
      <xdr:colOff>114300</xdr:colOff>
      <xdr:row>78</xdr:row>
      <xdr:rowOff>30327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0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123054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5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106502</xdr:rowOff>
    </xdr:from>
    <xdr:to>
      <xdr:col>20</xdr:col>
      <xdr:colOff>38100</xdr:colOff>
      <xdr:row>78</xdr:row>
      <xdr:rowOff>36652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53179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08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123685</xdr:rowOff>
    </xdr:from>
    <xdr:to>
      <xdr:col>15</xdr:col>
      <xdr:colOff>101600</xdr:colOff>
      <xdr:row>78</xdr:row>
      <xdr:rowOff>53835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70362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1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143421</xdr:rowOff>
    </xdr:from>
    <xdr:to>
      <xdr:col>10</xdr:col>
      <xdr:colOff>165100</xdr:colOff>
      <xdr:row>78</xdr:row>
      <xdr:rowOff>73571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90098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12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153251</xdr:rowOff>
    </xdr:from>
    <xdr:to>
      <xdr:col>6</xdr:col>
      <xdr:colOff>38100</xdr:colOff>
      <xdr:row>78</xdr:row>
      <xdr:rowOff>83401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5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99928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13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73197</xdr:rowOff>
    </xdr:from>
    <xdr:to>
      <xdr:col>24</xdr:col>
      <xdr:colOff>62865</xdr:colOff>
      <xdr:row>98</xdr:row>
      <xdr:rowOff>86494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503697"/>
          <a:ext cx="1270" cy="138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90321</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86494</xdr:rowOff>
    </xdr:from>
    <xdr:to>
      <xdr:col>24</xdr:col>
      <xdr:colOff>152400</xdr:colOff>
      <xdr:row>98</xdr:row>
      <xdr:rowOff>86494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19874</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7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73197</xdr:rowOff>
    </xdr:from>
    <xdr:to>
      <xdr:col>24</xdr:col>
      <xdr:colOff>152400</xdr:colOff>
      <xdr:row>90</xdr:row>
      <xdr:rowOff>73197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50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109782</xdr:rowOff>
    </xdr:from>
    <xdr:to>
      <xdr:col>24</xdr:col>
      <xdr:colOff>63500</xdr:colOff>
      <xdr:row>96</xdr:row>
      <xdr:rowOff>162303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568982"/>
          <a:ext cx="838200" cy="5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22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89891</xdr:rowOff>
    </xdr:from>
    <xdr:to>
      <xdr:col>24</xdr:col>
      <xdr:colOff>114300</xdr:colOff>
      <xdr:row>96</xdr:row>
      <xdr:rowOff>20041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37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162303</xdr:rowOff>
    </xdr:from>
    <xdr:to>
      <xdr:col>19</xdr:col>
      <xdr:colOff>177800</xdr:colOff>
      <xdr:row>97</xdr:row>
      <xdr:rowOff>99028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621503"/>
          <a:ext cx="889000" cy="10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10852</xdr:rowOff>
    </xdr:from>
    <xdr:to>
      <xdr:col>20</xdr:col>
      <xdr:colOff>38100</xdr:colOff>
      <xdr:row>96</xdr:row>
      <xdr:rowOff>112452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470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128979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24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16504</xdr:rowOff>
    </xdr:from>
    <xdr:to>
      <xdr:col>15</xdr:col>
      <xdr:colOff>50800</xdr:colOff>
      <xdr:row>97</xdr:row>
      <xdr:rowOff>99028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647154"/>
          <a:ext cx="889000" cy="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89796</xdr:rowOff>
    </xdr:from>
    <xdr:to>
      <xdr:col>15</xdr:col>
      <xdr:colOff>101600</xdr:colOff>
      <xdr:row>97</xdr:row>
      <xdr:rowOff>19946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5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36473</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32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16504</xdr:rowOff>
    </xdr:from>
    <xdr:to>
      <xdr:col>10</xdr:col>
      <xdr:colOff>114300</xdr:colOff>
      <xdr:row>98</xdr:row>
      <xdr:rowOff>99447</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647154"/>
          <a:ext cx="889000" cy="25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141030</xdr:rowOff>
    </xdr:from>
    <xdr:to>
      <xdr:col>10</xdr:col>
      <xdr:colOff>165100</xdr:colOff>
      <xdr:row>96</xdr:row>
      <xdr:rowOff>71180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2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87707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20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45523</xdr:rowOff>
    </xdr:from>
    <xdr:to>
      <xdr:col>6</xdr:col>
      <xdr:colOff>38100</xdr:colOff>
      <xdr:row>97</xdr:row>
      <xdr:rowOff>147123</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67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163650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45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58982</xdr:rowOff>
    </xdr:from>
    <xdr:to>
      <xdr:col>24</xdr:col>
      <xdr:colOff>114300</xdr:colOff>
      <xdr:row>96</xdr:row>
      <xdr:rowOff>160582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5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37409</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49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111503</xdr:rowOff>
    </xdr:from>
    <xdr:to>
      <xdr:col>20</xdr:col>
      <xdr:colOff>38100</xdr:colOff>
      <xdr:row>97</xdr:row>
      <xdr:rowOff>41653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57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32780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666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48228</xdr:rowOff>
    </xdr:from>
    <xdr:to>
      <xdr:col>15</xdr:col>
      <xdr:colOff>101600</xdr:colOff>
      <xdr:row>97</xdr:row>
      <xdr:rowOff>149828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6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140955</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677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137154</xdr:rowOff>
    </xdr:from>
    <xdr:to>
      <xdr:col>10</xdr:col>
      <xdr:colOff>165100</xdr:colOff>
      <xdr:row>97</xdr:row>
      <xdr:rowOff>67304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5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58431</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668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48647</xdr:rowOff>
    </xdr:from>
    <xdr:to>
      <xdr:col>6</xdr:col>
      <xdr:colOff>38100</xdr:colOff>
      <xdr:row>98</xdr:row>
      <xdr:rowOff>150247</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85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141374</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94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129108</xdr:rowOff>
    </xdr:from>
    <xdr:to>
      <xdr:col>55</xdr:col>
      <xdr:colOff>0</xdr:colOff>
      <xdr:row>36</xdr:row>
      <xdr:rowOff>139860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01308"/>
          <a:ext cx="838200" cy="1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120833</xdr:rowOff>
    </xdr:from>
    <xdr:to>
      <xdr:col>50</xdr:col>
      <xdr:colOff>114300</xdr:colOff>
      <xdr:row>36</xdr:row>
      <xdr:rowOff>129108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293033"/>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106606</xdr:rowOff>
    </xdr:from>
    <xdr:to>
      <xdr:col>45</xdr:col>
      <xdr:colOff>177800</xdr:colOff>
      <xdr:row>36</xdr:row>
      <xdr:rowOff>120833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278806"/>
          <a:ext cx="889000" cy="1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122136</xdr:rowOff>
    </xdr:from>
    <xdr:to>
      <xdr:col>41</xdr:col>
      <xdr:colOff>50800</xdr:colOff>
      <xdr:row>36</xdr:row>
      <xdr:rowOff>106606</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437086"/>
          <a:ext cx="889000" cy="8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89060</xdr:rowOff>
    </xdr:from>
    <xdr:to>
      <xdr:col>55</xdr:col>
      <xdr:colOff>50800</xdr:colOff>
      <xdr:row>37</xdr:row>
      <xdr:rowOff>19210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67487</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23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78308</xdr:rowOff>
    </xdr:from>
    <xdr:to>
      <xdr:col>50</xdr:col>
      <xdr:colOff>165100</xdr:colOff>
      <xdr:row>37</xdr:row>
      <xdr:rowOff>8458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24985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2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70033</xdr:rowOff>
    </xdr:from>
    <xdr:to>
      <xdr:col>46</xdr:col>
      <xdr:colOff>38100</xdr:colOff>
      <xdr:row>37</xdr:row>
      <xdr:rowOff>183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4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16710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1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55806</xdr:rowOff>
    </xdr:from>
    <xdr:to>
      <xdr:col>41</xdr:col>
      <xdr:colOff>101600</xdr:colOff>
      <xdr:row>36</xdr:row>
      <xdr:rowOff>157406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22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2483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00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71336</xdr:rowOff>
    </xdr:from>
    <xdr:to>
      <xdr:col>36</xdr:col>
      <xdr:colOff>165100</xdr:colOff>
      <xdr:row>32</xdr:row>
      <xdr:rowOff>1486</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38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18013</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1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163181</xdr:rowOff>
    </xdr:from>
    <xdr:to>
      <xdr:col>55</xdr:col>
      <xdr:colOff>0</xdr:colOff>
      <xdr:row>58</xdr:row>
      <xdr:rowOff>15353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935831"/>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170332</xdr:rowOff>
    </xdr:from>
    <xdr:to>
      <xdr:col>50</xdr:col>
      <xdr:colOff>114300</xdr:colOff>
      <xdr:row>58</xdr:row>
      <xdr:rowOff>15353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942982"/>
          <a:ext cx="889000" cy="1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79480</xdr:rowOff>
    </xdr:from>
    <xdr:to>
      <xdr:col>45</xdr:col>
      <xdr:colOff>177800</xdr:colOff>
      <xdr:row>57</xdr:row>
      <xdr:rowOff>170332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852130"/>
          <a:ext cx="889000" cy="9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79480</xdr:rowOff>
    </xdr:from>
    <xdr:to>
      <xdr:col>41</xdr:col>
      <xdr:colOff>50800</xdr:colOff>
      <xdr:row>57</xdr:row>
      <xdr:rowOff>145469</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852130"/>
          <a:ext cx="889000" cy="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112381</xdr:rowOff>
    </xdr:from>
    <xdr:to>
      <xdr:col>55</xdr:col>
      <xdr:colOff>50800</xdr:colOff>
      <xdr:row>58</xdr:row>
      <xdr:rowOff>42531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8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90808</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8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136003</xdr:rowOff>
    </xdr:from>
    <xdr:to>
      <xdr:col>50</xdr:col>
      <xdr:colOff>165100</xdr:colOff>
      <xdr:row>58</xdr:row>
      <xdr:rowOff>66153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57280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0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119532</xdr:rowOff>
    </xdr:from>
    <xdr:to>
      <xdr:col>46</xdr:col>
      <xdr:colOff>38100</xdr:colOff>
      <xdr:row>58</xdr:row>
      <xdr:rowOff>49682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8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40809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28680</xdr:rowOff>
    </xdr:from>
    <xdr:to>
      <xdr:col>41</xdr:col>
      <xdr:colOff>101600</xdr:colOff>
      <xdr:row>57</xdr:row>
      <xdr:rowOff>130280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80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121407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8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94669</xdr:rowOff>
    </xdr:from>
    <xdr:to>
      <xdr:col>36</xdr:col>
      <xdr:colOff>165100</xdr:colOff>
      <xdr:row>58</xdr:row>
      <xdr:rowOff>24819</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6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15946</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6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145359</xdr:rowOff>
    </xdr:from>
    <xdr:to>
      <xdr:col>55</xdr:col>
      <xdr:colOff>0</xdr:colOff>
      <xdr:row>79</xdr:row>
      <xdr:rowOff>11418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518459"/>
          <a:ext cx="838200" cy="3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130747</xdr:rowOff>
    </xdr:from>
    <xdr:to>
      <xdr:col>50</xdr:col>
      <xdr:colOff>114300</xdr:colOff>
      <xdr:row>79</xdr:row>
      <xdr:rowOff>11418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503847"/>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133414</xdr:rowOff>
    </xdr:from>
    <xdr:to>
      <xdr:col>45</xdr:col>
      <xdr:colOff>177800</xdr:colOff>
      <xdr:row>78</xdr:row>
      <xdr:rowOff>130747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335064"/>
          <a:ext cx="889000" cy="1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133414</xdr:rowOff>
    </xdr:from>
    <xdr:to>
      <xdr:col>41</xdr:col>
      <xdr:colOff>50800</xdr:colOff>
      <xdr:row>79</xdr:row>
      <xdr:rowOff>7817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335064"/>
          <a:ext cx="889000" cy="21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94559</xdr:rowOff>
    </xdr:from>
    <xdr:to>
      <xdr:col>55</xdr:col>
      <xdr:colOff>50800</xdr:colOff>
      <xdr:row>79</xdr:row>
      <xdr:rowOff>24709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6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9486</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8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132068</xdr:rowOff>
    </xdr:from>
    <xdr:to>
      <xdr:col>50</xdr:col>
      <xdr:colOff>165100</xdr:colOff>
      <xdr:row>79</xdr:row>
      <xdr:rowOff>62218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5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53345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9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79947</xdr:rowOff>
    </xdr:from>
    <xdr:to>
      <xdr:col>46</xdr:col>
      <xdr:colOff>38100</xdr:colOff>
      <xdr:row>79</xdr:row>
      <xdr:rowOff>10097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1224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4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82614</xdr:rowOff>
    </xdr:from>
    <xdr:to>
      <xdr:col>41</xdr:col>
      <xdr:colOff>101600</xdr:colOff>
      <xdr:row>78</xdr:row>
      <xdr:rowOff>12764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28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29291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0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128467</xdr:rowOff>
    </xdr:from>
    <xdr:to>
      <xdr:col>36</xdr:col>
      <xdr:colOff>165100</xdr:colOff>
      <xdr:row>79</xdr:row>
      <xdr:rowOff>58617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50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49744</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9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140602</xdr:rowOff>
    </xdr:from>
    <xdr:to>
      <xdr:col>55</xdr:col>
      <xdr:colOff>0</xdr:colOff>
      <xdr:row>97</xdr:row>
      <xdr:rowOff>164858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71252"/>
          <a:ext cx="838200"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154279</xdr:rowOff>
    </xdr:from>
    <xdr:to>
      <xdr:col>50</xdr:col>
      <xdr:colOff>114300</xdr:colOff>
      <xdr:row>97</xdr:row>
      <xdr:rowOff>164858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84929"/>
          <a:ext cx="8890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154279</xdr:rowOff>
    </xdr:from>
    <xdr:to>
      <xdr:col>45</xdr:col>
      <xdr:colOff>177800</xdr:colOff>
      <xdr:row>97</xdr:row>
      <xdr:rowOff>165342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84929"/>
          <a:ext cx="889000" cy="1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98197</xdr:rowOff>
    </xdr:from>
    <xdr:to>
      <xdr:col>41</xdr:col>
      <xdr:colOff>50800</xdr:colOff>
      <xdr:row>97</xdr:row>
      <xdr:rowOff>165342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728847"/>
          <a:ext cx="889000" cy="6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89802</xdr:rowOff>
    </xdr:from>
    <xdr:to>
      <xdr:col>55</xdr:col>
      <xdr:colOff>50800</xdr:colOff>
      <xdr:row>98</xdr:row>
      <xdr:rowOff>19952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2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68229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114058</xdr:rowOff>
    </xdr:from>
    <xdr:to>
      <xdr:col>50</xdr:col>
      <xdr:colOff>165100</xdr:colOff>
      <xdr:row>98</xdr:row>
      <xdr:rowOff>44208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4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35335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3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103479</xdr:rowOff>
    </xdr:from>
    <xdr:to>
      <xdr:col>46</xdr:col>
      <xdr:colOff>38100</xdr:colOff>
      <xdr:row>98</xdr:row>
      <xdr:rowOff>33629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3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24756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2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114542</xdr:rowOff>
    </xdr:from>
    <xdr:to>
      <xdr:col>41</xdr:col>
      <xdr:colOff>101600</xdr:colOff>
      <xdr:row>98</xdr:row>
      <xdr:rowOff>44692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4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35819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3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47397</xdr:rowOff>
    </xdr:from>
    <xdr:to>
      <xdr:col>36</xdr:col>
      <xdr:colOff>165100</xdr:colOff>
      <xdr:row>97</xdr:row>
      <xdr:rowOff>148997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140124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7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89136</xdr:rowOff>
    </xdr:from>
    <xdr:to>
      <xdr:col>85</xdr:col>
      <xdr:colOff>127000</xdr:colOff>
      <xdr:row>39</xdr:row>
      <xdr:rowOff>90137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75686"/>
          <a:ext cx="838200" cy="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89136</xdr:rowOff>
    </xdr:from>
    <xdr:to>
      <xdr:col>81</xdr:col>
      <xdr:colOff>50800</xdr:colOff>
      <xdr:row>39</xdr:row>
      <xdr:rowOff>98378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75686"/>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97964</xdr:rowOff>
    </xdr:from>
    <xdr:to>
      <xdr:col>76</xdr:col>
      <xdr:colOff>114300</xdr:colOff>
      <xdr:row>39</xdr:row>
      <xdr:rowOff>98378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4514"/>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92521</xdr:rowOff>
    </xdr:from>
    <xdr:to>
      <xdr:col>71</xdr:col>
      <xdr:colOff>177800</xdr:colOff>
      <xdr:row>39</xdr:row>
      <xdr:rowOff>97964</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7907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39337</xdr:rowOff>
    </xdr:from>
    <xdr:to>
      <xdr:col>85</xdr:col>
      <xdr:colOff>177800</xdr:colOff>
      <xdr:row>39</xdr:row>
      <xdr:rowOff>140937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2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38336</xdr:rowOff>
    </xdr:from>
    <xdr:to>
      <xdr:col>81</xdr:col>
      <xdr:colOff>101600</xdr:colOff>
      <xdr:row>39</xdr:row>
      <xdr:rowOff>139936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2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131063</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817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47578</xdr:rowOff>
    </xdr:from>
    <xdr:to>
      <xdr:col>76</xdr:col>
      <xdr:colOff>165100</xdr:colOff>
      <xdr:row>39</xdr:row>
      <xdr:rowOff>149178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140305</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35333" y="6826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47164</xdr:rowOff>
    </xdr:from>
    <xdr:to>
      <xdr:col>72</xdr:col>
      <xdr:colOff>38100</xdr:colOff>
      <xdr:row>39</xdr:row>
      <xdr:rowOff>148764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139891</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46333" y="682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41721</xdr:rowOff>
    </xdr:from>
    <xdr:to>
      <xdr:col>67</xdr:col>
      <xdr:colOff>101600</xdr:colOff>
      <xdr:row>39</xdr:row>
      <xdr:rowOff>143321</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134448</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820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66027</xdr:rowOff>
    </xdr:from>
    <xdr:to>
      <xdr:col>85</xdr:col>
      <xdr:colOff>127000</xdr:colOff>
      <xdr:row>76</xdr:row>
      <xdr:rowOff>80048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096227"/>
          <a:ext cx="8382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80048</xdr:rowOff>
    </xdr:from>
    <xdr:to>
      <xdr:col>81</xdr:col>
      <xdr:colOff>50800</xdr:colOff>
      <xdr:row>76</xdr:row>
      <xdr:rowOff>91960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110248"/>
          <a:ext cx="889000" cy="1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91960</xdr:rowOff>
    </xdr:from>
    <xdr:to>
      <xdr:col>76</xdr:col>
      <xdr:colOff>114300</xdr:colOff>
      <xdr:row>76</xdr:row>
      <xdr:rowOff>106527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122160"/>
          <a:ext cx="889000" cy="1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106527</xdr:rowOff>
    </xdr:from>
    <xdr:to>
      <xdr:col>71</xdr:col>
      <xdr:colOff>177800</xdr:colOff>
      <xdr:row>76</xdr:row>
      <xdr:rowOff>111328</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136727"/>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15227</xdr:rowOff>
    </xdr:from>
    <xdr:to>
      <xdr:col>85</xdr:col>
      <xdr:colOff>177800</xdr:colOff>
      <xdr:row>76</xdr:row>
      <xdr:rowOff>116827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04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38104</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8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29248</xdr:rowOff>
    </xdr:from>
    <xdr:to>
      <xdr:col>81</xdr:col>
      <xdr:colOff>101600</xdr:colOff>
      <xdr:row>76</xdr:row>
      <xdr:rowOff>130848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05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147375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8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41160</xdr:rowOff>
    </xdr:from>
    <xdr:to>
      <xdr:col>76</xdr:col>
      <xdr:colOff>165100</xdr:colOff>
      <xdr:row>76</xdr:row>
      <xdr:rowOff>142760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159288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84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55727</xdr:rowOff>
    </xdr:from>
    <xdr:to>
      <xdr:col>72</xdr:col>
      <xdr:colOff>38100</xdr:colOff>
      <xdr:row>76</xdr:row>
      <xdr:rowOff>157327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0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148454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17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60528</xdr:rowOff>
    </xdr:from>
    <xdr:to>
      <xdr:col>67</xdr:col>
      <xdr:colOff>101600</xdr:colOff>
      <xdr:row>76</xdr:row>
      <xdr:rowOff>162128</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0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153255</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1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137596</xdr:rowOff>
    </xdr:from>
    <xdr:to>
      <xdr:col>85</xdr:col>
      <xdr:colOff>127000</xdr:colOff>
      <xdr:row>97</xdr:row>
      <xdr:rowOff>9736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596796"/>
          <a:ext cx="838200" cy="4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137596</xdr:rowOff>
    </xdr:from>
    <xdr:to>
      <xdr:col>81</xdr:col>
      <xdr:colOff>50800</xdr:colOff>
      <xdr:row>97</xdr:row>
      <xdr:rowOff>82111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596796"/>
          <a:ext cx="889000" cy="1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62781</xdr:rowOff>
    </xdr:from>
    <xdr:to>
      <xdr:col>76</xdr:col>
      <xdr:colOff>114300</xdr:colOff>
      <xdr:row>97</xdr:row>
      <xdr:rowOff>82111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693431"/>
          <a:ext cx="889000" cy="1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62781</xdr:rowOff>
    </xdr:from>
    <xdr:to>
      <xdr:col>71</xdr:col>
      <xdr:colOff>177800</xdr:colOff>
      <xdr:row>98</xdr:row>
      <xdr:rowOff>50290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693431"/>
          <a:ext cx="889000" cy="15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130386</xdr:rowOff>
    </xdr:from>
    <xdr:to>
      <xdr:col>85</xdr:col>
      <xdr:colOff>177800</xdr:colOff>
      <xdr:row>97</xdr:row>
      <xdr:rowOff>60536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58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153263</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44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86796</xdr:rowOff>
    </xdr:from>
    <xdr:to>
      <xdr:col>81</xdr:col>
      <xdr:colOff>101600</xdr:colOff>
      <xdr:row>97</xdr:row>
      <xdr:rowOff>16946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54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33473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32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31311</xdr:rowOff>
    </xdr:from>
    <xdr:to>
      <xdr:col>76</xdr:col>
      <xdr:colOff>165100</xdr:colOff>
      <xdr:row>97</xdr:row>
      <xdr:rowOff>132911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6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149438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43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11981</xdr:rowOff>
    </xdr:from>
    <xdr:to>
      <xdr:col>72</xdr:col>
      <xdr:colOff>38100</xdr:colOff>
      <xdr:row>97</xdr:row>
      <xdr:rowOff>113581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64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130108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41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170940</xdr:rowOff>
    </xdr:from>
    <xdr:to>
      <xdr:col>67</xdr:col>
      <xdr:colOff>101600</xdr:colOff>
      <xdr:row>98</xdr:row>
      <xdr:rowOff>101090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0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92217</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89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20574</xdr:rowOff>
    </xdr:from>
    <xdr:to>
      <xdr:col>116</xdr:col>
      <xdr:colOff>63500</xdr:colOff>
      <xdr:row>37</xdr:row>
      <xdr:rowOff>31496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364224"/>
          <a:ext cx="8382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31496</xdr:rowOff>
    </xdr:from>
    <xdr:to>
      <xdr:col>111</xdr:col>
      <xdr:colOff>177800</xdr:colOff>
      <xdr:row>37</xdr:row>
      <xdr:rowOff>36957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375146"/>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36957</xdr:rowOff>
    </xdr:from>
    <xdr:to>
      <xdr:col>107</xdr:col>
      <xdr:colOff>50800</xdr:colOff>
      <xdr:row>37</xdr:row>
      <xdr:rowOff>48260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380607"/>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48260</xdr:rowOff>
    </xdr:from>
    <xdr:to>
      <xdr:col>102</xdr:col>
      <xdr:colOff>114300</xdr:colOff>
      <xdr:row>37</xdr:row>
      <xdr:rowOff>50546</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3919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141224</xdr:rowOff>
    </xdr:from>
    <xdr:to>
      <xdr:col>116</xdr:col>
      <xdr:colOff>114300</xdr:colOff>
      <xdr:row>37</xdr:row>
      <xdr:rowOff>71374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31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164101</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152146</xdr:rowOff>
    </xdr:from>
    <xdr:to>
      <xdr:col>112</xdr:col>
      <xdr:colOff>38100</xdr:colOff>
      <xdr:row>37</xdr:row>
      <xdr:rowOff>82296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3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98823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09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157607</xdr:rowOff>
    </xdr:from>
    <xdr:to>
      <xdr:col>107</xdr:col>
      <xdr:colOff>101600</xdr:colOff>
      <xdr:row>37</xdr:row>
      <xdr:rowOff>87757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104284</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10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168910</xdr:rowOff>
    </xdr:from>
    <xdr:to>
      <xdr:col>102</xdr:col>
      <xdr:colOff>165100</xdr:colOff>
      <xdr:row>37</xdr:row>
      <xdr:rowOff>99060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115587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11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171196</xdr:rowOff>
    </xdr:from>
    <xdr:to>
      <xdr:col>98</xdr:col>
      <xdr:colOff>38100</xdr:colOff>
      <xdr:row>37</xdr:row>
      <xdr:rowOff>101346</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117873</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11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97295</xdr:rowOff>
    </xdr:from>
    <xdr:to>
      <xdr:col>116</xdr:col>
      <xdr:colOff>63500</xdr:colOff>
      <xdr:row>58</xdr:row>
      <xdr:rowOff>97935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041395"/>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97935</xdr:rowOff>
    </xdr:from>
    <xdr:to>
      <xdr:col>111</xdr:col>
      <xdr:colOff>177800</xdr:colOff>
      <xdr:row>58</xdr:row>
      <xdr:rowOff>101798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042035"/>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101798</xdr:rowOff>
    </xdr:from>
    <xdr:to>
      <xdr:col>107</xdr:col>
      <xdr:colOff>50800</xdr:colOff>
      <xdr:row>58</xdr:row>
      <xdr:rowOff>102346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045898"/>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101524</xdr:rowOff>
    </xdr:from>
    <xdr:to>
      <xdr:col>102</xdr:col>
      <xdr:colOff>114300</xdr:colOff>
      <xdr:row>58</xdr:row>
      <xdr:rowOff>102346</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045624"/>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46495</xdr:rowOff>
    </xdr:from>
    <xdr:to>
      <xdr:col>116</xdr:col>
      <xdr:colOff>114300</xdr:colOff>
      <xdr:row>58</xdr:row>
      <xdr:rowOff>148095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9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47135</xdr:rowOff>
    </xdr:from>
    <xdr:to>
      <xdr:col>112</xdr:col>
      <xdr:colOff>38100</xdr:colOff>
      <xdr:row>58</xdr:row>
      <xdr:rowOff>148735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9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139862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08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50998</xdr:rowOff>
    </xdr:from>
    <xdr:to>
      <xdr:col>107</xdr:col>
      <xdr:colOff>101600</xdr:colOff>
      <xdr:row>58</xdr:row>
      <xdr:rowOff>152598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99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143725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08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51546</xdr:rowOff>
    </xdr:from>
    <xdr:to>
      <xdr:col>102</xdr:col>
      <xdr:colOff>165100</xdr:colOff>
      <xdr:row>58</xdr:row>
      <xdr:rowOff>153146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9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144273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08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50724</xdr:rowOff>
    </xdr:from>
    <xdr:to>
      <xdr:col>98</xdr:col>
      <xdr:colOff>38100</xdr:colOff>
      <xdr:row>58</xdr:row>
      <xdr:rowOff>152324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9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143451</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0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111773</xdr:rowOff>
    </xdr:from>
    <xdr:to>
      <xdr:col>116</xdr:col>
      <xdr:colOff>63500</xdr:colOff>
      <xdr:row>72</xdr:row>
      <xdr:rowOff>43040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284723"/>
          <a:ext cx="838200" cy="10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43040</xdr:rowOff>
    </xdr:from>
    <xdr:to>
      <xdr:col>111</xdr:col>
      <xdr:colOff>177800</xdr:colOff>
      <xdr:row>72</xdr:row>
      <xdr:rowOff>121526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387440"/>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121526</xdr:rowOff>
    </xdr:from>
    <xdr:to>
      <xdr:col>107</xdr:col>
      <xdr:colOff>50800</xdr:colOff>
      <xdr:row>73</xdr:row>
      <xdr:rowOff>31267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465926"/>
          <a:ext cx="889000" cy="8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31267</xdr:rowOff>
    </xdr:from>
    <xdr:to>
      <xdr:col>102</xdr:col>
      <xdr:colOff>114300</xdr:colOff>
      <xdr:row>73</xdr:row>
      <xdr:rowOff>66053</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547117"/>
          <a:ext cx="8890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60973</xdr:rowOff>
    </xdr:from>
    <xdr:to>
      <xdr:col>116</xdr:col>
      <xdr:colOff>114300</xdr:colOff>
      <xdr:row>71</xdr:row>
      <xdr:rowOff>162573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2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83850</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08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163690</xdr:rowOff>
    </xdr:from>
    <xdr:to>
      <xdr:col>112</xdr:col>
      <xdr:colOff>38100</xdr:colOff>
      <xdr:row>72</xdr:row>
      <xdr:rowOff>93840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3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110367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11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70726</xdr:rowOff>
    </xdr:from>
    <xdr:to>
      <xdr:col>107</xdr:col>
      <xdr:colOff>101600</xdr:colOff>
      <xdr:row>73</xdr:row>
      <xdr:rowOff>876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4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17403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19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151917</xdr:rowOff>
    </xdr:from>
    <xdr:to>
      <xdr:col>102</xdr:col>
      <xdr:colOff>165100</xdr:colOff>
      <xdr:row>73</xdr:row>
      <xdr:rowOff>82067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49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98594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27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15253</xdr:rowOff>
    </xdr:from>
    <xdr:to>
      <xdr:col>98</xdr:col>
      <xdr:colOff>38100</xdr:colOff>
      <xdr:row>73</xdr:row>
      <xdr:rowOff>116853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53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133380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3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人件費は、住民一人当たり</a:t>
          </a:r>
          <a:r>
            <a:rPr kumimoji="1" lang="en-US" altLang="ja-JP" sz="1100">
              <a:solidFill>
                <a:schemeClr val="dk1"/>
              </a:solidFill>
              <a:effectLst/>
              <a:latin typeface="+mn-lt"/>
              <a:ea typeface="+mn-ea"/>
              <a:cs typeface="+mn-cs"/>
            </a:rPr>
            <a:t>83,956</a:t>
          </a:r>
          <a:r>
            <a:rPr kumimoji="1" lang="ja-JP" altLang="ja-JP" sz="1100">
              <a:solidFill>
                <a:schemeClr val="dk1"/>
              </a:solidFill>
              <a:effectLst/>
              <a:latin typeface="+mn-lt"/>
              <a:ea typeface="+mn-ea"/>
              <a:cs typeface="+mn-cs"/>
            </a:rPr>
            <a:t>円となっており、類似団体平均を上回っている。これは、観光を主幹産業とする当市においては、観光交流人口を含めた</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万人規模の行政需要への対応が必要であることに加え、清掃、保育園、幼稚園等の多くの業務を直営で実施しているためである。</a:t>
          </a:r>
          <a:endParaRPr lang="ja-JP" altLang="ja-JP" sz="1400">
            <a:effectLst/>
          </a:endParaRPr>
        </a:p>
        <a:p>
          <a:r>
            <a:rPr kumimoji="1" lang="ja-JP" altLang="ja-JP" sz="1100">
              <a:solidFill>
                <a:schemeClr val="dk1"/>
              </a:solidFill>
              <a:effectLst/>
              <a:latin typeface="+mn-lt"/>
              <a:ea typeface="+mn-ea"/>
              <a:cs typeface="+mn-cs"/>
            </a:rPr>
            <a:t>　補助費等は、住民一人当たり</a:t>
          </a:r>
          <a:r>
            <a:rPr kumimoji="1" lang="en-US" altLang="ja-JP" sz="1100">
              <a:solidFill>
                <a:schemeClr val="dk1"/>
              </a:solidFill>
              <a:effectLst/>
              <a:latin typeface="+mn-lt"/>
              <a:ea typeface="+mn-ea"/>
              <a:cs typeface="+mn-cs"/>
            </a:rPr>
            <a:t>54,979</a:t>
          </a:r>
          <a:r>
            <a:rPr kumimoji="1" lang="ja-JP" altLang="ja-JP" sz="1100">
              <a:solidFill>
                <a:schemeClr val="dk1"/>
              </a:solidFill>
              <a:effectLst/>
              <a:latin typeface="+mn-lt"/>
              <a:ea typeface="+mn-ea"/>
              <a:cs typeface="+mn-cs"/>
            </a:rPr>
            <a:t>円となっており、類似団体平均、全国平均</a:t>
          </a:r>
          <a:r>
            <a:rPr kumimoji="1" lang="ja-JP" altLang="en-US" sz="1100">
              <a:solidFill>
                <a:schemeClr val="dk1"/>
              </a:solidFill>
              <a:effectLst/>
              <a:latin typeface="+mn-lt"/>
              <a:ea typeface="+mn-ea"/>
              <a:cs typeface="+mn-cs"/>
            </a:rPr>
            <a:t>とほぼ同額ではあるものの</a:t>
          </a:r>
          <a:r>
            <a:rPr kumimoji="1" lang="ja-JP" altLang="ja-JP" sz="1100">
              <a:solidFill>
                <a:schemeClr val="dk1"/>
              </a:solidFill>
              <a:effectLst/>
              <a:latin typeface="+mn-lt"/>
              <a:ea typeface="+mn-ea"/>
              <a:cs typeface="+mn-cs"/>
            </a:rPr>
            <a:t>、県平均を上回っている。令和２年度から下水道事業を法適化したことが主な原因であるが、これまで行財政改革により補助金等を抑制してきており、今後も更なる抑制に努めていく。　</a:t>
          </a:r>
          <a:endParaRPr lang="ja-JP" altLang="ja-JP" sz="1400">
            <a:effectLst/>
          </a:endParaRPr>
        </a:p>
        <a:p>
          <a:r>
            <a:rPr kumimoji="1" lang="ja-JP" altLang="ja-JP" sz="1100">
              <a:solidFill>
                <a:schemeClr val="dk1"/>
              </a:solidFill>
              <a:effectLst/>
              <a:latin typeface="+mn-lt"/>
              <a:ea typeface="+mn-ea"/>
              <a:cs typeface="+mn-cs"/>
            </a:rPr>
            <a:t>　普通建設事業費は、住民一人当たり</a:t>
          </a:r>
          <a:r>
            <a:rPr kumimoji="1" lang="en-US" altLang="ja-JP" sz="1100">
              <a:solidFill>
                <a:schemeClr val="dk1"/>
              </a:solidFill>
              <a:effectLst/>
              <a:latin typeface="+mn-lt"/>
              <a:ea typeface="+mn-ea"/>
              <a:cs typeface="+mn-cs"/>
            </a:rPr>
            <a:t>25,593</a:t>
          </a:r>
          <a:r>
            <a:rPr kumimoji="1" lang="ja-JP" altLang="ja-JP" sz="1100">
              <a:solidFill>
                <a:schemeClr val="dk1"/>
              </a:solidFill>
              <a:effectLst/>
              <a:latin typeface="+mn-lt"/>
              <a:ea typeface="+mn-ea"/>
              <a:cs typeface="+mn-cs"/>
            </a:rPr>
            <a:t>円と、類似団体より</a:t>
          </a:r>
          <a:r>
            <a:rPr kumimoji="1" lang="en-US" altLang="ja-JP" sz="1100">
              <a:solidFill>
                <a:schemeClr val="dk1"/>
              </a:solidFill>
              <a:effectLst/>
              <a:latin typeface="+mn-lt"/>
              <a:ea typeface="+mn-ea"/>
              <a:cs typeface="+mn-cs"/>
            </a:rPr>
            <a:t>24,945</a:t>
          </a:r>
          <a:r>
            <a:rPr kumimoji="1" lang="ja-JP" altLang="ja-JP" sz="1100">
              <a:solidFill>
                <a:schemeClr val="dk1"/>
              </a:solidFill>
              <a:effectLst/>
              <a:latin typeface="+mn-lt"/>
              <a:ea typeface="+mn-ea"/>
              <a:cs typeface="+mn-cs"/>
            </a:rPr>
            <a:t>円下回っている。新規・更新整備とも類似団体を下回っていることから、今後も、新規事業を抑えつつ既存施設の更新を図っていく。</a:t>
          </a:r>
          <a:endParaRPr lang="ja-JP" altLang="ja-JP" sz="1400">
            <a:effectLst/>
          </a:endParaRPr>
        </a:p>
        <a:p>
          <a:r>
            <a:rPr kumimoji="1" lang="ja-JP" altLang="ja-JP" sz="1100">
              <a:solidFill>
                <a:schemeClr val="dk1"/>
              </a:solidFill>
              <a:effectLst/>
              <a:latin typeface="+mn-lt"/>
              <a:ea typeface="+mn-ea"/>
              <a:cs typeface="+mn-cs"/>
            </a:rPr>
            <a:t>　繰出金は、住民一人当たり</a:t>
          </a:r>
          <a:r>
            <a:rPr kumimoji="1" lang="en-US" altLang="ja-JP" sz="1100">
              <a:solidFill>
                <a:schemeClr val="dk1"/>
              </a:solidFill>
              <a:effectLst/>
              <a:latin typeface="+mn-lt"/>
              <a:ea typeface="+mn-ea"/>
              <a:cs typeface="+mn-cs"/>
            </a:rPr>
            <a:t>54,233</a:t>
          </a:r>
          <a:r>
            <a:rPr kumimoji="1" lang="ja-JP" altLang="ja-JP" sz="1100">
              <a:solidFill>
                <a:schemeClr val="dk1"/>
              </a:solidFill>
              <a:effectLst/>
              <a:latin typeface="+mn-lt"/>
              <a:ea typeface="+mn-ea"/>
              <a:cs typeface="+mn-cs"/>
            </a:rPr>
            <a:t>円となっており、類似団体平均、全国平均、県平均を上回っている。</a:t>
          </a:r>
          <a:r>
            <a:rPr kumimoji="1" lang="ja-JP" altLang="en-US" sz="1100">
              <a:solidFill>
                <a:schemeClr val="dk1"/>
              </a:solidFill>
              <a:effectLst/>
              <a:latin typeface="+mn-lt"/>
              <a:ea typeface="+mn-ea"/>
              <a:cs typeface="+mn-cs"/>
            </a:rPr>
            <a:t>全国平均を大幅に上回る</a:t>
          </a:r>
          <a:r>
            <a:rPr kumimoji="1" lang="ja-JP" altLang="ja-JP" sz="1100">
              <a:solidFill>
                <a:schemeClr val="dk1"/>
              </a:solidFill>
              <a:effectLst/>
              <a:latin typeface="+mn-lt"/>
              <a:ea typeface="+mn-ea"/>
              <a:cs typeface="+mn-cs"/>
            </a:rPr>
            <a:t>急速な高齢化により、介護保険事業特別会計や後期高齢者医療特別会計などへの繰出金が全国平均等に比べて高く、年々増加している状況である。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静岡県伊東市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64,438
63,380
124.02
33,027,685
32,120,189
785,939
16,828,430
20,557,467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69748</xdr:rowOff>
    </xdr:from>
    <xdr:to>
      <xdr:col>24</xdr:col>
      <xdr:colOff>63500</xdr:colOff>
      <xdr:row>35</xdr:row>
      <xdr:rowOff>168046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70498"/>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168046</xdr:rowOff>
    </xdr:from>
    <xdr:to>
      <xdr:col>19</xdr:col>
      <xdr:colOff>177800</xdr:colOff>
      <xdr:row>36</xdr:row>
      <xdr:rowOff>25400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68796"/>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25400</xdr:rowOff>
    </xdr:from>
    <xdr:to>
      <xdr:col>15</xdr:col>
      <xdr:colOff>50800</xdr:colOff>
      <xdr:row>36</xdr:row>
      <xdr:rowOff>37744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97600"/>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17170</xdr:rowOff>
    </xdr:from>
    <xdr:to>
      <xdr:col>10</xdr:col>
      <xdr:colOff>114300</xdr:colOff>
      <xdr:row>36</xdr:row>
      <xdr:rowOff>37744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8937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18948</xdr:rowOff>
    </xdr:from>
    <xdr:to>
      <xdr:col>24</xdr:col>
      <xdr:colOff>114300</xdr:colOff>
      <xdr:row>35</xdr:row>
      <xdr:rowOff>120548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168825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9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117246</xdr:rowOff>
    </xdr:from>
    <xdr:to>
      <xdr:col>20</xdr:col>
      <xdr:colOff>38100</xdr:colOff>
      <xdr:row>36</xdr:row>
      <xdr:rowOff>47396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1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38523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1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146050</xdr:rowOff>
    </xdr:from>
    <xdr:to>
      <xdr:col>15</xdr:col>
      <xdr:colOff>101600</xdr:colOff>
      <xdr:row>36</xdr:row>
      <xdr:rowOff>76200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67327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158394</xdr:rowOff>
    </xdr:from>
    <xdr:to>
      <xdr:col>10</xdr:col>
      <xdr:colOff>165100</xdr:colOff>
      <xdr:row>36</xdr:row>
      <xdr:rowOff>88544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5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79671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5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137820</xdr:rowOff>
    </xdr:from>
    <xdr:to>
      <xdr:col>6</xdr:col>
      <xdr:colOff>38100</xdr:colOff>
      <xdr:row>36</xdr:row>
      <xdr:rowOff>67970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59097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3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109028</xdr:rowOff>
    </xdr:from>
    <xdr:to>
      <xdr:col>24</xdr:col>
      <xdr:colOff>63500</xdr:colOff>
      <xdr:row>57</xdr:row>
      <xdr:rowOff>20586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10228"/>
          <a:ext cx="838200" cy="8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20586</xdr:rowOff>
    </xdr:from>
    <xdr:to>
      <xdr:col>19</xdr:col>
      <xdr:colOff>177800</xdr:colOff>
      <xdr:row>57</xdr:row>
      <xdr:rowOff>34433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93236"/>
          <a:ext cx="8890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14251</xdr:rowOff>
    </xdr:from>
    <xdr:to>
      <xdr:col>15</xdr:col>
      <xdr:colOff>50800</xdr:colOff>
      <xdr:row>57</xdr:row>
      <xdr:rowOff>34433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86901"/>
          <a:ext cx="889000" cy="2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156355</xdr:rowOff>
    </xdr:from>
    <xdr:to>
      <xdr:col>10</xdr:col>
      <xdr:colOff>114300</xdr:colOff>
      <xdr:row>57</xdr:row>
      <xdr:rowOff>14251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43205"/>
          <a:ext cx="889000" cy="54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58228</xdr:rowOff>
    </xdr:from>
    <xdr:to>
      <xdr:col>24</xdr:col>
      <xdr:colOff>114300</xdr:colOff>
      <xdr:row>56</xdr:row>
      <xdr:rowOff>159828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81105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141236</xdr:rowOff>
    </xdr:from>
    <xdr:to>
      <xdr:col>20</xdr:col>
      <xdr:colOff>38100</xdr:colOff>
      <xdr:row>57</xdr:row>
      <xdr:rowOff>71386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87913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1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155083</xdr:rowOff>
    </xdr:from>
    <xdr:to>
      <xdr:col>15</xdr:col>
      <xdr:colOff>101600</xdr:colOff>
      <xdr:row>57</xdr:row>
      <xdr:rowOff>85233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76360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4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134901</xdr:rowOff>
    </xdr:from>
    <xdr:to>
      <xdr:col>10</xdr:col>
      <xdr:colOff>165100</xdr:colOff>
      <xdr:row>57</xdr:row>
      <xdr:rowOff>65051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56178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2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105555</xdr:rowOff>
    </xdr:from>
    <xdr:to>
      <xdr:col>6</xdr:col>
      <xdr:colOff>38100</xdr:colOff>
      <xdr:row>54</xdr:row>
      <xdr:rowOff>35705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9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26832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8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119263</xdr:rowOff>
    </xdr:from>
    <xdr:to>
      <xdr:col>24</xdr:col>
      <xdr:colOff>63500</xdr:colOff>
      <xdr:row>76</xdr:row>
      <xdr:rowOff>37663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78013"/>
          <a:ext cx="838200" cy="8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37663</xdr:rowOff>
    </xdr:from>
    <xdr:to>
      <xdr:col>19</xdr:col>
      <xdr:colOff>177800</xdr:colOff>
      <xdr:row>76</xdr:row>
      <xdr:rowOff>154623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67863"/>
          <a:ext cx="889000" cy="11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114261</xdr:rowOff>
    </xdr:from>
    <xdr:to>
      <xdr:col>15</xdr:col>
      <xdr:colOff>50800</xdr:colOff>
      <xdr:row>76</xdr:row>
      <xdr:rowOff>154623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44461"/>
          <a:ext cx="889000" cy="4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114261</xdr:rowOff>
    </xdr:from>
    <xdr:to>
      <xdr:col>10</xdr:col>
      <xdr:colOff>114300</xdr:colOff>
      <xdr:row>77</xdr:row>
      <xdr:rowOff>170351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44461"/>
          <a:ext cx="889000" cy="22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68463</xdr:rowOff>
    </xdr:from>
    <xdr:to>
      <xdr:col>24</xdr:col>
      <xdr:colOff>114300</xdr:colOff>
      <xdr:row>75</xdr:row>
      <xdr:rowOff>170064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272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91340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7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158313</xdr:rowOff>
    </xdr:from>
    <xdr:to>
      <xdr:col>20</xdr:col>
      <xdr:colOff>38100</xdr:colOff>
      <xdr:row>76</xdr:row>
      <xdr:rowOff>88463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104989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9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103823</xdr:rowOff>
    </xdr:from>
    <xdr:to>
      <xdr:col>15</xdr:col>
      <xdr:colOff>101600</xdr:colOff>
      <xdr:row>77</xdr:row>
      <xdr:rowOff>33973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50500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0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63461</xdr:rowOff>
    </xdr:from>
    <xdr:to>
      <xdr:col>10</xdr:col>
      <xdr:colOff>165100</xdr:colOff>
      <xdr:row>76</xdr:row>
      <xdr:rowOff>165061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9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10138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6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119551</xdr:rowOff>
    </xdr:from>
    <xdr:to>
      <xdr:col>6</xdr:col>
      <xdr:colOff>38100</xdr:colOff>
      <xdr:row>78</xdr:row>
      <xdr:rowOff>49701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66228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9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56725</xdr:rowOff>
    </xdr:from>
    <xdr:to>
      <xdr:col>24</xdr:col>
      <xdr:colOff>63500</xdr:colOff>
      <xdr:row>98</xdr:row>
      <xdr:rowOff>60178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58825"/>
          <a:ext cx="8382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49707</xdr:rowOff>
    </xdr:from>
    <xdr:to>
      <xdr:col>19</xdr:col>
      <xdr:colOff>177800</xdr:colOff>
      <xdr:row>98</xdr:row>
      <xdr:rowOff>60178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51807"/>
          <a:ext cx="889000" cy="1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45600</xdr:rowOff>
    </xdr:from>
    <xdr:to>
      <xdr:col>15</xdr:col>
      <xdr:colOff>50800</xdr:colOff>
      <xdr:row>98</xdr:row>
      <xdr:rowOff>49707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47700"/>
          <a:ext cx="889000" cy="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45600</xdr:rowOff>
    </xdr:from>
    <xdr:to>
      <xdr:col>10</xdr:col>
      <xdr:colOff>114300</xdr:colOff>
      <xdr:row>98</xdr:row>
      <xdr:rowOff>80035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47700"/>
          <a:ext cx="889000" cy="3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5925</xdr:rowOff>
    </xdr:from>
    <xdr:to>
      <xdr:col>24</xdr:col>
      <xdr:colOff>114300</xdr:colOff>
      <xdr:row>98</xdr:row>
      <xdr:rowOff>107525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9378</xdr:rowOff>
    </xdr:from>
    <xdr:to>
      <xdr:col>20</xdr:col>
      <xdr:colOff>38100</xdr:colOff>
      <xdr:row>98</xdr:row>
      <xdr:rowOff>110978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1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102105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0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170357</xdr:rowOff>
    </xdr:from>
    <xdr:to>
      <xdr:col>15</xdr:col>
      <xdr:colOff>101600</xdr:colOff>
      <xdr:row>98</xdr:row>
      <xdr:rowOff>100507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91634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9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166250</xdr:rowOff>
    </xdr:from>
    <xdr:to>
      <xdr:col>10</xdr:col>
      <xdr:colOff>165100</xdr:colOff>
      <xdr:row>98</xdr:row>
      <xdr:rowOff>96400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112927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7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29235</xdr:rowOff>
    </xdr:from>
    <xdr:to>
      <xdr:col>6</xdr:col>
      <xdr:colOff>38100</xdr:colOff>
      <xdr:row>98</xdr:row>
      <xdr:rowOff>130835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147362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0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14605</xdr:rowOff>
    </xdr:from>
    <xdr:to>
      <xdr:col>55</xdr:col>
      <xdr:colOff>0</xdr:colOff>
      <xdr:row>38</xdr:row>
      <xdr:rowOff>16129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2970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16129</xdr:rowOff>
    </xdr:from>
    <xdr:to>
      <xdr:col>50</xdr:col>
      <xdr:colOff>114300</xdr:colOff>
      <xdr:row>38</xdr:row>
      <xdr:rowOff>18415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3122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15240</xdr:rowOff>
    </xdr:from>
    <xdr:to>
      <xdr:col>45</xdr:col>
      <xdr:colOff>177800</xdr:colOff>
      <xdr:row>38</xdr:row>
      <xdr:rowOff>18415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30340"/>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15240</xdr:rowOff>
    </xdr:from>
    <xdr:to>
      <xdr:col>41</xdr:col>
      <xdr:colOff>50800</xdr:colOff>
      <xdr:row>38</xdr:row>
      <xdr:rowOff>22225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30340"/>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135255</xdr:rowOff>
    </xdr:from>
    <xdr:to>
      <xdr:col>55</xdr:col>
      <xdr:colOff>50800</xdr:colOff>
      <xdr:row>38</xdr:row>
      <xdr:rowOff>65405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158132</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3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136779</xdr:rowOff>
    </xdr:from>
    <xdr:to>
      <xdr:col>50</xdr:col>
      <xdr:colOff>165100</xdr:colOff>
      <xdr:row>38</xdr:row>
      <xdr:rowOff>66929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83456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2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139065</xdr:rowOff>
    </xdr:from>
    <xdr:to>
      <xdr:col>46</xdr:col>
      <xdr:colOff>38100</xdr:colOff>
      <xdr:row>38</xdr:row>
      <xdr:rowOff>69215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85742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2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135890</xdr:rowOff>
    </xdr:from>
    <xdr:to>
      <xdr:col>41</xdr:col>
      <xdr:colOff>101600</xdr:colOff>
      <xdr:row>38</xdr:row>
      <xdr:rowOff>66040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82567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142875</xdr:rowOff>
    </xdr:from>
    <xdr:to>
      <xdr:col>36</xdr:col>
      <xdr:colOff>165100</xdr:colOff>
      <xdr:row>38</xdr:row>
      <xdr:rowOff>73025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89552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26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86246</xdr:rowOff>
    </xdr:from>
    <xdr:to>
      <xdr:col>55</xdr:col>
      <xdr:colOff>0</xdr:colOff>
      <xdr:row>58</xdr:row>
      <xdr:rowOff>91694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30346"/>
          <a:ext cx="8382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91694</xdr:rowOff>
    </xdr:from>
    <xdr:to>
      <xdr:col>50</xdr:col>
      <xdr:colOff>114300</xdr:colOff>
      <xdr:row>58</xdr:row>
      <xdr:rowOff>99276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35794"/>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99276</xdr:rowOff>
    </xdr:from>
    <xdr:to>
      <xdr:col>45</xdr:col>
      <xdr:colOff>177800</xdr:colOff>
      <xdr:row>58</xdr:row>
      <xdr:rowOff>116916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43376"/>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116916</xdr:rowOff>
    </xdr:from>
    <xdr:to>
      <xdr:col>41</xdr:col>
      <xdr:colOff>50800</xdr:colOff>
      <xdr:row>58</xdr:row>
      <xdr:rowOff>123546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61016"/>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35446</xdr:rowOff>
    </xdr:from>
    <xdr:to>
      <xdr:col>55</xdr:col>
      <xdr:colOff>50800</xdr:colOff>
      <xdr:row>58</xdr:row>
      <xdr:rowOff>137046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121823</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9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40894</xdr:rowOff>
    </xdr:from>
    <xdr:to>
      <xdr:col>50</xdr:col>
      <xdr:colOff>165100</xdr:colOff>
      <xdr:row>58</xdr:row>
      <xdr:rowOff>142494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133621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7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48476</xdr:rowOff>
    </xdr:from>
    <xdr:to>
      <xdr:col>46</xdr:col>
      <xdr:colOff>38100</xdr:colOff>
      <xdr:row>58</xdr:row>
      <xdr:rowOff>150076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9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141203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8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66116</xdr:rowOff>
    </xdr:from>
    <xdr:to>
      <xdr:col>41</xdr:col>
      <xdr:colOff>101600</xdr:colOff>
      <xdr:row>58</xdr:row>
      <xdr:rowOff>167716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1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158843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0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72746</xdr:rowOff>
    </xdr:from>
    <xdr:to>
      <xdr:col>36</xdr:col>
      <xdr:colOff>165100</xdr:colOff>
      <xdr:row>59</xdr:row>
      <xdr:rowOff>2896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165473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0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31344</xdr:rowOff>
    </xdr:from>
    <xdr:to>
      <xdr:col>55</xdr:col>
      <xdr:colOff>0</xdr:colOff>
      <xdr:row>74</xdr:row>
      <xdr:rowOff>99276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718644"/>
          <a:ext cx="838200" cy="6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99276</xdr:rowOff>
    </xdr:from>
    <xdr:to>
      <xdr:col>50</xdr:col>
      <xdr:colOff>114300</xdr:colOff>
      <xdr:row>74</xdr:row>
      <xdr:rowOff>101219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2786576"/>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101219</xdr:rowOff>
    </xdr:from>
    <xdr:to>
      <xdr:col>45</xdr:col>
      <xdr:colOff>177800</xdr:colOff>
      <xdr:row>75</xdr:row>
      <xdr:rowOff>90589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788519"/>
          <a:ext cx="889000" cy="16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37516</xdr:rowOff>
    </xdr:from>
    <xdr:to>
      <xdr:col>41</xdr:col>
      <xdr:colOff>50800</xdr:colOff>
      <xdr:row>75</xdr:row>
      <xdr:rowOff>90589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381916"/>
          <a:ext cx="889000" cy="56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151994</xdr:rowOff>
    </xdr:from>
    <xdr:to>
      <xdr:col>55</xdr:col>
      <xdr:colOff>50800</xdr:colOff>
      <xdr:row>74</xdr:row>
      <xdr:rowOff>82144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66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3421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51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48476</xdr:rowOff>
    </xdr:from>
    <xdr:to>
      <xdr:col>50</xdr:col>
      <xdr:colOff>165100</xdr:colOff>
      <xdr:row>74</xdr:row>
      <xdr:rowOff>150076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7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166603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51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50419</xdr:rowOff>
    </xdr:from>
    <xdr:to>
      <xdr:col>46</xdr:col>
      <xdr:colOff>38100</xdr:colOff>
      <xdr:row>74</xdr:row>
      <xdr:rowOff>152019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7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168546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51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39789</xdr:rowOff>
    </xdr:from>
    <xdr:to>
      <xdr:col>41</xdr:col>
      <xdr:colOff>101600</xdr:colOff>
      <xdr:row>75</xdr:row>
      <xdr:rowOff>141389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8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157916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6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158166</xdr:rowOff>
    </xdr:from>
    <xdr:to>
      <xdr:col>36</xdr:col>
      <xdr:colOff>165100</xdr:colOff>
      <xdr:row>72</xdr:row>
      <xdr:rowOff>88316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33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104843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10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160141</xdr:rowOff>
    </xdr:from>
    <xdr:to>
      <xdr:col>55</xdr:col>
      <xdr:colOff>0</xdr:colOff>
      <xdr:row>97</xdr:row>
      <xdr:rowOff>12903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19341"/>
          <a:ext cx="838200" cy="2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12903</xdr:rowOff>
    </xdr:from>
    <xdr:to>
      <xdr:col>50</xdr:col>
      <xdr:colOff>114300</xdr:colOff>
      <xdr:row>97</xdr:row>
      <xdr:rowOff>47289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43553"/>
          <a:ext cx="889000" cy="3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10998</xdr:rowOff>
    </xdr:from>
    <xdr:to>
      <xdr:col>45</xdr:col>
      <xdr:colOff>177800</xdr:colOff>
      <xdr:row>97</xdr:row>
      <xdr:rowOff>47289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41648"/>
          <a:ext cx="889000" cy="3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10998</xdr:rowOff>
    </xdr:from>
    <xdr:to>
      <xdr:col>41</xdr:col>
      <xdr:colOff>50800</xdr:colOff>
      <xdr:row>97</xdr:row>
      <xdr:rowOff>93732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41648"/>
          <a:ext cx="889000" cy="8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109341</xdr:rowOff>
    </xdr:from>
    <xdr:to>
      <xdr:col>55</xdr:col>
      <xdr:colOff>50800</xdr:colOff>
      <xdr:row>97</xdr:row>
      <xdr:rowOff>39491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6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87768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4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133553</xdr:rowOff>
    </xdr:from>
    <xdr:to>
      <xdr:col>50</xdr:col>
      <xdr:colOff>165100</xdr:colOff>
      <xdr:row>97</xdr:row>
      <xdr:rowOff>63703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54830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8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167939</xdr:rowOff>
    </xdr:from>
    <xdr:to>
      <xdr:col>46</xdr:col>
      <xdr:colOff>38100</xdr:colOff>
      <xdr:row>97</xdr:row>
      <xdr:rowOff>98089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2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89216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131648</xdr:rowOff>
    </xdr:from>
    <xdr:to>
      <xdr:col>41</xdr:col>
      <xdr:colOff>101600</xdr:colOff>
      <xdr:row>97</xdr:row>
      <xdr:rowOff>61798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9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52925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8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42932</xdr:rowOff>
    </xdr:from>
    <xdr:to>
      <xdr:col>36</xdr:col>
      <xdr:colOff>165100</xdr:colOff>
      <xdr:row>97</xdr:row>
      <xdr:rowOff>144532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135659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6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18866</xdr:rowOff>
    </xdr:from>
    <xdr:to>
      <xdr:col>85</xdr:col>
      <xdr:colOff>127000</xdr:colOff>
      <xdr:row>37</xdr:row>
      <xdr:rowOff>46527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62516"/>
          <a:ext cx="8382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46527</xdr:rowOff>
    </xdr:from>
    <xdr:to>
      <xdr:col>81</xdr:col>
      <xdr:colOff>50800</xdr:colOff>
      <xdr:row>37</xdr:row>
      <xdr:rowOff>48679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90177"/>
          <a:ext cx="8890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48679</xdr:rowOff>
    </xdr:from>
    <xdr:to>
      <xdr:col>76</xdr:col>
      <xdr:colOff>114300</xdr:colOff>
      <xdr:row>37</xdr:row>
      <xdr:rowOff>63900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92329"/>
          <a:ext cx="889000" cy="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119926</xdr:rowOff>
    </xdr:from>
    <xdr:to>
      <xdr:col>71</xdr:col>
      <xdr:colOff>177800</xdr:colOff>
      <xdr:row>37</xdr:row>
      <xdr:rowOff>63900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92126"/>
          <a:ext cx="889000" cy="11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139516</xdr:rowOff>
    </xdr:from>
    <xdr:to>
      <xdr:col>85</xdr:col>
      <xdr:colOff>177800</xdr:colOff>
      <xdr:row>37</xdr:row>
      <xdr:rowOff>69666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162393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167177</xdr:rowOff>
    </xdr:from>
    <xdr:to>
      <xdr:col>81</xdr:col>
      <xdr:colOff>101600</xdr:colOff>
      <xdr:row>37</xdr:row>
      <xdr:rowOff>97327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113854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1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169329</xdr:rowOff>
    </xdr:from>
    <xdr:to>
      <xdr:col>76</xdr:col>
      <xdr:colOff>165100</xdr:colOff>
      <xdr:row>37</xdr:row>
      <xdr:rowOff>99479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4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116006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1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13100</xdr:rowOff>
    </xdr:from>
    <xdr:to>
      <xdr:col>72</xdr:col>
      <xdr:colOff>38100</xdr:colOff>
      <xdr:row>37</xdr:row>
      <xdr:rowOff>114700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131227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69126</xdr:rowOff>
    </xdr:from>
    <xdr:to>
      <xdr:col>67</xdr:col>
      <xdr:colOff>101600</xdr:colOff>
      <xdr:row>36</xdr:row>
      <xdr:rowOff>170726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15803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106870</xdr:rowOff>
    </xdr:from>
    <xdr:to>
      <xdr:col>85</xdr:col>
      <xdr:colOff>127000</xdr:colOff>
      <xdr:row>58</xdr:row>
      <xdr:rowOff>88582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79520"/>
          <a:ext cx="8382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106870</xdr:rowOff>
    </xdr:from>
    <xdr:to>
      <xdr:col>81</xdr:col>
      <xdr:colOff>50800</xdr:colOff>
      <xdr:row>58</xdr:row>
      <xdr:rowOff>67361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79520"/>
          <a:ext cx="889000" cy="1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28448</xdr:rowOff>
    </xdr:from>
    <xdr:to>
      <xdr:col>76</xdr:col>
      <xdr:colOff>114300</xdr:colOff>
      <xdr:row>58</xdr:row>
      <xdr:rowOff>67361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72548"/>
          <a:ext cx="889000" cy="3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28448</xdr:rowOff>
    </xdr:from>
    <xdr:to>
      <xdr:col>71</xdr:col>
      <xdr:colOff>177800</xdr:colOff>
      <xdr:row>58</xdr:row>
      <xdr:rowOff>138761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72548"/>
          <a:ext cx="889000" cy="1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37782</xdr:rowOff>
    </xdr:from>
    <xdr:to>
      <xdr:col>85</xdr:col>
      <xdr:colOff>177800</xdr:colOff>
      <xdr:row>58</xdr:row>
      <xdr:rowOff>139382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16209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6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56070</xdr:rowOff>
    </xdr:from>
    <xdr:to>
      <xdr:col>81</xdr:col>
      <xdr:colOff>101600</xdr:colOff>
      <xdr:row>57</xdr:row>
      <xdr:rowOff>157670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2747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60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16561</xdr:rowOff>
    </xdr:from>
    <xdr:to>
      <xdr:col>76</xdr:col>
      <xdr:colOff>165100</xdr:colOff>
      <xdr:row>58</xdr:row>
      <xdr:rowOff>118161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6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109288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5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149098</xdr:rowOff>
    </xdr:from>
    <xdr:to>
      <xdr:col>72</xdr:col>
      <xdr:colOff>38100</xdr:colOff>
      <xdr:row>58</xdr:row>
      <xdr:rowOff>79248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70375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87961</xdr:rowOff>
    </xdr:from>
    <xdr:to>
      <xdr:col>67</xdr:col>
      <xdr:colOff>101600</xdr:colOff>
      <xdr:row>59</xdr:row>
      <xdr:rowOff>18111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3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9238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89136</xdr:rowOff>
    </xdr:from>
    <xdr:to>
      <xdr:col>85</xdr:col>
      <xdr:colOff>127000</xdr:colOff>
      <xdr:row>79</xdr:row>
      <xdr:rowOff>90137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33686"/>
          <a:ext cx="838200" cy="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89136</xdr:rowOff>
    </xdr:from>
    <xdr:to>
      <xdr:col>81</xdr:col>
      <xdr:colOff>50800</xdr:colOff>
      <xdr:row>79</xdr:row>
      <xdr:rowOff>98378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3686"/>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97965</xdr:rowOff>
    </xdr:from>
    <xdr:to>
      <xdr:col>76</xdr:col>
      <xdr:colOff>114300</xdr:colOff>
      <xdr:row>79</xdr:row>
      <xdr:rowOff>98378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2515"/>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92521</xdr:rowOff>
    </xdr:from>
    <xdr:to>
      <xdr:col>71</xdr:col>
      <xdr:colOff>177800</xdr:colOff>
      <xdr:row>79</xdr:row>
      <xdr:rowOff>97965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37071"/>
          <a:ext cx="8890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39337</xdr:rowOff>
    </xdr:from>
    <xdr:to>
      <xdr:col>85</xdr:col>
      <xdr:colOff>177800</xdr:colOff>
      <xdr:row>79</xdr:row>
      <xdr:rowOff>140937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38336</xdr:rowOff>
    </xdr:from>
    <xdr:to>
      <xdr:col>81</xdr:col>
      <xdr:colOff>101600</xdr:colOff>
      <xdr:row>79</xdr:row>
      <xdr:rowOff>139936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131063</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75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47578</xdr:rowOff>
    </xdr:from>
    <xdr:to>
      <xdr:col>76</xdr:col>
      <xdr:colOff>165100</xdr:colOff>
      <xdr:row>79</xdr:row>
      <xdr:rowOff>149178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140305</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8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47165</xdr:rowOff>
    </xdr:from>
    <xdr:to>
      <xdr:col>72</xdr:col>
      <xdr:colOff>38100</xdr:colOff>
      <xdr:row>79</xdr:row>
      <xdr:rowOff>148765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139892</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684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41721</xdr:rowOff>
    </xdr:from>
    <xdr:to>
      <xdr:col>67</xdr:col>
      <xdr:colOff>101600</xdr:colOff>
      <xdr:row>79</xdr:row>
      <xdr:rowOff>143321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134448</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78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66027</xdr:rowOff>
    </xdr:from>
    <xdr:to>
      <xdr:col>85</xdr:col>
      <xdr:colOff>127000</xdr:colOff>
      <xdr:row>96</xdr:row>
      <xdr:rowOff>80048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25227"/>
          <a:ext cx="8382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80048</xdr:rowOff>
    </xdr:from>
    <xdr:to>
      <xdr:col>81</xdr:col>
      <xdr:colOff>50800</xdr:colOff>
      <xdr:row>96</xdr:row>
      <xdr:rowOff>91960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39248"/>
          <a:ext cx="889000" cy="1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91960</xdr:rowOff>
    </xdr:from>
    <xdr:to>
      <xdr:col>76</xdr:col>
      <xdr:colOff>114300</xdr:colOff>
      <xdr:row>96</xdr:row>
      <xdr:rowOff>106527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51160"/>
          <a:ext cx="889000" cy="1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106527</xdr:rowOff>
    </xdr:from>
    <xdr:to>
      <xdr:col>71</xdr:col>
      <xdr:colOff>177800</xdr:colOff>
      <xdr:row>96</xdr:row>
      <xdr:rowOff>111328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65727"/>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15227</xdr:rowOff>
    </xdr:from>
    <xdr:to>
      <xdr:col>85</xdr:col>
      <xdr:colOff>177800</xdr:colOff>
      <xdr:row>96</xdr:row>
      <xdr:rowOff>116827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7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38104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29248</xdr:rowOff>
    </xdr:from>
    <xdr:to>
      <xdr:col>81</xdr:col>
      <xdr:colOff>101600</xdr:colOff>
      <xdr:row>96</xdr:row>
      <xdr:rowOff>130848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147375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6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41160</xdr:rowOff>
    </xdr:from>
    <xdr:to>
      <xdr:col>76</xdr:col>
      <xdr:colOff>165100</xdr:colOff>
      <xdr:row>96</xdr:row>
      <xdr:rowOff>142760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159287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7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55727</xdr:rowOff>
    </xdr:from>
    <xdr:to>
      <xdr:col>72</xdr:col>
      <xdr:colOff>38100</xdr:colOff>
      <xdr:row>96</xdr:row>
      <xdr:rowOff>157327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1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148454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60528</xdr:rowOff>
    </xdr:from>
    <xdr:to>
      <xdr:col>67</xdr:col>
      <xdr:colOff>101600</xdr:colOff>
      <xdr:row>96</xdr:row>
      <xdr:rowOff>162128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1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153255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1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総務費は、住民一人当たり</a:t>
          </a:r>
          <a:r>
            <a:rPr kumimoji="1" lang="en-US" altLang="ja-JP" sz="1000">
              <a:solidFill>
                <a:schemeClr val="dk1"/>
              </a:solidFill>
              <a:effectLst/>
              <a:latin typeface="+mn-lt"/>
              <a:ea typeface="+mn-ea"/>
              <a:cs typeface="+mn-cs"/>
            </a:rPr>
            <a:t>77,196</a:t>
          </a:r>
          <a:r>
            <a:rPr kumimoji="1" lang="ja-JP" altLang="ja-JP" sz="1000">
              <a:solidFill>
                <a:schemeClr val="dk1"/>
              </a:solidFill>
              <a:effectLst/>
              <a:latin typeface="+mn-lt"/>
              <a:ea typeface="+mn-ea"/>
              <a:cs typeface="+mn-cs"/>
            </a:rPr>
            <a:t>円で、類似団体平均</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全国平均</a:t>
          </a:r>
          <a:r>
            <a:rPr kumimoji="1" lang="ja-JP" altLang="en-US" sz="1000">
              <a:solidFill>
                <a:schemeClr val="dk1"/>
              </a:solidFill>
              <a:effectLst/>
              <a:latin typeface="+mn-lt"/>
              <a:ea typeface="+mn-ea"/>
              <a:cs typeface="+mn-cs"/>
            </a:rPr>
            <a:t>を上回り</a:t>
          </a:r>
          <a:r>
            <a:rPr kumimoji="1" lang="ja-JP" altLang="ja-JP" sz="1000">
              <a:solidFill>
                <a:schemeClr val="dk1"/>
              </a:solidFill>
              <a:effectLst/>
              <a:latin typeface="+mn-lt"/>
              <a:ea typeface="+mn-ea"/>
              <a:cs typeface="+mn-cs"/>
            </a:rPr>
            <a:t>、前年度を</a:t>
          </a:r>
          <a:r>
            <a:rPr kumimoji="1" lang="en-US" altLang="ja-JP" sz="1000">
              <a:solidFill>
                <a:schemeClr val="dk1"/>
              </a:solidFill>
              <a:effectLst/>
              <a:latin typeface="+mn-lt"/>
              <a:ea typeface="+mn-ea"/>
              <a:cs typeface="+mn-cs"/>
            </a:rPr>
            <a:t>12,709</a:t>
          </a:r>
          <a:r>
            <a:rPr kumimoji="1" lang="ja-JP" altLang="ja-JP" sz="1000">
              <a:solidFill>
                <a:schemeClr val="dk1"/>
              </a:solidFill>
              <a:effectLst/>
              <a:latin typeface="+mn-lt"/>
              <a:ea typeface="+mn-ea"/>
              <a:cs typeface="+mn-cs"/>
            </a:rPr>
            <a:t>円上回っている。</a:t>
          </a:r>
          <a:r>
            <a:rPr kumimoji="1" lang="ja-JP" altLang="en-US" sz="1000">
              <a:solidFill>
                <a:schemeClr val="dk1"/>
              </a:solidFill>
              <a:effectLst/>
              <a:latin typeface="+mn-lt"/>
              <a:ea typeface="+mn-ea"/>
              <a:cs typeface="+mn-cs"/>
            </a:rPr>
            <a:t>退職者の増及び財政調整基金、</a:t>
          </a:r>
          <a:r>
            <a:rPr kumimoji="1" lang="ja-JP" altLang="ja-JP" sz="1000">
              <a:solidFill>
                <a:schemeClr val="dk1"/>
              </a:solidFill>
              <a:effectLst/>
              <a:latin typeface="+mn-lt"/>
              <a:ea typeface="+mn-ea"/>
              <a:cs typeface="+mn-cs"/>
            </a:rPr>
            <a:t>ふるさと伊東応援基金や競輪事業収益金活用基金の積立額の増により、前年度を上回った。</a:t>
          </a:r>
          <a:endParaRPr lang="ja-JP" altLang="ja-JP" sz="1100">
            <a:effectLst/>
          </a:endParaRPr>
        </a:p>
        <a:p>
          <a:r>
            <a:rPr kumimoji="1" lang="ja-JP" altLang="ja-JP" sz="1000">
              <a:solidFill>
                <a:schemeClr val="dk1"/>
              </a:solidFill>
              <a:effectLst/>
              <a:latin typeface="+mn-lt"/>
              <a:ea typeface="+mn-ea"/>
              <a:cs typeface="+mn-cs"/>
            </a:rPr>
            <a:t>　民生費は、住民一人当たり</a:t>
          </a:r>
          <a:r>
            <a:rPr kumimoji="1" lang="en-US" altLang="ja-JP" sz="1000">
              <a:solidFill>
                <a:schemeClr val="dk1"/>
              </a:solidFill>
              <a:effectLst/>
              <a:latin typeface="+mn-lt"/>
              <a:ea typeface="+mn-ea"/>
              <a:cs typeface="+mn-cs"/>
            </a:rPr>
            <a:t>208,485</a:t>
          </a:r>
          <a:r>
            <a:rPr kumimoji="1" lang="ja-JP" altLang="ja-JP" sz="1000">
              <a:solidFill>
                <a:schemeClr val="dk1"/>
              </a:solidFill>
              <a:effectLst/>
              <a:latin typeface="+mn-lt"/>
              <a:ea typeface="+mn-ea"/>
              <a:cs typeface="+mn-cs"/>
            </a:rPr>
            <a:t>円となっている。生活保護費が高止まりしているのに加え、障害者自立支援関係の扶助費が増加していること、急速な高齢化の進展により、介護保険事業特別会計や後期高齢者医療特別会計への繰出金が年々増加しているため、今後も増嵩していくことが予想される。</a:t>
          </a:r>
          <a:endParaRPr lang="ja-JP" altLang="ja-JP" sz="1100">
            <a:effectLst/>
          </a:endParaRPr>
        </a:p>
        <a:p>
          <a:r>
            <a:rPr kumimoji="1" lang="ja-JP" altLang="ja-JP" sz="1000">
              <a:solidFill>
                <a:schemeClr val="dk1"/>
              </a:solidFill>
              <a:effectLst/>
              <a:latin typeface="+mn-lt"/>
              <a:ea typeface="+mn-ea"/>
              <a:cs typeface="+mn-cs"/>
            </a:rPr>
            <a:t>　教育費は、住民一人当たり</a:t>
          </a:r>
          <a:r>
            <a:rPr kumimoji="1" lang="en-US" altLang="ja-JP" sz="1000">
              <a:solidFill>
                <a:schemeClr val="dk1"/>
              </a:solidFill>
              <a:effectLst/>
              <a:latin typeface="+mn-lt"/>
              <a:ea typeface="+mn-ea"/>
              <a:cs typeface="+mn-cs"/>
            </a:rPr>
            <a:t>40,025</a:t>
          </a:r>
          <a:r>
            <a:rPr kumimoji="1" lang="ja-JP" altLang="ja-JP" sz="1000">
              <a:solidFill>
                <a:schemeClr val="dk1"/>
              </a:solidFill>
              <a:effectLst/>
              <a:latin typeface="+mn-lt"/>
              <a:ea typeface="+mn-ea"/>
              <a:cs typeface="+mn-cs"/>
            </a:rPr>
            <a:t>円で、類似団体</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全国平均</a:t>
          </a:r>
          <a:r>
            <a:rPr kumimoji="1" lang="ja-JP" altLang="en-US" sz="1000">
              <a:solidFill>
                <a:schemeClr val="dk1"/>
              </a:solidFill>
              <a:effectLst/>
              <a:latin typeface="+mn-lt"/>
              <a:ea typeface="+mn-ea"/>
              <a:cs typeface="+mn-cs"/>
            </a:rPr>
            <a:t>、県平均を</a:t>
          </a:r>
          <a:r>
            <a:rPr kumimoji="1" lang="ja-JP" altLang="ja-JP" sz="1000">
              <a:solidFill>
                <a:schemeClr val="dk1"/>
              </a:solidFill>
              <a:effectLst/>
              <a:latin typeface="+mn-lt"/>
              <a:ea typeface="+mn-ea"/>
              <a:cs typeface="+mn-cs"/>
            </a:rPr>
            <a:t>下回っている。学校施設については老朽化が進んでいるものの、少子化による統廃合を検討しており、更新については、統廃合と合わせ検討していく。</a:t>
          </a:r>
          <a:endParaRPr lang="ja-JP" altLang="ja-JP" sz="1100">
            <a:effectLst/>
          </a:endParaRPr>
        </a:p>
        <a:p>
          <a:r>
            <a:rPr kumimoji="1" lang="ja-JP" altLang="ja-JP" sz="1000">
              <a:solidFill>
                <a:schemeClr val="dk1"/>
              </a:solidFill>
              <a:effectLst/>
              <a:latin typeface="+mn-lt"/>
              <a:ea typeface="+mn-ea"/>
              <a:cs typeface="+mn-cs"/>
            </a:rPr>
            <a:t>　公債費については、住民一人当たり</a:t>
          </a:r>
          <a:r>
            <a:rPr kumimoji="1" lang="en-US" altLang="ja-JP" sz="1000">
              <a:solidFill>
                <a:schemeClr val="dk1"/>
              </a:solidFill>
              <a:effectLst/>
              <a:latin typeface="+mn-lt"/>
              <a:ea typeface="+mn-ea"/>
              <a:cs typeface="+mn-cs"/>
            </a:rPr>
            <a:t>38,801</a:t>
          </a:r>
          <a:r>
            <a:rPr kumimoji="1" lang="ja-JP" altLang="ja-JP" sz="1000">
              <a:solidFill>
                <a:schemeClr val="dk1"/>
              </a:solidFill>
              <a:effectLst/>
              <a:latin typeface="+mn-lt"/>
              <a:ea typeface="+mn-ea"/>
              <a:cs typeface="+mn-cs"/>
            </a:rPr>
            <a:t>円で、類似団体平均は上回り、全国平均は下回っている。学校給食センターや健康福祉センター建設事業などの大規模事業で借り入れた地方債の元金償還が本格化しているものの、高金利債の償還が進んだことにより利子が減少したことによる。今後は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年度に実施した市民運動場人工芝生化事業や今後実施される</a:t>
          </a:r>
          <a:r>
            <a:rPr kumimoji="1" lang="ja-JP" altLang="en-US" sz="1000">
              <a:solidFill>
                <a:schemeClr val="dk1"/>
              </a:solidFill>
              <a:effectLst/>
              <a:latin typeface="+mn-lt"/>
              <a:ea typeface="+mn-ea"/>
              <a:cs typeface="+mn-cs"/>
            </a:rPr>
            <a:t>老朽化した公共施設の大規模改修、借入利率の上昇</a:t>
          </a:r>
          <a:r>
            <a:rPr kumimoji="1" lang="ja-JP" altLang="ja-JP" sz="1000">
              <a:solidFill>
                <a:schemeClr val="dk1"/>
              </a:solidFill>
              <a:effectLst/>
              <a:latin typeface="+mn-lt"/>
              <a:ea typeface="+mn-ea"/>
              <a:cs typeface="+mn-cs"/>
            </a:rPr>
            <a:t>などにより、増加していくことが見込まれる。</a:t>
          </a:r>
          <a:endParaRPr lang="ja-JP" altLang="ja-JP" sz="1100">
            <a:effectLst/>
          </a:endParaRPr>
        </a:p>
        <a:p>
          <a:r>
            <a:rPr kumimoji="1" lang="ja-JP" altLang="ja-JP" sz="1000">
              <a:solidFill>
                <a:schemeClr val="dk1"/>
              </a:solidFill>
              <a:effectLst/>
              <a:latin typeface="+mn-lt"/>
              <a:ea typeface="+mn-ea"/>
              <a:cs typeface="+mn-cs"/>
            </a:rPr>
            <a:t>　今後は、義務的経費の増嵩により、当市財政の硬直化が懸念されるため、経常経費の更なる削減と、市税等自主財源の確保に向けて様々な取組を実施していく。</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財政調整基金は、</a:t>
          </a:r>
          <a:r>
            <a:rPr kumimoji="1" lang="ja-JP" altLang="en-US" sz="900" b="0" i="0" baseline="0">
              <a:solidFill>
                <a:schemeClr val="dk1"/>
              </a:solidFill>
              <a:effectLst/>
              <a:latin typeface="+mn-lt"/>
              <a:ea typeface="+mn-ea"/>
              <a:cs typeface="+mn-cs"/>
            </a:rPr>
            <a:t>伊東市独自の物価高騰対策としてプレミアム商品券事業を実施したことなどから、</a:t>
          </a:r>
          <a:r>
            <a:rPr kumimoji="1" lang="en-US" altLang="ja-JP" sz="900" b="0" i="0" baseline="0">
              <a:solidFill>
                <a:schemeClr val="dk1"/>
              </a:solidFill>
              <a:effectLst/>
              <a:latin typeface="+mn-lt"/>
              <a:ea typeface="+mn-ea"/>
              <a:cs typeface="+mn-cs"/>
            </a:rPr>
            <a:t>400</a:t>
          </a:r>
          <a:r>
            <a:rPr kumimoji="1" lang="ja-JP" altLang="ja-JP" sz="900" b="0" i="0" baseline="0">
              <a:solidFill>
                <a:schemeClr val="dk1"/>
              </a:solidFill>
              <a:effectLst/>
              <a:latin typeface="+mn-lt"/>
              <a:ea typeface="+mn-ea"/>
              <a:cs typeface="+mn-cs"/>
            </a:rPr>
            <a:t>百万円の</a:t>
          </a:r>
          <a:r>
            <a:rPr kumimoji="1" lang="ja-JP" altLang="en-US" sz="900" b="0" i="0" baseline="0">
              <a:solidFill>
                <a:schemeClr val="dk1"/>
              </a:solidFill>
              <a:effectLst/>
              <a:latin typeface="+mn-lt"/>
              <a:ea typeface="+mn-ea"/>
              <a:cs typeface="+mn-cs"/>
            </a:rPr>
            <a:t>取崩し</a:t>
          </a:r>
          <a:r>
            <a:rPr kumimoji="1" lang="ja-JP" altLang="ja-JP" sz="900" b="0" i="0" baseline="0">
              <a:solidFill>
                <a:schemeClr val="dk1"/>
              </a:solidFill>
              <a:effectLst/>
              <a:latin typeface="+mn-lt"/>
              <a:ea typeface="+mn-ea"/>
              <a:cs typeface="+mn-cs"/>
            </a:rPr>
            <a:t>を実施したものの、</a:t>
          </a:r>
          <a:r>
            <a:rPr kumimoji="1" lang="ja-JP" altLang="en-US" sz="900" b="0" i="0" baseline="0">
              <a:solidFill>
                <a:schemeClr val="dk1"/>
              </a:solidFill>
              <a:effectLst/>
              <a:latin typeface="+mn-lt"/>
              <a:ea typeface="+mn-ea"/>
              <a:cs typeface="+mn-cs"/>
            </a:rPr>
            <a:t>決算剰余金分</a:t>
          </a:r>
          <a:r>
            <a:rPr kumimoji="1" lang="en-US" altLang="ja-JP" sz="900" b="0" i="0" baseline="0">
              <a:solidFill>
                <a:schemeClr val="dk1"/>
              </a:solidFill>
              <a:effectLst/>
              <a:latin typeface="+mn-lt"/>
              <a:ea typeface="+mn-ea"/>
              <a:cs typeface="+mn-cs"/>
            </a:rPr>
            <a:t>600</a:t>
          </a:r>
          <a:r>
            <a:rPr kumimoji="1" lang="ja-JP" altLang="en-US" sz="900" b="0" i="0" baseline="0">
              <a:solidFill>
                <a:schemeClr val="dk1"/>
              </a:solidFill>
              <a:effectLst/>
              <a:latin typeface="+mn-lt"/>
              <a:ea typeface="+mn-ea"/>
              <a:cs typeface="+mn-cs"/>
            </a:rPr>
            <a:t>百万円を積立てたため</a:t>
          </a:r>
          <a:r>
            <a:rPr kumimoji="1" lang="ja-JP" altLang="ja-JP" sz="900" b="0" i="0" baseline="0">
              <a:solidFill>
                <a:schemeClr val="dk1"/>
              </a:solidFill>
              <a:effectLst/>
              <a:latin typeface="+mn-lt"/>
              <a:ea typeface="+mn-ea"/>
              <a:cs typeface="+mn-cs"/>
            </a:rPr>
            <a:t>、基金残高は</a:t>
          </a:r>
          <a:r>
            <a:rPr kumimoji="1" lang="en-US" altLang="ja-JP" sz="900" b="0" i="0" baseline="0">
              <a:solidFill>
                <a:schemeClr val="dk1"/>
              </a:solidFill>
              <a:effectLst/>
              <a:latin typeface="+mn-lt"/>
              <a:ea typeface="+mn-ea"/>
              <a:cs typeface="+mn-cs"/>
            </a:rPr>
            <a:t>3,365</a:t>
          </a:r>
          <a:r>
            <a:rPr kumimoji="1" lang="ja-JP" altLang="ja-JP" sz="900" b="0" i="0" baseline="0">
              <a:solidFill>
                <a:schemeClr val="dk1"/>
              </a:solidFill>
              <a:effectLst/>
              <a:latin typeface="+mn-lt"/>
              <a:ea typeface="+mn-ea"/>
              <a:cs typeface="+mn-cs"/>
            </a:rPr>
            <a:t>百万円となり、標準財政規模に対する残高の比率は</a:t>
          </a:r>
          <a:r>
            <a:rPr kumimoji="1" lang="en-US" altLang="ja-JP" sz="900" b="0" i="0" baseline="0">
              <a:solidFill>
                <a:schemeClr val="dk1"/>
              </a:solidFill>
              <a:effectLst/>
              <a:latin typeface="+mn-lt"/>
              <a:ea typeface="+mn-ea"/>
              <a:cs typeface="+mn-cs"/>
            </a:rPr>
            <a:t>20.00</a:t>
          </a:r>
          <a:r>
            <a:rPr kumimoji="1" lang="ja-JP" altLang="ja-JP" sz="900" b="0" i="0" baseline="0">
              <a:solidFill>
                <a:schemeClr val="dk1"/>
              </a:solidFill>
              <a:effectLst/>
              <a:latin typeface="+mn-lt"/>
              <a:ea typeface="+mn-ea"/>
              <a:cs typeface="+mn-cs"/>
            </a:rPr>
            <a:t>％、対前年度比</a:t>
          </a:r>
          <a:r>
            <a:rPr kumimoji="1" lang="en-US" altLang="ja-JP" sz="900" b="0" i="0" baseline="0">
              <a:solidFill>
                <a:schemeClr val="dk1"/>
              </a:solidFill>
              <a:effectLst/>
              <a:latin typeface="+mn-lt"/>
              <a:ea typeface="+mn-ea"/>
              <a:cs typeface="+mn-cs"/>
            </a:rPr>
            <a:t>1.12</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増加</a:t>
          </a:r>
          <a:r>
            <a:rPr kumimoji="1" lang="ja-JP" altLang="ja-JP" sz="900" b="0" i="0" baseline="0">
              <a:solidFill>
                <a:schemeClr val="dk1"/>
              </a:solidFill>
              <a:effectLst/>
              <a:latin typeface="+mn-lt"/>
              <a:ea typeface="+mn-ea"/>
              <a:cs typeface="+mn-cs"/>
            </a:rPr>
            <a:t>している。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実質収支額は、</a:t>
          </a:r>
          <a:r>
            <a:rPr kumimoji="1" lang="ja-JP" altLang="en-US" sz="900" b="0" i="0" baseline="0">
              <a:solidFill>
                <a:schemeClr val="dk1"/>
              </a:solidFill>
              <a:effectLst/>
              <a:latin typeface="+mn-lt"/>
              <a:ea typeface="+mn-ea"/>
              <a:cs typeface="+mn-cs"/>
            </a:rPr>
            <a:t>対前年度比</a:t>
          </a:r>
          <a:r>
            <a:rPr kumimoji="1" lang="en-US" altLang="ja-JP" sz="900" b="0" i="0" baseline="0">
              <a:solidFill>
                <a:schemeClr val="dk1"/>
              </a:solidFill>
              <a:effectLst/>
              <a:latin typeface="+mn-lt"/>
              <a:ea typeface="+mn-ea"/>
              <a:cs typeface="+mn-cs"/>
            </a:rPr>
            <a:t>1.62</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減少</a:t>
          </a:r>
          <a:r>
            <a:rPr kumimoji="1" lang="ja-JP" altLang="ja-JP" sz="900" b="0" i="0" baseline="0">
              <a:solidFill>
                <a:schemeClr val="dk1"/>
              </a:solidFill>
              <a:effectLst/>
              <a:latin typeface="+mn-lt"/>
              <a:ea typeface="+mn-ea"/>
              <a:cs typeface="+mn-cs"/>
            </a:rPr>
            <a:t>している。</a:t>
          </a:r>
          <a:r>
            <a:rPr kumimoji="1" lang="ja-JP" altLang="en-US" sz="900" b="0" i="0" baseline="0">
              <a:solidFill>
                <a:schemeClr val="dk1"/>
              </a:solidFill>
              <a:effectLst/>
              <a:latin typeface="+mn-lt"/>
              <a:ea typeface="+mn-ea"/>
              <a:cs typeface="+mn-cs"/>
            </a:rPr>
            <a:t>収益事業収入</a:t>
          </a:r>
          <a:r>
            <a:rPr kumimoji="1" lang="en-US" altLang="ja-JP" sz="900" b="0" i="0" baseline="0">
              <a:solidFill>
                <a:schemeClr val="dk1"/>
              </a:solidFill>
              <a:effectLst/>
              <a:latin typeface="+mn-lt"/>
              <a:ea typeface="+mn-ea"/>
              <a:cs typeface="+mn-cs"/>
            </a:rPr>
            <a:t>900</a:t>
          </a:r>
          <a:r>
            <a:rPr kumimoji="1" lang="ja-JP" altLang="en-US" sz="900" b="0" i="0" baseline="0">
              <a:solidFill>
                <a:schemeClr val="dk1"/>
              </a:solidFill>
              <a:effectLst/>
              <a:latin typeface="+mn-lt"/>
              <a:ea typeface="+mn-ea"/>
              <a:cs typeface="+mn-cs"/>
            </a:rPr>
            <a:t>百万の減</a:t>
          </a:r>
          <a:r>
            <a:rPr kumimoji="1" lang="ja-JP" altLang="ja-JP" sz="900" b="0" i="0" baseline="0">
              <a:solidFill>
                <a:schemeClr val="dk1"/>
              </a:solidFill>
              <a:effectLst/>
              <a:latin typeface="+mn-lt"/>
              <a:ea typeface="+mn-ea"/>
              <a:cs typeface="+mn-cs"/>
            </a:rPr>
            <a:t>などが原因である。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実質単年度収支は、</a:t>
          </a:r>
          <a:r>
            <a:rPr kumimoji="1" lang="en-US" altLang="ja-JP" sz="900" b="0" i="0" baseline="0">
              <a:solidFill>
                <a:schemeClr val="dk1"/>
              </a:solidFill>
              <a:effectLst/>
              <a:latin typeface="+mn-lt"/>
              <a:ea typeface="+mn-ea"/>
              <a:cs typeface="+mn-cs"/>
            </a:rPr>
            <a:t>604</a:t>
          </a:r>
          <a:r>
            <a:rPr kumimoji="1" lang="ja-JP" altLang="en-US" sz="900" b="0" i="0" baseline="0">
              <a:solidFill>
                <a:schemeClr val="dk1"/>
              </a:solidFill>
              <a:effectLst/>
              <a:latin typeface="+mn-lt"/>
              <a:ea typeface="+mn-ea"/>
              <a:cs typeface="+mn-cs"/>
            </a:rPr>
            <a:t>百万円を積立てたものの単年度収支が</a:t>
          </a:r>
          <a:r>
            <a:rPr kumimoji="1" lang="en-US" altLang="ja-JP" sz="900" b="0" i="0" baseline="0">
              <a:solidFill>
                <a:schemeClr val="dk1"/>
              </a:solidFill>
              <a:effectLst/>
              <a:latin typeface="+mn-lt"/>
              <a:ea typeface="+mn-ea"/>
              <a:cs typeface="+mn-cs"/>
            </a:rPr>
            <a:t>267</a:t>
          </a:r>
          <a:r>
            <a:rPr kumimoji="1" lang="ja-JP" altLang="en-US" sz="900" b="0" i="0" baseline="0">
              <a:solidFill>
                <a:schemeClr val="dk1"/>
              </a:solidFill>
              <a:effectLst/>
              <a:latin typeface="+mn-lt"/>
              <a:ea typeface="+mn-ea"/>
              <a:cs typeface="+mn-cs"/>
            </a:rPr>
            <a:t>百万円の赤字となり</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さらに財政調整基金を</a:t>
          </a:r>
          <a:r>
            <a:rPr kumimoji="1" lang="en-US" altLang="ja-JP" sz="900" b="0" i="0" baseline="0">
              <a:solidFill>
                <a:schemeClr val="dk1"/>
              </a:solidFill>
              <a:effectLst/>
              <a:latin typeface="+mn-lt"/>
              <a:ea typeface="+mn-ea"/>
              <a:cs typeface="+mn-cs"/>
            </a:rPr>
            <a:t>400</a:t>
          </a:r>
          <a:r>
            <a:rPr kumimoji="1" lang="ja-JP" altLang="en-US" sz="900" b="0" i="0" baseline="0">
              <a:solidFill>
                <a:schemeClr val="dk1"/>
              </a:solidFill>
              <a:effectLst/>
              <a:latin typeface="+mn-lt"/>
              <a:ea typeface="+mn-ea"/>
              <a:cs typeface="+mn-cs"/>
            </a:rPr>
            <a:t>百万円を取り崩したことから</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0.38</a:t>
          </a:r>
          <a:r>
            <a:rPr kumimoji="1" lang="ja-JP" altLang="ja-JP" sz="900" b="0" i="0" baseline="0">
              <a:solidFill>
                <a:schemeClr val="dk1"/>
              </a:solidFill>
              <a:effectLst/>
              <a:latin typeface="+mn-lt"/>
              <a:ea typeface="+mn-ea"/>
              <a:cs typeface="+mn-cs"/>
            </a:rPr>
            <a:t>％となった。</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今後も、引き続き行財政改革の推進を図り、基金残高を増やしながら、自主財源の確保に努め、財政運営の健全性確保を図っていく。</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静岡県伊東市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連結実質赤字比率については、これまでの徹底した経営改善努力の結果、平成</a:t>
          </a:r>
          <a:r>
            <a:rPr kumimoji="1" lang="en-US" altLang="ja-JP" sz="1200" b="0" i="0" baseline="0">
              <a:solidFill>
                <a:schemeClr val="dk1"/>
              </a:solidFill>
              <a:effectLst/>
              <a:latin typeface="+mn-lt"/>
              <a:ea typeface="+mn-ea"/>
              <a:cs typeface="+mn-cs"/>
            </a:rPr>
            <a:t>26</a:t>
          </a:r>
          <a:r>
            <a:rPr kumimoji="1" lang="ja-JP" altLang="ja-JP" sz="1200" b="0" i="0" baseline="0">
              <a:solidFill>
                <a:schemeClr val="dk1"/>
              </a:solidFill>
              <a:effectLst/>
              <a:latin typeface="+mn-lt"/>
              <a:ea typeface="+mn-ea"/>
              <a:cs typeface="+mn-cs"/>
            </a:rPr>
            <a:t>年度に累積赤字を解消した競輪事業特別会計が、黒字を維持出来ていることから、全会計において収支が黒字となっている。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病院事業会計については、伊東市民病院に対して交付する医療従事者確保対策事業交付金の</a:t>
          </a:r>
          <a:r>
            <a:rPr kumimoji="1" lang="ja-JP" altLang="en-US" sz="1200" b="0" i="0" baseline="0">
              <a:solidFill>
                <a:schemeClr val="dk1"/>
              </a:solidFill>
              <a:effectLst/>
              <a:latin typeface="+mn-lt"/>
              <a:ea typeface="+mn-ea"/>
              <a:cs typeface="+mn-cs"/>
            </a:rPr>
            <a:t>返還による収入の増</a:t>
          </a:r>
          <a:r>
            <a:rPr kumimoji="1" lang="ja-JP" altLang="ja-JP" sz="1200" b="0" i="0" baseline="0">
              <a:solidFill>
                <a:schemeClr val="dk1"/>
              </a:solidFill>
              <a:effectLst/>
              <a:latin typeface="+mn-lt"/>
              <a:ea typeface="+mn-ea"/>
              <a:cs typeface="+mn-cs"/>
            </a:rPr>
            <a:t>により、黒字幅が増加した。</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下水道事業会計については、給水人口の減少や物価高騰等によるコストの増により、黒字幅が減少した。</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水道事業会計</a:t>
          </a:r>
          <a:r>
            <a:rPr kumimoji="1" lang="ja-JP" altLang="en-US" sz="1200" b="0" i="0" baseline="0">
              <a:solidFill>
                <a:schemeClr val="dk1"/>
              </a:solidFill>
              <a:effectLst/>
              <a:latin typeface="+mn-lt"/>
              <a:ea typeface="+mn-ea"/>
              <a:cs typeface="+mn-cs"/>
            </a:rPr>
            <a:t>については、</a:t>
          </a:r>
          <a:r>
            <a:rPr kumimoji="1" lang="ja-JP" altLang="ja-JP" sz="1200" b="0" i="0" baseline="0">
              <a:solidFill>
                <a:schemeClr val="dk1"/>
              </a:solidFill>
              <a:effectLst/>
              <a:latin typeface="+mn-lt"/>
              <a:ea typeface="+mn-ea"/>
              <a:cs typeface="+mn-cs"/>
            </a:rPr>
            <a:t>給水人口の減少や物価高騰等によるコストの増により、</a:t>
          </a:r>
          <a:r>
            <a:rPr kumimoji="1" lang="ja-JP" altLang="en-US" sz="1200" b="0" i="0" baseline="0">
              <a:solidFill>
                <a:schemeClr val="dk1"/>
              </a:solidFill>
              <a:effectLst/>
              <a:latin typeface="+mn-lt"/>
              <a:ea typeface="+mn-ea"/>
              <a:cs typeface="+mn-cs"/>
            </a:rPr>
            <a:t>昨年度と同程度の赤字となっている。</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ja-JP" sz="1200" b="0" i="0" baseline="0">
              <a:solidFill>
                <a:schemeClr val="dk1"/>
              </a:solidFill>
              <a:effectLst/>
              <a:latin typeface="+mn-lt"/>
              <a:ea typeface="+mn-ea"/>
              <a:cs typeface="+mn-cs"/>
            </a:rPr>
            <a:t>　一般会計については、基金取崩し</a:t>
          </a:r>
          <a:r>
            <a:rPr kumimoji="1" lang="ja-JP" altLang="en-US" sz="1200" b="0" i="0" baseline="0">
              <a:solidFill>
                <a:schemeClr val="dk1"/>
              </a:solidFill>
              <a:effectLst/>
              <a:latin typeface="+mn-lt"/>
              <a:ea typeface="+mn-ea"/>
              <a:cs typeface="+mn-cs"/>
            </a:rPr>
            <a:t>の抑制</a:t>
          </a:r>
          <a:r>
            <a:rPr kumimoji="1" lang="ja-JP" altLang="ja-JP" sz="1200" b="0" i="0" baseline="0">
              <a:solidFill>
                <a:schemeClr val="dk1"/>
              </a:solidFill>
              <a:effectLst/>
              <a:latin typeface="+mn-lt"/>
              <a:ea typeface="+mn-ea"/>
              <a:cs typeface="+mn-cs"/>
            </a:rPr>
            <a:t>などにより黒字幅が</a:t>
          </a:r>
          <a:r>
            <a:rPr kumimoji="1" lang="ja-JP" altLang="en-US" sz="1200" b="0" i="0" baseline="0">
              <a:solidFill>
                <a:schemeClr val="dk1"/>
              </a:solidFill>
              <a:effectLst/>
              <a:latin typeface="+mn-lt"/>
              <a:ea typeface="+mn-ea"/>
              <a:cs typeface="+mn-cs"/>
            </a:rPr>
            <a:t>減少</a:t>
          </a:r>
          <a:r>
            <a:rPr kumimoji="1" lang="ja-JP" altLang="ja-JP" sz="1200" b="0" i="0" baseline="0">
              <a:solidFill>
                <a:schemeClr val="dk1"/>
              </a:solidFill>
              <a:effectLst/>
              <a:latin typeface="+mn-lt"/>
              <a:ea typeface="+mn-ea"/>
              <a:cs typeface="+mn-cs"/>
            </a:rPr>
            <a:t>した。</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競輪事業会計については、車券売上が好調な</a:t>
          </a:r>
          <a:r>
            <a:rPr kumimoji="1" lang="ja-JP" altLang="en-US" sz="1200" b="0" i="0" baseline="0">
              <a:solidFill>
                <a:schemeClr val="dk1"/>
              </a:solidFill>
              <a:effectLst/>
              <a:latin typeface="+mn-lt"/>
              <a:ea typeface="+mn-ea"/>
              <a:cs typeface="+mn-cs"/>
            </a:rPr>
            <a:t>ものの、基金への積立を実施したことにより</a:t>
          </a:r>
          <a:r>
            <a:rPr kumimoji="1" lang="ja-JP" altLang="ja-JP" sz="1200" b="0" i="0" baseline="0">
              <a:solidFill>
                <a:schemeClr val="dk1"/>
              </a:solidFill>
              <a:effectLst/>
              <a:latin typeface="+mn-lt"/>
              <a:ea typeface="+mn-ea"/>
              <a:cs typeface="+mn-cs"/>
            </a:rPr>
            <a:t>黒字幅が</a:t>
          </a:r>
          <a:r>
            <a:rPr kumimoji="1" lang="ja-JP" altLang="en-US" sz="1200" b="0" i="0" baseline="0">
              <a:solidFill>
                <a:schemeClr val="dk1"/>
              </a:solidFill>
              <a:effectLst/>
              <a:latin typeface="+mn-lt"/>
              <a:ea typeface="+mn-ea"/>
              <a:cs typeface="+mn-cs"/>
            </a:rPr>
            <a:t>減少</a:t>
          </a:r>
          <a:r>
            <a:rPr kumimoji="1" lang="ja-JP" altLang="ja-JP" sz="1200" b="0" i="0" baseline="0">
              <a:solidFill>
                <a:schemeClr val="dk1"/>
              </a:solidFill>
              <a:effectLst/>
              <a:latin typeface="+mn-lt"/>
              <a:ea typeface="+mn-ea"/>
              <a:cs typeface="+mn-cs"/>
            </a:rPr>
            <a:t>した。</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全ての会計において、黒字を維持しているものの、介護保険事業特別会計及び後期高齢者医療特別会計においては、一般会計からの繰出金が大きくなってきており、下水道事業会計についても、一般会計の負担が大きくなっていることから、個別会計においても、効率的な財政運営に努めていく。</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33027685</v>
      </c>
      <c r="BO4" s="449"/>
      <c r="BP4" s="449"/>
      <c r="BQ4" s="449"/>
      <c r="BR4" s="449"/>
      <c r="BS4" s="449"/>
      <c r="BT4" s="449"/>
      <c r="BU4" s="450"/>
      <c r="BV4" s="448">
        <v>33053065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4.7</v>
      </c>
      <c r="CU4" s="589"/>
      <c r="CV4" s="589"/>
      <c r="CW4" s="589"/>
      <c r="CX4" s="589"/>
      <c r="CY4" s="589"/>
      <c r="CZ4" s="589"/>
      <c r="DA4" s="590"/>
      <c r="DB4" s="588">
        <v>6.3</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32120189</v>
      </c>
      <c r="BO5" s="420"/>
      <c r="BP5" s="420"/>
      <c r="BQ5" s="420"/>
      <c r="BR5" s="420"/>
      <c r="BS5" s="420"/>
      <c r="BT5" s="420"/>
      <c r="BU5" s="421"/>
      <c r="BV5" s="419">
        <v>31486311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89.9</v>
      </c>
      <c r="CU5" s="417"/>
      <c r="CV5" s="417"/>
      <c r="CW5" s="417"/>
      <c r="CX5" s="417"/>
      <c r="CY5" s="417"/>
      <c r="CZ5" s="417"/>
      <c r="DA5" s="418"/>
      <c r="DB5" s="416">
        <v>88.1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907496</v>
      </c>
      <c r="BO6" s="420"/>
      <c r="BP6" s="420"/>
      <c r="BQ6" s="420"/>
      <c r="BR6" s="420"/>
      <c r="BS6" s="420"/>
      <c r="BT6" s="420"/>
      <c r="BU6" s="421"/>
      <c r="BV6" s="419">
        <v>1566754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90.3</v>
      </c>
      <c r="CU6" s="563"/>
      <c r="CV6" s="563"/>
      <c r="CW6" s="563"/>
      <c r="CX6" s="563"/>
      <c r="CY6" s="563"/>
      <c r="CZ6" s="563"/>
      <c r="DA6" s="564"/>
      <c r="DB6" s="562">
        <v>89</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121557</v>
      </c>
      <c r="BO7" s="420"/>
      <c r="BP7" s="420"/>
      <c r="BQ7" s="420"/>
      <c r="BR7" s="420"/>
      <c r="BS7" s="420"/>
      <c r="BT7" s="420"/>
      <c r="BU7" s="421"/>
      <c r="BV7" s="419">
        <v>513449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16828430</v>
      </c>
      <c r="CU7" s="420"/>
      <c r="CV7" s="420"/>
      <c r="CW7" s="420"/>
      <c r="CX7" s="420"/>
      <c r="CY7" s="420"/>
      <c r="CZ7" s="420"/>
      <c r="DA7" s="421"/>
      <c r="DB7" s="419">
        <v>16745501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785939</v>
      </c>
      <c r="BO8" s="420"/>
      <c r="BP8" s="420"/>
      <c r="BQ8" s="420"/>
      <c r="BR8" s="420"/>
      <c r="BS8" s="420"/>
      <c r="BT8" s="420"/>
      <c r="BU8" s="421"/>
      <c r="BV8" s="419">
        <v>1053305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0.64</v>
      </c>
      <c r="CU8" s="523"/>
      <c r="CV8" s="523"/>
      <c r="CW8" s="523"/>
      <c r="CX8" s="523"/>
      <c r="CY8" s="523"/>
      <c r="CZ8" s="523"/>
      <c r="DA8" s="524"/>
      <c r="DB8" s="522">
        <v>0.65</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65491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-267366</v>
      </c>
      <c r="BO9" s="420"/>
      <c r="BP9" s="420"/>
      <c r="BQ9" s="420"/>
      <c r="BR9" s="420"/>
      <c r="BS9" s="420"/>
      <c r="BT9" s="420"/>
      <c r="BU9" s="421"/>
      <c r="BV9" s="419">
        <v>188122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10.5</v>
      </c>
      <c r="CU9" s="417"/>
      <c r="CV9" s="417"/>
      <c r="CW9" s="417"/>
      <c r="CX9" s="417"/>
      <c r="CY9" s="417"/>
      <c r="CZ9" s="417"/>
      <c r="DA9" s="418"/>
      <c r="DB9" s="416">
        <v>10.1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68345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603742</v>
      </c>
      <c r="BO10" s="420"/>
      <c r="BP10" s="420"/>
      <c r="BQ10" s="420"/>
      <c r="BR10" s="420"/>
      <c r="BS10" s="420"/>
      <c r="BT10" s="420"/>
      <c r="BU10" s="421"/>
      <c r="BV10" s="419">
        <v>450144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64438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400000</v>
      </c>
      <c r="BO12" s="420"/>
      <c r="BP12" s="420"/>
      <c r="BQ12" s="420"/>
      <c r="BR12" s="420"/>
      <c r="BS12" s="420"/>
      <c r="BT12" s="420"/>
      <c r="BU12" s="421"/>
      <c r="BV12" s="419">
        <v>700000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63380</v>
      </c>
      <c r="S13" s="507"/>
      <c r="T13" s="507"/>
      <c r="U13" s="507"/>
      <c r="V13" s="508"/>
      <c r="W13" s="509" t="s">
        <v>131</v>
      </c>
      <c r="X13" s="405"/>
      <c r="Y13" s="405"/>
      <c r="Z13" s="405"/>
      <c r="AA13" s="405"/>
      <c r="AB13" s="406"/>
      <c r="AC13" s="372">
        <v>712</v>
      </c>
      <c r="AD13" s="373"/>
      <c r="AE13" s="373"/>
      <c r="AF13" s="373"/>
      <c r="AG13" s="374"/>
      <c r="AH13" s="372">
        <v>789</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-63624</v>
      </c>
      <c r="BO13" s="420"/>
      <c r="BP13" s="420"/>
      <c r="BQ13" s="420"/>
      <c r="BR13" s="420"/>
      <c r="BS13" s="420"/>
      <c r="BT13" s="420"/>
      <c r="BU13" s="421"/>
      <c r="BV13" s="419">
        <v>-61734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6.5</v>
      </c>
      <c r="CU13" s="417"/>
      <c r="CV13" s="417"/>
      <c r="CW13" s="417"/>
      <c r="CX13" s="417"/>
      <c r="CY13" s="417"/>
      <c r="CZ13" s="417"/>
      <c r="DA13" s="418"/>
      <c r="DB13" s="416">
        <v>5.9</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65433</v>
      </c>
      <c r="S14" s="507"/>
      <c r="T14" s="507"/>
      <c r="U14" s="507"/>
      <c r="V14" s="508"/>
      <c r="W14" s="510"/>
      <c r="X14" s="408"/>
      <c r="Y14" s="408"/>
      <c r="Z14" s="408"/>
      <c r="AA14" s="408"/>
      <c r="AB14" s="409"/>
      <c r="AC14" s="499">
        <v>2.6</v>
      </c>
      <c r="AD14" s="500"/>
      <c r="AE14" s="500"/>
      <c r="AF14" s="500"/>
      <c r="AG14" s="501"/>
      <c r="AH14" s="499">
        <v>2.7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64564</v>
      </c>
      <c r="S15" s="507"/>
      <c r="T15" s="507"/>
      <c r="U15" s="507"/>
      <c r="V15" s="508"/>
      <c r="W15" s="509" t="s">
        <v>137</v>
      </c>
      <c r="X15" s="405"/>
      <c r="Y15" s="405"/>
      <c r="Z15" s="405"/>
      <c r="AA15" s="405"/>
      <c r="AB15" s="406"/>
      <c r="AC15" s="372">
        <v>3537</v>
      </c>
      <c r="AD15" s="373"/>
      <c r="AE15" s="373"/>
      <c r="AF15" s="373"/>
      <c r="AG15" s="374"/>
      <c r="AH15" s="372">
        <v>3966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9125047</v>
      </c>
      <c r="BO15" s="449"/>
      <c r="BP15" s="449"/>
      <c r="BQ15" s="449"/>
      <c r="BR15" s="449"/>
      <c r="BS15" s="449"/>
      <c r="BT15" s="449"/>
      <c r="BU15" s="450"/>
      <c r="BV15" s="448">
        <v>9047524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12.8</v>
      </c>
      <c r="AD16" s="500"/>
      <c r="AE16" s="500"/>
      <c r="AF16" s="500"/>
      <c r="AG16" s="501"/>
      <c r="AH16" s="499">
        <v>13.4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14282391</v>
      </c>
      <c r="BO16" s="420"/>
      <c r="BP16" s="420"/>
      <c r="BQ16" s="420"/>
      <c r="BR16" s="420"/>
      <c r="BS16" s="420"/>
      <c r="BT16" s="420"/>
      <c r="BU16" s="421"/>
      <c r="BV16" s="419">
        <v>14130546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23382</v>
      </c>
      <c r="AD17" s="373"/>
      <c r="AE17" s="373"/>
      <c r="AF17" s="373"/>
      <c r="AG17" s="374"/>
      <c r="AH17" s="372">
        <v>24762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11593601</v>
      </c>
      <c r="BO17" s="420"/>
      <c r="BP17" s="420"/>
      <c r="BQ17" s="420"/>
      <c r="BR17" s="420"/>
      <c r="BS17" s="420"/>
      <c r="BT17" s="420"/>
      <c r="BU17" s="421"/>
      <c r="BV17" s="419">
        <v>11497954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124.02</v>
      </c>
      <c r="M18" s="472"/>
      <c r="N18" s="472"/>
      <c r="O18" s="472"/>
      <c r="P18" s="472"/>
      <c r="Q18" s="472"/>
      <c r="R18" s="473"/>
      <c r="S18" s="473"/>
      <c r="T18" s="473"/>
      <c r="U18" s="473"/>
      <c r="V18" s="474"/>
      <c r="W18" s="490"/>
      <c r="X18" s="491"/>
      <c r="Y18" s="491"/>
      <c r="Z18" s="491"/>
      <c r="AA18" s="491"/>
      <c r="AB18" s="515"/>
      <c r="AC18" s="389">
        <v>84.6</v>
      </c>
      <c r="AD18" s="390"/>
      <c r="AE18" s="390"/>
      <c r="AF18" s="390"/>
      <c r="AG18" s="475"/>
      <c r="AH18" s="389">
        <v>83.9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15813293</v>
      </c>
      <c r="BO18" s="420"/>
      <c r="BP18" s="420"/>
      <c r="BQ18" s="420"/>
      <c r="BR18" s="420"/>
      <c r="BS18" s="420"/>
      <c r="BT18" s="420"/>
      <c r="BU18" s="421"/>
      <c r="BV18" s="419">
        <v>15260720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528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23687690</v>
      </c>
      <c r="BO19" s="420"/>
      <c r="BP19" s="420"/>
      <c r="BQ19" s="420"/>
      <c r="BR19" s="420"/>
      <c r="BS19" s="420"/>
      <c r="BT19" s="420"/>
      <c r="BU19" s="421"/>
      <c r="BV19" s="419">
        <v>24271472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30820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20557467</v>
      </c>
      <c r="BO22" s="449"/>
      <c r="BP22" s="449"/>
      <c r="BQ22" s="449"/>
      <c r="BR22" s="449"/>
      <c r="BS22" s="449"/>
      <c r="BT22" s="449"/>
      <c r="BU22" s="450"/>
      <c r="BV22" s="448">
        <v>22069222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17511324</v>
      </c>
      <c r="BO23" s="420"/>
      <c r="BP23" s="420"/>
      <c r="BQ23" s="420"/>
      <c r="BR23" s="420"/>
      <c r="BS23" s="420"/>
      <c r="BT23" s="420"/>
      <c r="BU23" s="421"/>
      <c r="BV23" s="419">
        <v>18830228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8550</v>
      </c>
      <c r="R24" s="373"/>
      <c r="S24" s="373"/>
      <c r="T24" s="373"/>
      <c r="U24" s="373"/>
      <c r="V24" s="374"/>
      <c r="W24" s="462"/>
      <c r="X24" s="399"/>
      <c r="Y24" s="400"/>
      <c r="Z24" s="375" t="s">
        <v>162</v>
      </c>
      <c r="AA24" s="376"/>
      <c r="AB24" s="376"/>
      <c r="AC24" s="376"/>
      <c r="AD24" s="376"/>
      <c r="AE24" s="376"/>
      <c r="AF24" s="376"/>
      <c r="AG24" s="377"/>
      <c r="AH24" s="372">
        <v>487</v>
      </c>
      <c r="AI24" s="373"/>
      <c r="AJ24" s="373"/>
      <c r="AK24" s="373"/>
      <c r="AL24" s="374"/>
      <c r="AM24" s="372">
        <v>1600769</v>
      </c>
      <c r="AN24" s="373"/>
      <c r="AO24" s="373"/>
      <c r="AP24" s="373"/>
      <c r="AQ24" s="373"/>
      <c r="AR24" s="374"/>
      <c r="AS24" s="372">
        <v>3287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8591203</v>
      </c>
      <c r="BO24" s="420"/>
      <c r="BP24" s="420"/>
      <c r="BQ24" s="420"/>
      <c r="BR24" s="420"/>
      <c r="BS24" s="420"/>
      <c r="BT24" s="420"/>
      <c r="BU24" s="421"/>
      <c r="BV24" s="419">
        <v>9033776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7270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4371203</v>
      </c>
      <c r="BO25" s="449"/>
      <c r="BP25" s="449"/>
      <c r="BQ25" s="449"/>
      <c r="BR25" s="449"/>
      <c r="BS25" s="449"/>
      <c r="BT25" s="449"/>
      <c r="BU25" s="450"/>
      <c r="BV25" s="448">
        <v>3669560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6680</v>
      </c>
      <c r="R26" s="373"/>
      <c r="S26" s="373"/>
      <c r="T26" s="373"/>
      <c r="U26" s="373"/>
      <c r="V26" s="374"/>
      <c r="W26" s="462"/>
      <c r="X26" s="399"/>
      <c r="Y26" s="400"/>
      <c r="Z26" s="375" t="s">
        <v>168</v>
      </c>
      <c r="AA26" s="430"/>
      <c r="AB26" s="430"/>
      <c r="AC26" s="430"/>
      <c r="AD26" s="430"/>
      <c r="AE26" s="430"/>
      <c r="AF26" s="430"/>
      <c r="AG26" s="431"/>
      <c r="AH26" s="372">
        <v>64</v>
      </c>
      <c r="AI26" s="373"/>
      <c r="AJ26" s="373"/>
      <c r="AK26" s="373"/>
      <c r="AL26" s="374"/>
      <c r="AM26" s="372">
        <v>235200</v>
      </c>
      <c r="AN26" s="373"/>
      <c r="AO26" s="373"/>
      <c r="AP26" s="373"/>
      <c r="AQ26" s="373"/>
      <c r="AR26" s="374"/>
      <c r="AS26" s="372">
        <v>3675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500000</v>
      </c>
      <c r="BO26" s="420"/>
      <c r="BP26" s="420"/>
      <c r="BQ26" s="420"/>
      <c r="BR26" s="420"/>
      <c r="BS26" s="420"/>
      <c r="BT26" s="420"/>
      <c r="BU26" s="421"/>
      <c r="BV26" s="419">
        <v>1400000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4350</v>
      </c>
      <c r="R27" s="373"/>
      <c r="S27" s="373"/>
      <c r="T27" s="373"/>
      <c r="U27" s="373"/>
      <c r="V27" s="374"/>
      <c r="W27" s="462"/>
      <c r="X27" s="399"/>
      <c r="Y27" s="400"/>
      <c r="Z27" s="375" t="s">
        <v>171</v>
      </c>
      <c r="AA27" s="376"/>
      <c r="AB27" s="376"/>
      <c r="AC27" s="376"/>
      <c r="AD27" s="376"/>
      <c r="AE27" s="376"/>
      <c r="AF27" s="376"/>
      <c r="AG27" s="377"/>
      <c r="AH27" s="372">
        <v>42</v>
      </c>
      <c r="AI27" s="373"/>
      <c r="AJ27" s="373"/>
      <c r="AK27" s="373"/>
      <c r="AL27" s="374"/>
      <c r="AM27" s="372">
        <v>129692</v>
      </c>
      <c r="AN27" s="373"/>
      <c r="AO27" s="373"/>
      <c r="AP27" s="373"/>
      <c r="AQ27" s="373"/>
      <c r="AR27" s="374"/>
      <c r="AS27" s="372">
        <v>3088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323326</v>
      </c>
      <c r="BO27" s="454"/>
      <c r="BP27" s="454"/>
      <c r="BQ27" s="454"/>
      <c r="BR27" s="454"/>
      <c r="BS27" s="454"/>
      <c r="BT27" s="454"/>
      <c r="BU27" s="455"/>
      <c r="BV27" s="453">
        <v>323259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4000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3365273</v>
      </c>
      <c r="BO28" s="449"/>
      <c r="BP28" s="449"/>
      <c r="BQ28" s="449"/>
      <c r="BR28" s="449"/>
      <c r="BS28" s="449"/>
      <c r="BT28" s="449"/>
      <c r="BU28" s="450"/>
      <c r="BV28" s="448">
        <v>3161531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18</v>
      </c>
      <c r="M29" s="373"/>
      <c r="N29" s="373"/>
      <c r="O29" s="373"/>
      <c r="P29" s="374"/>
      <c r="Q29" s="372">
        <v>3700</v>
      </c>
      <c r="R29" s="373"/>
      <c r="S29" s="373"/>
      <c r="T29" s="373"/>
      <c r="U29" s="373"/>
      <c r="V29" s="374"/>
      <c r="W29" s="463"/>
      <c r="X29" s="464"/>
      <c r="Y29" s="465"/>
      <c r="Z29" s="375" t="s">
        <v>177</v>
      </c>
      <c r="AA29" s="376"/>
      <c r="AB29" s="376"/>
      <c r="AC29" s="376"/>
      <c r="AD29" s="376"/>
      <c r="AE29" s="376"/>
      <c r="AF29" s="376"/>
      <c r="AG29" s="377"/>
      <c r="AH29" s="372">
        <v>529</v>
      </c>
      <c r="AI29" s="373"/>
      <c r="AJ29" s="373"/>
      <c r="AK29" s="373"/>
      <c r="AL29" s="374"/>
      <c r="AM29" s="372">
        <v>1730461</v>
      </c>
      <c r="AN29" s="373"/>
      <c r="AO29" s="373"/>
      <c r="AP29" s="373"/>
      <c r="AQ29" s="373"/>
      <c r="AR29" s="374"/>
      <c r="AS29" s="372">
        <v>3271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906117</v>
      </c>
      <c r="BO29" s="420"/>
      <c r="BP29" s="420"/>
      <c r="BQ29" s="420"/>
      <c r="BR29" s="420"/>
      <c r="BS29" s="420"/>
      <c r="BT29" s="420"/>
      <c r="BU29" s="421"/>
      <c r="BV29" s="419">
        <v>986800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3845470</v>
      </c>
      <c r="BO30" s="454"/>
      <c r="BP30" s="454"/>
      <c r="BQ30" s="454"/>
      <c r="BR30" s="454"/>
      <c r="BS30" s="454"/>
      <c r="BT30" s="454"/>
      <c r="BU30" s="455"/>
      <c r="BV30" s="453">
        <v>3508278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競輪事業特別会計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静岡県後期高齢者医療広域連合（普通会計）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伊東マリンタウン株式会社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国民健康保険事業特別会計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静岡県後期高齢者医療広域連合（事業会計）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公益社団法人伊東市振興公社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霊園事業特別会計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IF('各会計、関係団体の財政状況及び健全化判断比率'!B34="","",'各会計、関係団体の財政状況及び健全化判断比率'!B34)</f>
        <v>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静岡地方税滞納整理機構</v>
      </c>
      <c r="BZ36" s="368"/>
      <c r="CA36" s="368"/>
      <c r="CB36" s="368"/>
      <c r="CC36" s="368"/>
      <c r="CD36" s="368"/>
      <c r="CE36" s="368"/>
      <c r="CF36" s="368"/>
      <c r="CG36" s="368"/>
      <c r="CH36" s="368"/>
      <c r="CI36" s="368"/>
      <c r="CJ36" s="368"/>
      <c r="CK36" s="368"/>
      <c r="CL36" s="368"/>
      <c r="CM36" s="368"/>
      <c r="CN36" s="169"/>
      <c r="CO36" s="367">
        <f t="shared" si="3"/>
        <v>17</v>
      </c>
      <c r="CP36" s="367"/>
      <c r="CQ36" s="368" t="str">
        <f>IF('各会計、関係団体の財政状況及び健全化判断比率'!BS9="","",'各会計、関係団体の財政状況及び健全化判断比率'!BS9)</f>
        <v>エフエム伊東株式会社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駿東伊豆消防組合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XkfBwZqh7JrCE0K9cGjCNRpFFY6RFFi0yXR5h8OmVqSnw+uThenI+0ontfsjy8qc4ExiHQps6te7hKasxJuo7A==" saltValue="wer3GAXQ40p40CQoKhR8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0" t="s">
        <v>536</v>
      </c>
      <c r="D34" s="1150"/>
      <c r="E34" s="1151"/>
      <c r="F34" s="32">
        <v>8.7899999999999991</v>
      </c>
      <c r="G34" s="33">
        <v>9.34</v>
      </c>
      <c r="H34" s="33">
        <v>10.57</v>
      </c>
      <c r="I34" s="33">
        <v>11.39</v>
      </c>
      <c r="J34" s="34">
        <v>12.44</v>
      </c>
      <c r="K34" s="22"/>
      <c r="L34" s="22"/>
      <c r="M34" s="22"/>
      <c r="N34" s="22"/>
      <c r="O34" s="22"/>
      <c r="P34" s="22"/>
    </row>
    <row r="35" spans="1:16" ht="39" customHeight="1" x14ac:dyDescent="0.2">
      <c r="A35" s="22"/>
      <c r="B35" s="35"/>
      <c r="C35" s="1144" t="s">
        <v>537</v>
      </c>
      <c r="D35" s="1145"/>
      <c r="E35" s="1146"/>
      <c r="F35" s="36">
        <v>11.27</v>
      </c>
      <c r="G35" s="37">
        <v>10.59</v>
      </c>
      <c r="H35" s="37">
        <v>11.24</v>
      </c>
      <c r="I35" s="37">
        <v>10.88</v>
      </c>
      <c r="J35" s="38">
        <v>9.6999999999999993</v>
      </c>
      <c r="K35" s="22"/>
      <c r="L35" s="22"/>
      <c r="M35" s="22"/>
      <c r="N35" s="22"/>
      <c r="O35" s="22"/>
      <c r="P35" s="22"/>
    </row>
    <row r="36" spans="1:16" ht="39" customHeight="1" x14ac:dyDescent="0.2">
      <c r="A36" s="22"/>
      <c r="B36" s="35"/>
      <c r="C36" s="1144" t="s">
        <v>538</v>
      </c>
      <c r="D36" s="1145"/>
      <c r="E36" s="1146"/>
      <c r="F36" s="36">
        <v>4.25</v>
      </c>
      <c r="G36" s="37">
        <v>5.36</v>
      </c>
      <c r="H36" s="37">
        <v>5.26</v>
      </c>
      <c r="I36" s="37">
        <v>6.28</v>
      </c>
      <c r="J36" s="38">
        <v>4.66</v>
      </c>
      <c r="K36" s="22"/>
      <c r="L36" s="22"/>
      <c r="M36" s="22"/>
      <c r="N36" s="22"/>
      <c r="O36" s="22"/>
      <c r="P36" s="22"/>
    </row>
    <row r="37" spans="1:16" ht="39" customHeight="1" x14ac:dyDescent="0.2">
      <c r="A37" s="22"/>
      <c r="B37" s="35"/>
      <c r="C37" s="1144" t="s">
        <v>539</v>
      </c>
      <c r="D37" s="1145"/>
      <c r="E37" s="1146"/>
      <c r="F37" s="36">
        <v>3.25</v>
      </c>
      <c r="G37" s="37">
        <v>3.84</v>
      </c>
      <c r="H37" s="37">
        <v>4.03</v>
      </c>
      <c r="I37" s="37">
        <v>5.07</v>
      </c>
      <c r="J37" s="38">
        <v>2.27</v>
      </c>
      <c r="K37" s="22"/>
      <c r="L37" s="22"/>
      <c r="M37" s="22"/>
      <c r="N37" s="22"/>
      <c r="O37" s="22"/>
      <c r="P37" s="22"/>
    </row>
    <row r="38" spans="1:16" ht="39" customHeight="1" x14ac:dyDescent="0.2">
      <c r="A38" s="22"/>
      <c r="B38" s="35"/>
      <c r="C38" s="1144" t="s">
        <v>540</v>
      </c>
      <c r="D38" s="1145"/>
      <c r="E38" s="1146"/>
      <c r="F38" s="36">
        <v>0.26</v>
      </c>
      <c r="G38" s="37">
        <v>1.1200000000000001</v>
      </c>
      <c r="H38" s="37">
        <v>1</v>
      </c>
      <c r="I38" s="37">
        <v>0.87</v>
      </c>
      <c r="J38" s="38">
        <v>1</v>
      </c>
      <c r="K38" s="22"/>
      <c r="L38" s="22"/>
      <c r="M38" s="22"/>
      <c r="N38" s="22"/>
      <c r="O38" s="22"/>
      <c r="P38" s="22"/>
    </row>
    <row r="39" spans="1:16" ht="39" customHeight="1" x14ac:dyDescent="0.2">
      <c r="A39" s="22"/>
      <c r="B39" s="35"/>
      <c r="C39" s="1144" t="s">
        <v>541</v>
      </c>
      <c r="D39" s="1145"/>
      <c r="E39" s="1146"/>
      <c r="F39" s="36">
        <v>1</v>
      </c>
      <c r="G39" s="37">
        <v>1.58</v>
      </c>
      <c r="H39" s="37">
        <v>0.79</v>
      </c>
      <c r="I39" s="37">
        <v>0.67</v>
      </c>
      <c r="J39" s="38">
        <v>0.75</v>
      </c>
      <c r="K39" s="22"/>
      <c r="L39" s="22"/>
      <c r="M39" s="22"/>
      <c r="N39" s="22"/>
      <c r="O39" s="22"/>
      <c r="P39" s="22"/>
    </row>
    <row r="40" spans="1:16" ht="39" customHeight="1" x14ac:dyDescent="0.2">
      <c r="A40" s="22"/>
      <c r="B40" s="35"/>
      <c r="C40" s="1144" t="s">
        <v>542</v>
      </c>
      <c r="D40" s="1145"/>
      <c r="E40" s="1146"/>
      <c r="F40" s="36">
        <v>0.38</v>
      </c>
      <c r="G40" s="37">
        <v>0.48</v>
      </c>
      <c r="H40" s="37">
        <v>0.46</v>
      </c>
      <c r="I40" s="37">
        <v>0.31</v>
      </c>
      <c r="J40" s="38">
        <v>0.53</v>
      </c>
      <c r="K40" s="22"/>
      <c r="L40" s="22"/>
      <c r="M40" s="22"/>
      <c r="N40" s="22"/>
      <c r="O40" s="22"/>
      <c r="P40" s="22"/>
    </row>
    <row r="41" spans="1:16" ht="39" customHeight="1" x14ac:dyDescent="0.2">
      <c r="A41" s="22"/>
      <c r="B41" s="35"/>
      <c r="C41" s="1144" t="s">
        <v>543</v>
      </c>
      <c r="D41" s="1145"/>
      <c r="E41" s="1146"/>
      <c r="F41" s="36">
        <v>0.14000000000000001</v>
      </c>
      <c r="G41" s="37">
        <v>0.14000000000000001</v>
      </c>
      <c r="H41" s="37">
        <v>0.16</v>
      </c>
      <c r="I41" s="37">
        <v>0.17</v>
      </c>
      <c r="J41" s="38">
        <v>0.22</v>
      </c>
      <c r="K41" s="22"/>
      <c r="L41" s="22"/>
      <c r="M41" s="22"/>
      <c r="N41" s="22"/>
      <c r="O41" s="22"/>
      <c r="P41" s="22"/>
    </row>
    <row r="42" spans="1:16" ht="39" customHeight="1" x14ac:dyDescent="0.2">
      <c r="A42" s="22"/>
      <c r="B42" s="39"/>
      <c r="C42" s="1144" t="s">
        <v>544</v>
      </c>
      <c r="D42" s="1145"/>
      <c r="E42" s="1146"/>
      <c r="F42" s="36" t="s">
        <v>489</v>
      </c>
      <c r="G42" s="37" t="s">
        <v>489</v>
      </c>
      <c r="H42" s="37" t="s">
        <v>489</v>
      </c>
      <c r="I42" s="37" t="s">
        <v>489</v>
      </c>
      <c r="J42" s="38" t="s">
        <v>489</v>
      </c>
      <c r="K42" s="22"/>
      <c r="L42" s="22"/>
      <c r="M42" s="22"/>
      <c r="N42" s="22"/>
      <c r="O42" s="22"/>
      <c r="P42" s="22"/>
    </row>
    <row r="43" spans="1:16" ht="39" customHeight="1" thickBot="1" x14ac:dyDescent="0.25">
      <c r="A43" s="22"/>
      <c r="B43" s="40"/>
      <c r="C43" s="1147" t="s">
        <v>545</v>
      </c>
      <c r="D43" s="1148"/>
      <c r="E43" s="1149"/>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j8jFZynhSw4O+494YZHLlxTH+nMS9UaCvpwQh6udU1sCAmvcDTXoo0ZCkWcaPoKEdKTliyrEMaSCv+BQen/Q==" saltValue="hsFaXRdsJiS71MvLxsrS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75" t="s">
        <v>9</v>
      </c>
      <c r="C45" s="1176"/>
      <c r="D45" s="58"/>
      <c r="E45" s="1181" t="s">
        <v>10</v>
      </c>
      <c r="F45" s="1181"/>
      <c r="G45" s="1181"/>
      <c r="H45" s="1181"/>
      <c r="I45" s="1181"/>
      <c r="J45" s="1182"/>
      <c r="K45" s="59">
        <v>2471</v>
      </c>
      <c r="L45" s="60">
        <v>2474</v>
      </c>
      <c r="M45" s="60">
        <v>2522</v>
      </c>
      <c r="N45" s="60">
        <v>2552</v>
      </c>
      <c r="O45" s="61">
        <v>2586</v>
      </c>
      <c r="P45" s="48"/>
      <c r="Q45" s="48"/>
      <c r="R45" s="48"/>
      <c r="S45" s="48"/>
      <c r="T45" s="48"/>
      <c r="U45" s="48"/>
    </row>
    <row r="46" spans="1:21" ht="30.75" customHeight="1" x14ac:dyDescent="0.2">
      <c r="A46" s="48"/>
      <c r="B46" s="1177"/>
      <c r="C46" s="1178"/>
      <c r="D46" s="62"/>
      <c r="E46" s="1154" t="s">
        <v>11</v>
      </c>
      <c r="F46" s="1154"/>
      <c r="G46" s="1154"/>
      <c r="H46" s="1154"/>
      <c r="I46" s="1154"/>
      <c r="J46" s="1155"/>
      <c r="K46" s="63" t="s">
        <v>489</v>
      </c>
      <c r="L46" s="64" t="s">
        <v>489</v>
      </c>
      <c r="M46" s="64" t="s">
        <v>489</v>
      </c>
      <c r="N46" s="64" t="s">
        <v>489</v>
      </c>
      <c r="O46" s="65" t="s">
        <v>489</v>
      </c>
      <c r="P46" s="48"/>
      <c r="Q46" s="48"/>
      <c r="R46" s="48"/>
      <c r="S46" s="48"/>
      <c r="T46" s="48"/>
      <c r="U46" s="48"/>
    </row>
    <row r="47" spans="1:21" ht="30.75" customHeight="1" x14ac:dyDescent="0.2">
      <c r="A47" s="48"/>
      <c r="B47" s="1177"/>
      <c r="C47" s="1178"/>
      <c r="D47" s="62"/>
      <c r="E47" s="1154" t="s">
        <v>12</v>
      </c>
      <c r="F47" s="1154"/>
      <c r="G47" s="1154"/>
      <c r="H47" s="1154"/>
      <c r="I47" s="1154"/>
      <c r="J47" s="1155"/>
      <c r="K47" s="63" t="s">
        <v>489</v>
      </c>
      <c r="L47" s="64" t="s">
        <v>489</v>
      </c>
      <c r="M47" s="64" t="s">
        <v>489</v>
      </c>
      <c r="N47" s="64" t="s">
        <v>489</v>
      </c>
      <c r="O47" s="65" t="s">
        <v>489</v>
      </c>
      <c r="P47" s="48"/>
      <c r="Q47" s="48"/>
      <c r="R47" s="48"/>
      <c r="S47" s="48"/>
      <c r="T47" s="48"/>
      <c r="U47" s="48"/>
    </row>
    <row r="48" spans="1:21" ht="30.75" customHeight="1" x14ac:dyDescent="0.2">
      <c r="A48" s="48"/>
      <c r="B48" s="1177"/>
      <c r="C48" s="1178"/>
      <c r="D48" s="62"/>
      <c r="E48" s="1154" t="s">
        <v>13</v>
      </c>
      <c r="F48" s="1154"/>
      <c r="G48" s="1154"/>
      <c r="H48" s="1154"/>
      <c r="I48" s="1154"/>
      <c r="J48" s="1155"/>
      <c r="K48" s="63">
        <v>642</v>
      </c>
      <c r="L48" s="64">
        <v>661</v>
      </c>
      <c r="M48" s="64">
        <v>703</v>
      </c>
      <c r="N48" s="64">
        <v>715</v>
      </c>
      <c r="O48" s="65">
        <v>715</v>
      </c>
      <c r="P48" s="48"/>
      <c r="Q48" s="48"/>
      <c r="R48" s="48"/>
      <c r="S48" s="48"/>
      <c r="T48" s="48"/>
      <c r="U48" s="48"/>
    </row>
    <row r="49" spans="1:21" ht="30.75" customHeight="1" x14ac:dyDescent="0.2">
      <c r="A49" s="48"/>
      <c r="B49" s="1177"/>
      <c r="C49" s="1178"/>
      <c r="D49" s="62"/>
      <c r="E49" s="1154" t="s">
        <v>14</v>
      </c>
      <c r="F49" s="1154"/>
      <c r="G49" s="1154"/>
      <c r="H49" s="1154"/>
      <c r="I49" s="1154"/>
      <c r="J49" s="1155"/>
      <c r="K49" s="63">
        <v>6</v>
      </c>
      <c r="L49" s="64">
        <v>9</v>
      </c>
      <c r="M49" s="64">
        <v>10</v>
      </c>
      <c r="N49" s="64">
        <v>13</v>
      </c>
      <c r="O49" s="65">
        <v>28</v>
      </c>
      <c r="P49" s="48"/>
      <c r="Q49" s="48"/>
      <c r="R49" s="48"/>
      <c r="S49" s="48"/>
      <c r="T49" s="48"/>
      <c r="U49" s="48"/>
    </row>
    <row r="50" spans="1:21" ht="30.75" customHeight="1" x14ac:dyDescent="0.2">
      <c r="A50" s="48"/>
      <c r="B50" s="1177"/>
      <c r="C50" s="1178"/>
      <c r="D50" s="62"/>
      <c r="E50" s="1154" t="s">
        <v>15</v>
      </c>
      <c r="F50" s="1154"/>
      <c r="G50" s="1154"/>
      <c r="H50" s="1154"/>
      <c r="I50" s="1154"/>
      <c r="J50" s="1155"/>
      <c r="K50" s="63">
        <v>5</v>
      </c>
      <c r="L50" s="64">
        <v>70</v>
      </c>
      <c r="M50" s="64">
        <v>27</v>
      </c>
      <c r="N50" s="64">
        <v>47</v>
      </c>
      <c r="O50" s="65">
        <v>30</v>
      </c>
      <c r="P50" s="48"/>
      <c r="Q50" s="48"/>
      <c r="R50" s="48"/>
      <c r="S50" s="48"/>
      <c r="T50" s="48"/>
      <c r="U50" s="48"/>
    </row>
    <row r="51" spans="1:21" ht="30.75" customHeight="1" x14ac:dyDescent="0.2">
      <c r="A51" s="48"/>
      <c r="B51" s="1179"/>
      <c r="C51" s="1180"/>
      <c r="D51" s="66"/>
      <c r="E51" s="1154" t="s">
        <v>16</v>
      </c>
      <c r="F51" s="1154"/>
      <c r="G51" s="1154"/>
      <c r="H51" s="1154"/>
      <c r="I51" s="1154"/>
      <c r="J51" s="1155"/>
      <c r="K51" s="63" t="s">
        <v>489</v>
      </c>
      <c r="L51" s="64" t="s">
        <v>489</v>
      </c>
      <c r="M51" s="64" t="s">
        <v>489</v>
      </c>
      <c r="N51" s="64" t="s">
        <v>489</v>
      </c>
      <c r="O51" s="65" t="s">
        <v>489</v>
      </c>
      <c r="P51" s="48"/>
      <c r="Q51" s="48"/>
      <c r="R51" s="48"/>
      <c r="S51" s="48"/>
      <c r="T51" s="48"/>
      <c r="U51" s="48"/>
    </row>
    <row r="52" spans="1:21" ht="30.75" customHeight="1" x14ac:dyDescent="0.2">
      <c r="A52" s="48"/>
      <c r="B52" s="1152" t="s">
        <v>17</v>
      </c>
      <c r="C52" s="1153"/>
      <c r="D52" s="66"/>
      <c r="E52" s="1154" t="s">
        <v>18</v>
      </c>
      <c r="F52" s="1154"/>
      <c r="G52" s="1154"/>
      <c r="H52" s="1154"/>
      <c r="I52" s="1154"/>
      <c r="J52" s="1155"/>
      <c r="K52" s="63">
        <v>2360</v>
      </c>
      <c r="L52" s="64">
        <v>2376</v>
      </c>
      <c r="M52" s="64">
        <v>2383</v>
      </c>
      <c r="N52" s="64">
        <v>2386</v>
      </c>
      <c r="O52" s="65">
        <v>2282</v>
      </c>
      <c r="P52" s="48"/>
      <c r="Q52" s="48"/>
      <c r="R52" s="48"/>
      <c r="S52" s="48"/>
      <c r="T52" s="48"/>
      <c r="U52" s="48"/>
    </row>
    <row r="53" spans="1:21" ht="30.75" customHeight="1" thickBot="1" x14ac:dyDescent="0.25">
      <c r="A53" s="48"/>
      <c r="B53" s="1156" t="s">
        <v>19</v>
      </c>
      <c r="C53" s="1157"/>
      <c r="D53" s="67"/>
      <c r="E53" s="1158" t="s">
        <v>20</v>
      </c>
      <c r="F53" s="1158"/>
      <c r="G53" s="1158"/>
      <c r="H53" s="1158"/>
      <c r="I53" s="1158"/>
      <c r="J53" s="1159"/>
      <c r="K53" s="68">
        <v>764</v>
      </c>
      <c r="L53" s="69">
        <v>838</v>
      </c>
      <c r="M53" s="69">
        <v>879</v>
      </c>
      <c r="N53" s="69">
        <v>941</v>
      </c>
      <c r="O53" s="70">
        <v>1077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0" t="s">
        <v>24</v>
      </c>
      <c r="C58" s="1161"/>
      <c r="D58" s="1166" t="s">
        <v>25</v>
      </c>
      <c r="E58" s="1167"/>
      <c r="F58" s="1167"/>
      <c r="G58" s="1167"/>
      <c r="H58" s="1167"/>
      <c r="I58" s="1167"/>
      <c r="J58" s="1168"/>
      <c r="K58" s="83"/>
      <c r="L58" s="84"/>
      <c r="M58" s="84"/>
      <c r="N58" s="84"/>
      <c r="O58" s="85"/>
    </row>
    <row r="59" spans="1:21" ht="31.5" customHeight="1" x14ac:dyDescent="0.2">
      <c r="B59" s="1162"/>
      <c r="C59" s="1163"/>
      <c r="D59" s="1169" t="s">
        <v>26</v>
      </c>
      <c r="E59" s="1170"/>
      <c r="F59" s="1170"/>
      <c r="G59" s="1170"/>
      <c r="H59" s="1170"/>
      <c r="I59" s="1170"/>
      <c r="J59" s="1171"/>
      <c r="K59" s="86"/>
      <c r="L59" s="87"/>
      <c r="M59" s="87"/>
      <c r="N59" s="87"/>
      <c r="O59" s="88"/>
    </row>
    <row r="60" spans="1:21" ht="31.5" customHeight="1" thickBot="1" x14ac:dyDescent="0.25">
      <c r="B60" s="1164"/>
      <c r="C60" s="1165"/>
      <c r="D60" s="1172" t="s">
        <v>27</v>
      </c>
      <c r="E60" s="1173"/>
      <c r="F60" s="1173"/>
      <c r="G60" s="1173"/>
      <c r="H60" s="1173"/>
      <c r="I60" s="1173"/>
      <c r="J60" s="117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3c5LaVp4hX35Pc2BM5ggDY17yA14udqiovWZfGZERjZvCWaSeMW2/NDQvb39rP24Ve0w5tMO2MiK5LkeHos8A==" saltValue="S6zBRkJwkapQBpgxqoY74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95" t="s">
        <v>30</v>
      </c>
      <c r="C41" s="1196"/>
      <c r="D41" s="105"/>
      <c r="E41" s="1197" t="s">
        <v>31</v>
      </c>
      <c r="F41" s="1197"/>
      <c r="G41" s="1197"/>
      <c r="H41" s="1198"/>
      <c r="I41" s="343">
        <v>25484</v>
      </c>
      <c r="J41" s="344">
        <v>25721</v>
      </c>
      <c r="K41" s="344">
        <v>24442</v>
      </c>
      <c r="L41" s="344">
        <v>22892</v>
      </c>
      <c r="M41" s="345">
        <v>21312</v>
      </c>
    </row>
    <row r="42" spans="2:13" ht="27.75" customHeight="1" x14ac:dyDescent="0.2">
      <c r="B42" s="1185"/>
      <c r="C42" s="1186"/>
      <c r="D42" s="106"/>
      <c r="E42" s="1189" t="s">
        <v>32</v>
      </c>
      <c r="F42" s="1189"/>
      <c r="G42" s="1189"/>
      <c r="H42" s="1190"/>
      <c r="I42" s="346" t="s">
        <v>489</v>
      </c>
      <c r="J42" s="347" t="s">
        <v>489</v>
      </c>
      <c r="K42" s="347" t="s">
        <v>489</v>
      </c>
      <c r="L42" s="347" t="s">
        <v>489</v>
      </c>
      <c r="M42" s="348" t="s">
        <v>489</v>
      </c>
    </row>
    <row r="43" spans="2:13" ht="27.75" customHeight="1" x14ac:dyDescent="0.2">
      <c r="B43" s="1185"/>
      <c r="C43" s="1186"/>
      <c r="D43" s="106"/>
      <c r="E43" s="1189" t="s">
        <v>33</v>
      </c>
      <c r="F43" s="1189"/>
      <c r="G43" s="1189"/>
      <c r="H43" s="1190"/>
      <c r="I43" s="346">
        <v>9960</v>
      </c>
      <c r="J43" s="347">
        <v>9798</v>
      </c>
      <c r="K43" s="347">
        <v>9583</v>
      </c>
      <c r="L43" s="347">
        <v>9644</v>
      </c>
      <c r="M43" s="348">
        <v>9477</v>
      </c>
    </row>
    <row r="44" spans="2:13" ht="27.75" customHeight="1" x14ac:dyDescent="0.2">
      <c r="B44" s="1185"/>
      <c r="C44" s="1186"/>
      <c r="D44" s="106"/>
      <c r="E44" s="1189" t="s">
        <v>34</v>
      </c>
      <c r="F44" s="1189"/>
      <c r="G44" s="1189"/>
      <c r="H44" s="1190"/>
      <c r="I44" s="346">
        <v>140</v>
      </c>
      <c r="J44" s="347">
        <v>146</v>
      </c>
      <c r="K44" s="347">
        <v>202</v>
      </c>
      <c r="L44" s="347">
        <v>222</v>
      </c>
      <c r="M44" s="348">
        <v>238</v>
      </c>
    </row>
    <row r="45" spans="2:13" ht="27.75" customHeight="1" x14ac:dyDescent="0.2">
      <c r="B45" s="1185"/>
      <c r="C45" s="1186"/>
      <c r="D45" s="106"/>
      <c r="E45" s="1189" t="s">
        <v>35</v>
      </c>
      <c r="F45" s="1189"/>
      <c r="G45" s="1189"/>
      <c r="H45" s="1190"/>
      <c r="I45" s="346">
        <v>5308</v>
      </c>
      <c r="J45" s="347">
        <v>5427</v>
      </c>
      <c r="K45" s="347">
        <v>5468</v>
      </c>
      <c r="L45" s="347">
        <v>5541</v>
      </c>
      <c r="M45" s="348">
        <v>5616</v>
      </c>
    </row>
    <row r="46" spans="2:13" ht="27.75" customHeight="1" x14ac:dyDescent="0.2">
      <c r="B46" s="1185"/>
      <c r="C46" s="1186"/>
      <c r="D46" s="107"/>
      <c r="E46" s="1189" t="s">
        <v>36</v>
      </c>
      <c r="F46" s="1189"/>
      <c r="G46" s="1189"/>
      <c r="H46" s="1190"/>
      <c r="I46" s="346" t="s">
        <v>489</v>
      </c>
      <c r="J46" s="347" t="s">
        <v>489</v>
      </c>
      <c r="K46" s="347" t="s">
        <v>489</v>
      </c>
      <c r="L46" s="347" t="s">
        <v>489</v>
      </c>
      <c r="M46" s="348" t="s">
        <v>489</v>
      </c>
    </row>
    <row r="47" spans="2:13" ht="27.75" customHeight="1" x14ac:dyDescent="0.2">
      <c r="B47" s="1185"/>
      <c r="C47" s="1186"/>
      <c r="D47" s="108"/>
      <c r="E47" s="1199" t="s">
        <v>37</v>
      </c>
      <c r="F47" s="1200"/>
      <c r="G47" s="1200"/>
      <c r="H47" s="1201"/>
      <c r="I47" s="346" t="s">
        <v>489</v>
      </c>
      <c r="J47" s="347" t="s">
        <v>489</v>
      </c>
      <c r="K47" s="347" t="s">
        <v>489</v>
      </c>
      <c r="L47" s="347" t="s">
        <v>489</v>
      </c>
      <c r="M47" s="348" t="s">
        <v>489</v>
      </c>
    </row>
    <row r="48" spans="2:13" ht="27.75" customHeight="1" x14ac:dyDescent="0.2">
      <c r="B48" s="1185"/>
      <c r="C48" s="1186"/>
      <c r="D48" s="106"/>
      <c r="E48" s="1189" t="s">
        <v>38</v>
      </c>
      <c r="F48" s="1189"/>
      <c r="G48" s="1189"/>
      <c r="H48" s="1190"/>
      <c r="I48" s="346" t="s">
        <v>489</v>
      </c>
      <c r="J48" s="347" t="s">
        <v>489</v>
      </c>
      <c r="K48" s="347" t="s">
        <v>489</v>
      </c>
      <c r="L48" s="347" t="s">
        <v>489</v>
      </c>
      <c r="M48" s="348" t="s">
        <v>489</v>
      </c>
    </row>
    <row r="49" spans="2:13" ht="27.75" customHeight="1" x14ac:dyDescent="0.2">
      <c r="B49" s="1187"/>
      <c r="C49" s="1188"/>
      <c r="D49" s="106"/>
      <c r="E49" s="1189" t="s">
        <v>39</v>
      </c>
      <c r="F49" s="1189"/>
      <c r="G49" s="1189"/>
      <c r="H49" s="1190"/>
      <c r="I49" s="346" t="s">
        <v>489</v>
      </c>
      <c r="J49" s="347" t="s">
        <v>489</v>
      </c>
      <c r="K49" s="347" t="s">
        <v>489</v>
      </c>
      <c r="L49" s="347" t="s">
        <v>489</v>
      </c>
      <c r="M49" s="348" t="s">
        <v>489</v>
      </c>
    </row>
    <row r="50" spans="2:13" ht="27.75" customHeight="1" x14ac:dyDescent="0.2">
      <c r="B50" s="1183" t="s">
        <v>40</v>
      </c>
      <c r="C50" s="1184"/>
      <c r="D50" s="109"/>
      <c r="E50" s="1189" t="s">
        <v>41</v>
      </c>
      <c r="F50" s="1189"/>
      <c r="G50" s="1189"/>
      <c r="H50" s="1190"/>
      <c r="I50" s="346">
        <v>9079</v>
      </c>
      <c r="J50" s="347">
        <v>10801</v>
      </c>
      <c r="K50" s="347">
        <v>12821</v>
      </c>
      <c r="L50" s="347">
        <v>13538</v>
      </c>
      <c r="M50" s="348">
        <v>14434</v>
      </c>
    </row>
    <row r="51" spans="2:13" ht="27.75" customHeight="1" x14ac:dyDescent="0.2">
      <c r="B51" s="1185"/>
      <c r="C51" s="1186"/>
      <c r="D51" s="106"/>
      <c r="E51" s="1189" t="s">
        <v>42</v>
      </c>
      <c r="F51" s="1189"/>
      <c r="G51" s="1189"/>
      <c r="H51" s="1190"/>
      <c r="I51" s="346">
        <v>6116</v>
      </c>
      <c r="J51" s="347">
        <v>5319</v>
      </c>
      <c r="K51" s="347">
        <v>4914</v>
      </c>
      <c r="L51" s="347">
        <v>4766</v>
      </c>
      <c r="M51" s="348">
        <v>4509</v>
      </c>
    </row>
    <row r="52" spans="2:13" ht="27.75" customHeight="1" x14ac:dyDescent="0.2">
      <c r="B52" s="1187"/>
      <c r="C52" s="1188"/>
      <c r="D52" s="106"/>
      <c r="E52" s="1189" t="s">
        <v>43</v>
      </c>
      <c r="F52" s="1189"/>
      <c r="G52" s="1189"/>
      <c r="H52" s="1190"/>
      <c r="I52" s="346">
        <v>23447</v>
      </c>
      <c r="J52" s="347">
        <v>22871</v>
      </c>
      <c r="K52" s="347">
        <v>21721</v>
      </c>
      <c r="L52" s="347">
        <v>20355</v>
      </c>
      <c r="M52" s="348">
        <v>18828</v>
      </c>
    </row>
    <row r="53" spans="2:13" ht="27.75" customHeight="1" thickBot="1" x14ac:dyDescent="0.25">
      <c r="B53" s="1191" t="s">
        <v>19</v>
      </c>
      <c r="C53" s="1192"/>
      <c r="D53" s="110"/>
      <c r="E53" s="1193" t="s">
        <v>44</v>
      </c>
      <c r="F53" s="1193"/>
      <c r="G53" s="1193"/>
      <c r="H53" s="1194"/>
      <c r="I53" s="349">
        <v>2250</v>
      </c>
      <c r="J53" s="350">
        <v>2102</v>
      </c>
      <c r="K53" s="350">
        <v>239</v>
      </c>
      <c r="L53" s="350">
        <v>-360</v>
      </c>
      <c r="M53" s="351">
        <v>-1127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478qrBO1T8I0Lzu1OzX9hS4R1xiP7laFf8Bu9GaIFnLjEyHeUG18J6rlphuJYljRdQtFi2fhHrzTmJWY1J0YQ==" saltValue="WEmBrpbYoMt6V2xaAhlJ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0" t="s">
        <v>46</v>
      </c>
      <c r="D55" s="1210"/>
      <c r="E55" s="1211"/>
      <c r="F55" s="352">
        <v>3411</v>
      </c>
      <c r="G55" s="352">
        <v>3162</v>
      </c>
      <c r="H55" s="353">
        <v>3365</v>
      </c>
    </row>
    <row r="56" spans="2:8" ht="52.5" customHeight="1" x14ac:dyDescent="0.2">
      <c r="B56" s="122"/>
      <c r="C56" s="1212" t="s">
        <v>47</v>
      </c>
      <c r="D56" s="1212"/>
      <c r="E56" s="1213"/>
      <c r="F56" s="354">
        <v>998</v>
      </c>
      <c r="G56" s="354">
        <v>987</v>
      </c>
      <c r="H56" s="355">
        <v>906</v>
      </c>
    </row>
    <row r="57" spans="2:8" ht="53.25" customHeight="1" x14ac:dyDescent="0.2">
      <c r="B57" s="122"/>
      <c r="C57" s="1214" t="s">
        <v>48</v>
      </c>
      <c r="D57" s="1214"/>
      <c r="E57" s="1215"/>
      <c r="F57" s="356">
        <v>2439</v>
      </c>
      <c r="G57" s="356">
        <v>3508</v>
      </c>
      <c r="H57" s="357">
        <v>3845</v>
      </c>
    </row>
    <row r="58" spans="2:8" ht="45.75" customHeight="1" x14ac:dyDescent="0.2">
      <c r="B58" s="123"/>
      <c r="C58" s="1202" t="s">
        <v>559</v>
      </c>
      <c r="D58" s="1203"/>
      <c r="E58" s="1204"/>
      <c r="F58" s="358">
        <v>716</v>
      </c>
      <c r="G58" s="358">
        <v>1620</v>
      </c>
      <c r="H58" s="359">
        <v>1626</v>
      </c>
    </row>
    <row r="59" spans="2:8" ht="45.75" customHeight="1" x14ac:dyDescent="0.2">
      <c r="B59" s="123"/>
      <c r="C59" s="1202" t="s">
        <v>560</v>
      </c>
      <c r="D59" s="1203"/>
      <c r="E59" s="1204"/>
      <c r="F59" s="358">
        <v>0</v>
      </c>
      <c r="G59" s="358">
        <v>300</v>
      </c>
      <c r="H59" s="359">
        <v>527</v>
      </c>
    </row>
    <row r="60" spans="2:8" ht="45.75" customHeight="1" x14ac:dyDescent="0.2">
      <c r="B60" s="123"/>
      <c r="C60" s="1202" t="s">
        <v>561</v>
      </c>
      <c r="D60" s="1203"/>
      <c r="E60" s="1204"/>
      <c r="F60" s="358">
        <v>304</v>
      </c>
      <c r="G60" s="358">
        <v>404</v>
      </c>
      <c r="H60" s="359">
        <v>473</v>
      </c>
    </row>
    <row r="61" spans="2:8" ht="45.75" customHeight="1" x14ac:dyDescent="0.2">
      <c r="B61" s="123"/>
      <c r="C61" s="1202" t="s">
        <v>562</v>
      </c>
      <c r="D61" s="1203"/>
      <c r="E61" s="1204"/>
      <c r="F61" s="358">
        <v>294</v>
      </c>
      <c r="G61" s="358">
        <v>274</v>
      </c>
      <c r="H61" s="359">
        <v>382</v>
      </c>
    </row>
    <row r="62" spans="2:8" ht="45.75" customHeight="1" thickBot="1" x14ac:dyDescent="0.25">
      <c r="B62" s="124"/>
      <c r="C62" s="1205" t="s">
        <v>563</v>
      </c>
      <c r="D62" s="1206"/>
      <c r="E62" s="1207"/>
      <c r="F62" s="360">
        <v>436</v>
      </c>
      <c r="G62" s="360">
        <v>318</v>
      </c>
      <c r="H62" s="361">
        <v>336</v>
      </c>
    </row>
    <row r="63" spans="2:8" ht="52.5" customHeight="1" thickBot="1" x14ac:dyDescent="0.25">
      <c r="B63" s="125"/>
      <c r="C63" s="1208" t="s">
        <v>49</v>
      </c>
      <c r="D63" s="1208"/>
      <c r="E63" s="1209"/>
      <c r="F63" s="362">
        <v>6848</v>
      </c>
      <c r="G63" s="362">
        <v>7657</v>
      </c>
      <c r="H63" s="363">
        <v>8117</v>
      </c>
    </row>
    <row r="64" spans="2:8" ht="13.2" x14ac:dyDescent="0.2"/>
  </sheetData>
  <sheetProtection algorithmName="SHA-512" hashValue="+5lwma2QSbqgtO1uM5Nod8HFs0xuLeL5fyxig9uZi6CtifaG2i51MmVsbTIbiyfupduNCM5a89OOz758oXD/GQ==" saltValue="71HM9VemWzzwB7WoYRRE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27220</v>
      </c>
      <c r="E3" s="144"/>
      <c r="F3" s="145">
        <v>45483</v>
      </c>
      <c r="G3" s="146"/>
      <c r="H3" s="147"/>
    </row>
    <row r="4" spans="1:8" x14ac:dyDescent="0.2">
      <c r="A4" s="148"/>
      <c r="B4" s="149"/>
      <c r="C4" s="150"/>
      <c r="D4" s="151">
        <v>20140</v>
      </c>
      <c r="E4" s="152"/>
      <c r="F4" s="153">
        <v>24241</v>
      </c>
      <c r="G4" s="154"/>
      <c r="H4" s="155"/>
    </row>
    <row r="5" spans="1:8" x14ac:dyDescent="0.2">
      <c r="A5" s="136" t="s">
        <v>522</v>
      </c>
      <c r="B5" s="141"/>
      <c r="C5" s="142"/>
      <c r="D5" s="143">
        <v>33282</v>
      </c>
      <c r="E5" s="144"/>
      <c r="F5" s="145">
        <v>45945</v>
      </c>
      <c r="G5" s="146"/>
      <c r="H5" s="147"/>
    </row>
    <row r="6" spans="1:8" x14ac:dyDescent="0.2">
      <c r="A6" s="148"/>
      <c r="B6" s="149"/>
      <c r="C6" s="150"/>
      <c r="D6" s="151">
        <v>26689</v>
      </c>
      <c r="E6" s="152"/>
      <c r="F6" s="153">
        <v>25180</v>
      </c>
      <c r="G6" s="154"/>
      <c r="H6" s="155"/>
    </row>
    <row r="7" spans="1:8" x14ac:dyDescent="0.2">
      <c r="A7" s="136" t="s">
        <v>523</v>
      </c>
      <c r="B7" s="141"/>
      <c r="C7" s="142"/>
      <c r="D7" s="143">
        <v>24936</v>
      </c>
      <c r="E7" s="144"/>
      <c r="F7" s="145">
        <v>44475</v>
      </c>
      <c r="G7" s="146"/>
      <c r="H7" s="147"/>
    </row>
    <row r="8" spans="1:8" x14ac:dyDescent="0.2">
      <c r="A8" s="148"/>
      <c r="B8" s="149"/>
      <c r="C8" s="150"/>
      <c r="D8" s="151">
        <v>17908</v>
      </c>
      <c r="E8" s="152"/>
      <c r="F8" s="153">
        <v>24780</v>
      </c>
      <c r="G8" s="154"/>
      <c r="H8" s="155"/>
    </row>
    <row r="9" spans="1:8" x14ac:dyDescent="0.2">
      <c r="A9" s="136" t="s">
        <v>524</v>
      </c>
      <c r="B9" s="141"/>
      <c r="C9" s="142"/>
      <c r="D9" s="143">
        <v>23423</v>
      </c>
      <c r="E9" s="144"/>
      <c r="F9" s="145">
        <v>45982</v>
      </c>
      <c r="G9" s="146"/>
      <c r="H9" s="147"/>
    </row>
    <row r="10" spans="1:8" x14ac:dyDescent="0.2">
      <c r="A10" s="148"/>
      <c r="B10" s="149"/>
      <c r="C10" s="150"/>
      <c r="D10" s="151">
        <v>15959</v>
      </c>
      <c r="E10" s="152"/>
      <c r="F10" s="153">
        <v>25583</v>
      </c>
      <c r="G10" s="154"/>
      <c r="H10" s="155"/>
    </row>
    <row r="11" spans="1:8" x14ac:dyDescent="0.2">
      <c r="A11" s="136" t="s">
        <v>525</v>
      </c>
      <c r="B11" s="141"/>
      <c r="C11" s="142"/>
      <c r="D11" s="143">
        <v>25593</v>
      </c>
      <c r="E11" s="144"/>
      <c r="F11" s="145">
        <v>50538</v>
      </c>
      <c r="G11" s="146"/>
      <c r="H11" s="147"/>
    </row>
    <row r="12" spans="1:8" x14ac:dyDescent="0.2">
      <c r="A12" s="148"/>
      <c r="B12" s="149"/>
      <c r="C12" s="156"/>
      <c r="D12" s="151">
        <v>19424</v>
      </c>
      <c r="E12" s="152"/>
      <c r="F12" s="153">
        <v>29053</v>
      </c>
      <c r="G12" s="154"/>
      <c r="H12" s="155"/>
    </row>
    <row r="13" spans="1:8" x14ac:dyDescent="0.2">
      <c r="A13" s="136"/>
      <c r="B13" s="141"/>
      <c r="C13" s="157"/>
      <c r="D13" s="158">
        <v>26891</v>
      </c>
      <c r="E13" s="159"/>
      <c r="F13" s="160">
        <v>46485</v>
      </c>
      <c r="G13" s="161"/>
      <c r="H13" s="147"/>
    </row>
    <row r="14" spans="1:8" x14ac:dyDescent="0.2">
      <c r="A14" s="148"/>
      <c r="B14" s="149"/>
      <c r="C14" s="150"/>
      <c r="D14" s="151">
        <v>20024</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4.25</v>
      </c>
      <c r="C19" s="162">
        <f>ROUND(VALUE(SUBSTITUTE(実質収支比率等に係る経年分析!G$48,"▲","-")),2)</f>
        <v>5.37</v>
      </c>
      <c r="D19" s="162">
        <f>ROUND(VALUE(SUBSTITUTE(実質収支比率等に係る経年分析!H$48,"▲","-")),2)</f>
        <v>5.27</v>
      </c>
      <c r="E19" s="162">
        <f>ROUND(VALUE(SUBSTITUTE(実質収支比率等に係る経年分析!I$48,"▲","-")),2)</f>
        <v>6.29</v>
      </c>
      <c r="F19" s="162">
        <f>ROUND(VALUE(SUBSTITUTE(実質収支比率等に係る経年分析!J$48,"▲","-")),2)</f>
        <v>4.67</v>
      </c>
    </row>
    <row r="20" spans="1:11" x14ac:dyDescent="0.2">
      <c r="A20" s="162" t="s">
        <v>53</v>
      </c>
      <c r="B20" s="162">
        <f>ROUND(VALUE(SUBSTITUTE(実質収支比率等に係る経年分析!F$47,"▲","-")),2)</f>
        <v>16.27</v>
      </c>
      <c r="C20" s="162">
        <f>ROUND(VALUE(SUBSTITUTE(実質収支比率等に係る経年分析!G$47,"▲","-")),2)</f>
        <v>17.579999999999998</v>
      </c>
      <c r="D20" s="162">
        <f>ROUND(VALUE(SUBSTITUTE(実質収支比率等に係る経年分析!H$47,"▲","-")),2)</f>
        <v>20.77</v>
      </c>
      <c r="E20" s="162">
        <f>ROUND(VALUE(SUBSTITUTE(実質収支比率等に係る経年分析!I$47,"▲","-")),2)</f>
        <v>18.88</v>
      </c>
      <c r="F20" s="162">
        <f>ROUND(VALUE(SUBSTITUTE(実質収支比率等に係る経年分析!J$47,"▲","-")),2)</f>
        <v>20</v>
      </c>
    </row>
    <row r="21" spans="1:11" x14ac:dyDescent="0.2">
      <c r="A21" s="162" t="s">
        <v>54</v>
      </c>
      <c r="B21" s="162">
        <f>IF(ISNUMBER(VALUE(SUBSTITUTE(実質収支比率等に係る経年分析!F$49,"▲","-"))),ROUND(VALUE(SUBSTITUTE(実質収支比率等に係る経年分析!F$49,"▲","-")),2),NA())</f>
        <v>-1.86</v>
      </c>
      <c r="C21" s="162">
        <f>IF(ISNUMBER(VALUE(SUBSTITUTE(実質収支比率等に係る経年分析!G$49,"▲","-"))),ROUND(VALUE(SUBSTITUTE(実質収支比率等に係る経年分析!G$49,"▲","-")),2),NA())</f>
        <v>3.63</v>
      </c>
      <c r="D21" s="162">
        <f>IF(ISNUMBER(VALUE(SUBSTITUTE(実質収支比率等に係る経年分析!H$49,"▲","-"))),ROUND(VALUE(SUBSTITUTE(実質収支比率等に係る経年分析!H$49,"▲","-")),2),NA())</f>
        <v>2.58</v>
      </c>
      <c r="E21" s="162">
        <f>IF(ISNUMBER(VALUE(SUBSTITUTE(実質収支比率等に係る経年分析!I$49,"▲","-"))),ROUND(VALUE(SUBSTITUTE(実質収支比率等に係る経年分析!I$49,"▲","-")),2),NA())</f>
        <v>-0.37</v>
      </c>
      <c r="F21" s="162">
        <f>IF(ISNUMBER(VALUE(SUBSTITUTE(実質収支比率等に係る経年分析!J$49,"▲","-"))),ROUND(VALUE(SUBSTITUTE(実質収支比率等に係る経年分析!J$49,"▲","-")),2),NA())</f>
        <v>-0.38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0.14000000000000001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0.14000000000000001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0.16</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0.17</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0.22</v>
      </c>
    </row>
    <row r="30" spans="1:11" x14ac:dyDescent="0.2">
      <c r="A30" s="163" t="str">
        <f>IF(連結実質赤字比率に係る赤字・黒字の構成分析!C$40="",NA(),連結実質赤字比率に係る赤字・黒字の構成分析!C$40)</f>
        <v>下水道事業会計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0.53</v>
      </c>
    </row>
    <row r="31" spans="1:11" x14ac:dyDescent="0.2">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1.58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0.75</v>
      </c>
    </row>
    <row r="32" spans="1:11" x14ac:dyDescent="0.2">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1.1200000000000001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v>
      </c>
    </row>
    <row r="33" spans="1:16" x14ac:dyDescent="0.2">
      <c r="A33" s="163" t="str">
        <f>IF(連結実質赤字比率に係る赤字・黒字の構成分析!C$37="",NA(),連結実質赤字比率に係る赤字・黒字の構成分析!C$37)</f>
        <v>競輪事業特別会計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3.25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3.84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4.03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5.07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2.27</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4.25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5.36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5.26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6.28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4.66</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11.27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10.59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11.24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10.88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9.6999999999999993</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8.7899999999999991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9.34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10.57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11.39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12.44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2360</v>
      </c>
      <c r="E42" s="164"/>
      <c r="F42" s="164"/>
      <c r="G42" s="164">
        <f>'実質公債費比率（分子）の構造'!L$52</f>
        <v>2376</v>
      </c>
      <c r="H42" s="164"/>
      <c r="I42" s="164"/>
      <c r="J42" s="164">
        <f>'実質公債費比率（分子）の構造'!M$52</f>
        <v>2383</v>
      </c>
      <c r="K42" s="164"/>
      <c r="L42" s="164"/>
      <c r="M42" s="164">
        <f>'実質公債費比率（分子）の構造'!N$52</f>
        <v>2386</v>
      </c>
      <c r="N42" s="164"/>
      <c r="O42" s="164"/>
      <c r="P42" s="164">
        <f>'実質公債費比率（分子）の構造'!O$52</f>
        <v>2282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5</v>
      </c>
      <c r="C44" s="164"/>
      <c r="D44" s="164"/>
      <c r="E44" s="164">
        <f>'実質公債費比率（分子）の構造'!L$50</f>
        <v>70</v>
      </c>
      <c r="F44" s="164"/>
      <c r="G44" s="164"/>
      <c r="H44" s="164">
        <f>'実質公債費比率（分子）の構造'!M$50</f>
        <v>27</v>
      </c>
      <c r="I44" s="164"/>
      <c r="J44" s="164"/>
      <c r="K44" s="164">
        <f>'実質公債費比率（分子）の構造'!N$50</f>
        <v>47</v>
      </c>
      <c r="L44" s="164"/>
      <c r="M44" s="164"/>
      <c r="N44" s="164">
        <f>'実質公債費比率（分子）の構造'!O$50</f>
        <v>30</v>
      </c>
      <c r="O44" s="164"/>
      <c r="P44" s="164"/>
    </row>
    <row r="45" spans="1:16" x14ac:dyDescent="0.2">
      <c r="A45" s="164" t="s">
        <v>63</v>
      </c>
      <c r="B45" s="164">
        <f>'実質公債費比率（分子）の構造'!K$49</f>
        <v>6</v>
      </c>
      <c r="C45" s="164"/>
      <c r="D45" s="164"/>
      <c r="E45" s="164">
        <f>'実質公債費比率（分子）の構造'!L$49</f>
        <v>9</v>
      </c>
      <c r="F45" s="164"/>
      <c r="G45" s="164"/>
      <c r="H45" s="164">
        <f>'実質公債費比率（分子）の構造'!M$49</f>
        <v>10</v>
      </c>
      <c r="I45" s="164"/>
      <c r="J45" s="164"/>
      <c r="K45" s="164">
        <f>'実質公債費比率（分子）の構造'!N$49</f>
        <v>13</v>
      </c>
      <c r="L45" s="164"/>
      <c r="M45" s="164"/>
      <c r="N45" s="164">
        <f>'実質公債費比率（分子）の構造'!O$49</f>
        <v>28</v>
      </c>
      <c r="O45" s="164"/>
      <c r="P45" s="164"/>
    </row>
    <row r="46" spans="1:16" x14ac:dyDescent="0.2">
      <c r="A46" s="164" t="s">
        <v>64</v>
      </c>
      <c r="B46" s="164">
        <f>'実質公債費比率（分子）の構造'!K$48</f>
        <v>642</v>
      </c>
      <c r="C46" s="164"/>
      <c r="D46" s="164"/>
      <c r="E46" s="164">
        <f>'実質公債費比率（分子）の構造'!L$48</f>
        <v>661</v>
      </c>
      <c r="F46" s="164"/>
      <c r="G46" s="164"/>
      <c r="H46" s="164">
        <f>'実質公債費比率（分子）の構造'!M$48</f>
        <v>703</v>
      </c>
      <c r="I46" s="164"/>
      <c r="J46" s="164"/>
      <c r="K46" s="164">
        <f>'実質公債費比率（分子）の構造'!N$48</f>
        <v>715</v>
      </c>
      <c r="L46" s="164"/>
      <c r="M46" s="164"/>
      <c r="N46" s="164">
        <f>'実質公債費比率（分子）の構造'!O$48</f>
        <v>715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2471</v>
      </c>
      <c r="C49" s="164"/>
      <c r="D49" s="164"/>
      <c r="E49" s="164">
        <f>'実質公債費比率（分子）の構造'!L$45</f>
        <v>2474</v>
      </c>
      <c r="F49" s="164"/>
      <c r="G49" s="164"/>
      <c r="H49" s="164">
        <f>'実質公債費比率（分子）の構造'!M$45</f>
        <v>2522</v>
      </c>
      <c r="I49" s="164"/>
      <c r="J49" s="164"/>
      <c r="K49" s="164">
        <f>'実質公債費比率（分子）の構造'!N$45</f>
        <v>2552</v>
      </c>
      <c r="L49" s="164"/>
      <c r="M49" s="164"/>
      <c r="N49" s="164">
        <f>'実質公債費比率（分子）の構造'!O$45</f>
        <v>2586</v>
      </c>
      <c r="O49" s="164"/>
      <c r="P49" s="164"/>
    </row>
    <row r="50" spans="1:16" x14ac:dyDescent="0.2">
      <c r="A50" s="164" t="s">
        <v>67</v>
      </c>
      <c r="B50" s="164" t="e">
        <f>NA()</f>
        <v>#N/A</v>
      </c>
      <c r="C50" s="164">
        <f>IF(ISNUMBER('実質公債費比率（分子）の構造'!K$53),'実質公債費比率（分子）の構造'!K$53,NA())</f>
        <v>764</v>
      </c>
      <c r="D50" s="164" t="e">
        <f>NA()</f>
        <v>#N/A</v>
      </c>
      <c r="E50" s="164" t="e">
        <f>NA()</f>
        <v>#N/A</v>
      </c>
      <c r="F50" s="164">
        <f>IF(ISNUMBER('実質公債費比率（分子）の構造'!L$53),'実質公債費比率（分子）の構造'!L$53,NA())</f>
        <v>838</v>
      </c>
      <c r="G50" s="164" t="e">
        <f>NA()</f>
        <v>#N/A</v>
      </c>
      <c r="H50" s="164" t="e">
        <f>NA()</f>
        <v>#N/A</v>
      </c>
      <c r="I50" s="164">
        <f>IF(ISNUMBER('実質公債費比率（分子）の構造'!M$53),'実質公債費比率（分子）の構造'!M$53,NA())</f>
        <v>879</v>
      </c>
      <c r="J50" s="164" t="e">
        <f>NA()</f>
        <v>#N/A</v>
      </c>
      <c r="K50" s="164" t="e">
        <f>NA()</f>
        <v>#N/A</v>
      </c>
      <c r="L50" s="164">
        <f>IF(ISNUMBER('実質公債費比率（分子）の構造'!N$53),'実質公債費比率（分子）の構造'!N$53,NA())</f>
        <v>941</v>
      </c>
      <c r="M50" s="164" t="e">
        <f>NA()</f>
        <v>#N/A</v>
      </c>
      <c r="N50" s="164" t="e">
        <f>NA()</f>
        <v>#N/A</v>
      </c>
      <c r="O50" s="164">
        <f>IF(ISNUMBER('実質公債費比率（分子）の構造'!O$53),'実質公債費比率（分子）の構造'!O$53,NA())</f>
        <v>1077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23447</v>
      </c>
      <c r="E56" s="163"/>
      <c r="F56" s="163"/>
      <c r="G56" s="163">
        <f>'将来負担比率（分子）の構造'!J$52</f>
        <v>22871</v>
      </c>
      <c r="H56" s="163"/>
      <c r="I56" s="163"/>
      <c r="J56" s="163">
        <f>'将来負担比率（分子）の構造'!K$52</f>
        <v>21721</v>
      </c>
      <c r="K56" s="163"/>
      <c r="L56" s="163"/>
      <c r="M56" s="163">
        <f>'将来負担比率（分子）の構造'!L$52</f>
        <v>20355</v>
      </c>
      <c r="N56" s="163"/>
      <c r="O56" s="163"/>
      <c r="P56" s="163">
        <f>'将来負担比率（分子）の構造'!M$52</f>
        <v>18828</v>
      </c>
    </row>
    <row r="57" spans="1:16" x14ac:dyDescent="0.2">
      <c r="A57" s="163" t="s">
        <v>42</v>
      </c>
      <c r="B57" s="163"/>
      <c r="C57" s="163"/>
      <c r="D57" s="163">
        <f>'将来負担比率（分子）の構造'!I$51</f>
        <v>6116</v>
      </c>
      <c r="E57" s="163"/>
      <c r="F57" s="163"/>
      <c r="G57" s="163">
        <f>'将来負担比率（分子）の構造'!J$51</f>
        <v>5319</v>
      </c>
      <c r="H57" s="163"/>
      <c r="I57" s="163"/>
      <c r="J57" s="163">
        <f>'将来負担比率（分子）の構造'!K$51</f>
        <v>4914</v>
      </c>
      <c r="K57" s="163"/>
      <c r="L57" s="163"/>
      <c r="M57" s="163">
        <f>'将来負担比率（分子）の構造'!L$51</f>
        <v>4766</v>
      </c>
      <c r="N57" s="163"/>
      <c r="O57" s="163"/>
      <c r="P57" s="163">
        <f>'将来負担比率（分子）の構造'!M$51</f>
        <v>4509</v>
      </c>
    </row>
    <row r="58" spans="1:16" x14ac:dyDescent="0.2">
      <c r="A58" s="163" t="s">
        <v>41</v>
      </c>
      <c r="B58" s="163"/>
      <c r="C58" s="163"/>
      <c r="D58" s="163">
        <f>'将来負担比率（分子）の構造'!I$50</f>
        <v>9079</v>
      </c>
      <c r="E58" s="163"/>
      <c r="F58" s="163"/>
      <c r="G58" s="163">
        <f>'将来負担比率（分子）の構造'!J$50</f>
        <v>10801</v>
      </c>
      <c r="H58" s="163"/>
      <c r="I58" s="163"/>
      <c r="J58" s="163">
        <f>'将来負担比率（分子）の構造'!K$50</f>
        <v>12821</v>
      </c>
      <c r="K58" s="163"/>
      <c r="L58" s="163"/>
      <c r="M58" s="163">
        <f>'将来負担比率（分子）の構造'!L$50</f>
        <v>13538</v>
      </c>
      <c r="N58" s="163"/>
      <c r="O58" s="163"/>
      <c r="P58" s="163">
        <f>'将来負担比率（分子）の構造'!M$50</f>
        <v>14434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5308</v>
      </c>
      <c r="C62" s="163"/>
      <c r="D62" s="163"/>
      <c r="E62" s="163">
        <f>'将来負担比率（分子）の構造'!J$45</f>
        <v>5427</v>
      </c>
      <c r="F62" s="163"/>
      <c r="G62" s="163"/>
      <c r="H62" s="163">
        <f>'将来負担比率（分子）の構造'!K$45</f>
        <v>5468</v>
      </c>
      <c r="I62" s="163"/>
      <c r="J62" s="163"/>
      <c r="K62" s="163">
        <f>'将来負担比率（分子）の構造'!L$45</f>
        <v>5541</v>
      </c>
      <c r="L62" s="163"/>
      <c r="M62" s="163"/>
      <c r="N62" s="163">
        <f>'将来負担比率（分子）の構造'!M$45</f>
        <v>5616</v>
      </c>
      <c r="O62" s="163"/>
      <c r="P62" s="163"/>
    </row>
    <row r="63" spans="1:16" x14ac:dyDescent="0.2">
      <c r="A63" s="163" t="s">
        <v>34</v>
      </c>
      <c r="B63" s="163">
        <f>'将来負担比率（分子）の構造'!I$44</f>
        <v>140</v>
      </c>
      <c r="C63" s="163"/>
      <c r="D63" s="163"/>
      <c r="E63" s="163">
        <f>'将来負担比率（分子）の構造'!J$44</f>
        <v>146</v>
      </c>
      <c r="F63" s="163"/>
      <c r="G63" s="163"/>
      <c r="H63" s="163">
        <f>'将来負担比率（分子）の構造'!K$44</f>
        <v>202</v>
      </c>
      <c r="I63" s="163"/>
      <c r="J63" s="163"/>
      <c r="K63" s="163">
        <f>'将来負担比率（分子）の構造'!L$44</f>
        <v>222</v>
      </c>
      <c r="L63" s="163"/>
      <c r="M63" s="163"/>
      <c r="N63" s="163">
        <f>'将来負担比率（分子）の構造'!M$44</f>
        <v>238</v>
      </c>
      <c r="O63" s="163"/>
      <c r="P63" s="163"/>
    </row>
    <row r="64" spans="1:16" x14ac:dyDescent="0.2">
      <c r="A64" s="163" t="s">
        <v>33</v>
      </c>
      <c r="B64" s="163">
        <f>'将来負担比率（分子）の構造'!I$43</f>
        <v>9960</v>
      </c>
      <c r="C64" s="163"/>
      <c r="D64" s="163"/>
      <c r="E64" s="163">
        <f>'将来負担比率（分子）の構造'!J$43</f>
        <v>9798</v>
      </c>
      <c r="F64" s="163"/>
      <c r="G64" s="163"/>
      <c r="H64" s="163">
        <f>'将来負担比率（分子）の構造'!K$43</f>
        <v>9583</v>
      </c>
      <c r="I64" s="163"/>
      <c r="J64" s="163"/>
      <c r="K64" s="163">
        <f>'将来負担比率（分子）の構造'!L$43</f>
        <v>9644</v>
      </c>
      <c r="L64" s="163"/>
      <c r="M64" s="163"/>
      <c r="N64" s="163">
        <f>'将来負担比率（分子）の構造'!M$43</f>
        <v>9477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25484</v>
      </c>
      <c r="C66" s="163"/>
      <c r="D66" s="163"/>
      <c r="E66" s="163">
        <f>'将来負担比率（分子）の構造'!J$41</f>
        <v>25721</v>
      </c>
      <c r="F66" s="163"/>
      <c r="G66" s="163"/>
      <c r="H66" s="163">
        <f>'将来負担比率（分子）の構造'!K$41</f>
        <v>24442</v>
      </c>
      <c r="I66" s="163"/>
      <c r="J66" s="163"/>
      <c r="K66" s="163">
        <f>'将来負担比率（分子）の構造'!L$41</f>
        <v>22892</v>
      </c>
      <c r="L66" s="163"/>
      <c r="M66" s="163"/>
      <c r="N66" s="163">
        <f>'将来負担比率（分子）の構造'!M$41</f>
        <v>21312</v>
      </c>
      <c r="O66" s="163"/>
      <c r="P66" s="163"/>
    </row>
    <row r="67" spans="1:16" x14ac:dyDescent="0.2">
      <c r="A67" s="163" t="s">
        <v>71</v>
      </c>
      <c r="B67" s="163" t="e">
        <f>NA()</f>
        <v>#N/A</v>
      </c>
      <c r="C67" s="163">
        <f>IF(ISNUMBER('将来負担比率（分子）の構造'!I$53), IF('将来負担比率（分子）の構造'!I$53 &lt; 0, 0, '将来負担比率（分子）の構造'!I$53), NA())</f>
        <v>2250</v>
      </c>
      <c r="D67" s="163" t="e">
        <f>NA()</f>
        <v>#N/A</v>
      </c>
      <c r="E67" s="163" t="e">
        <f>NA()</f>
        <v>#N/A</v>
      </c>
      <c r="F67" s="163">
        <f>IF(ISNUMBER('将来負担比率（分子）の構造'!J$53), IF('将来負担比率（分子）の構造'!J$53 &lt; 0, 0, '将来負担比率（分子）の構造'!J$53), NA())</f>
        <v>2102</v>
      </c>
      <c r="G67" s="163" t="e">
        <f>NA()</f>
        <v>#N/A</v>
      </c>
      <c r="H67" s="163" t="e">
        <f>NA()</f>
        <v>#N/A</v>
      </c>
      <c r="I67" s="163">
        <f>IF(ISNUMBER('将来負担比率（分子）の構造'!K$53), IF('将来負担比率（分子）の構造'!K$53 &lt; 0, 0, '将来負担比率（分子）の構造'!K$53), NA())</f>
        <v>239</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3411</v>
      </c>
      <c r="C72" s="167">
        <f>基金残高に係る経年分析!G55</f>
        <v>3162</v>
      </c>
      <c r="D72" s="167">
        <f>基金残高に係る経年分析!H55</f>
        <v>3365</v>
      </c>
    </row>
    <row r="73" spans="1:16" x14ac:dyDescent="0.2">
      <c r="A73" s="166" t="s">
        <v>74</v>
      </c>
      <c r="B73" s="167">
        <f>基金残高に係る経年分析!F56</f>
        <v>998</v>
      </c>
      <c r="C73" s="167">
        <f>基金残高に係る経年分析!G56</f>
        <v>987</v>
      </c>
      <c r="D73" s="167">
        <f>基金残高に係る経年分析!H56</f>
        <v>906</v>
      </c>
    </row>
    <row r="74" spans="1:16" x14ac:dyDescent="0.2">
      <c r="A74" s="166" t="s">
        <v>75</v>
      </c>
      <c r="B74" s="167">
        <f>基金残高に係る経年分析!F57</f>
        <v>2439</v>
      </c>
      <c r="C74" s="167">
        <f>基金残高に係る経年分析!G57</f>
        <v>3508</v>
      </c>
      <c r="D74" s="167">
        <f>基金残高に係る経年分析!H57</f>
        <v>3845</v>
      </c>
    </row>
  </sheetData>
  <sheetProtection algorithmName="SHA-512" hashValue="cIcRmEEI5UdjLhQBgxVsItxtBDrfMipijjP4C49x4Ye9jDAg1arlzACeoPx8TyVG9v0+shPnP/7n1a8hMBoB+Q==" saltValue="U+wWtTrneJtaNOOQgI1r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10653063</v>
      </c>
      <c r="S5" s="674"/>
      <c r="T5" s="674"/>
      <c r="U5" s="674"/>
      <c r="V5" s="674"/>
      <c r="W5" s="674"/>
      <c r="X5" s="674"/>
      <c r="Y5" s="702"/>
      <c r="Z5" s="715">
        <v>32.299999999999997</v>
      </c>
      <c r="AA5" s="715"/>
      <c r="AB5" s="715"/>
      <c r="AC5" s="715"/>
      <c r="AD5" s="716">
        <v>9575348</v>
      </c>
      <c r="AE5" s="716"/>
      <c r="AF5" s="716"/>
      <c r="AG5" s="716"/>
      <c r="AH5" s="716"/>
      <c r="AI5" s="716"/>
      <c r="AJ5" s="716"/>
      <c r="AK5" s="716"/>
      <c r="AL5" s="703">
        <v>54.7</v>
      </c>
      <c r="AM5" s="685"/>
      <c r="AN5" s="685"/>
      <c r="AO5" s="704"/>
      <c r="AP5" s="676" t="s">
        <v>216</v>
      </c>
      <c r="AQ5" s="677"/>
      <c r="AR5" s="677"/>
      <c r="AS5" s="677"/>
      <c r="AT5" s="677"/>
      <c r="AU5" s="677"/>
      <c r="AV5" s="677"/>
      <c r="AW5" s="677"/>
      <c r="AX5" s="677"/>
      <c r="AY5" s="677"/>
      <c r="AZ5" s="677"/>
      <c r="BA5" s="677"/>
      <c r="BB5" s="677"/>
      <c r="BC5" s="677"/>
      <c r="BD5" s="677"/>
      <c r="BE5" s="677"/>
      <c r="BF5" s="678"/>
      <c r="BG5" s="621">
        <v>9240364</v>
      </c>
      <c r="BH5" s="622"/>
      <c r="BI5" s="622"/>
      <c r="BJ5" s="622"/>
      <c r="BK5" s="622"/>
      <c r="BL5" s="622"/>
      <c r="BM5" s="622"/>
      <c r="BN5" s="623"/>
      <c r="BO5" s="659">
        <v>86.7</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180653</v>
      </c>
      <c r="S6" s="622"/>
      <c r="T6" s="622"/>
      <c r="U6" s="622"/>
      <c r="V6" s="622"/>
      <c r="W6" s="622"/>
      <c r="X6" s="622"/>
      <c r="Y6" s="623"/>
      <c r="Z6" s="659">
        <v>0.5</v>
      </c>
      <c r="AA6" s="659"/>
      <c r="AB6" s="659"/>
      <c r="AC6" s="659"/>
      <c r="AD6" s="660">
        <v>180653</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9240364</v>
      </c>
      <c r="BH6" s="622"/>
      <c r="BI6" s="622"/>
      <c r="BJ6" s="622"/>
      <c r="BK6" s="622"/>
      <c r="BL6" s="622"/>
      <c r="BM6" s="622"/>
      <c r="BN6" s="623"/>
      <c r="BO6" s="659">
        <v>86.7</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211202</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211202</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3840</v>
      </c>
      <c r="S7" s="622"/>
      <c r="T7" s="622"/>
      <c r="U7" s="622"/>
      <c r="V7" s="622"/>
      <c r="W7" s="622"/>
      <c r="X7" s="622"/>
      <c r="Y7" s="623"/>
      <c r="Z7" s="659">
        <v>0</v>
      </c>
      <c r="AA7" s="659"/>
      <c r="AB7" s="659"/>
      <c r="AC7" s="659"/>
      <c r="AD7" s="660">
        <v>3840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3318196</v>
      </c>
      <c r="BH7" s="622"/>
      <c r="BI7" s="622"/>
      <c r="BJ7" s="622"/>
      <c r="BK7" s="622"/>
      <c r="BL7" s="622"/>
      <c r="BM7" s="622"/>
      <c r="BN7" s="623"/>
      <c r="BO7" s="659">
        <v>31.1</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4974383</v>
      </c>
      <c r="CS7" s="622"/>
      <c r="CT7" s="622"/>
      <c r="CU7" s="622"/>
      <c r="CV7" s="622"/>
      <c r="CW7" s="622"/>
      <c r="CX7" s="622"/>
      <c r="CY7" s="623"/>
      <c r="CZ7" s="659">
        <v>15.5</v>
      </c>
      <c r="DA7" s="659"/>
      <c r="DB7" s="659"/>
      <c r="DC7" s="659"/>
      <c r="DD7" s="627">
        <v>45070</v>
      </c>
      <c r="DE7" s="622"/>
      <c r="DF7" s="622"/>
      <c r="DG7" s="622"/>
      <c r="DH7" s="622"/>
      <c r="DI7" s="622"/>
      <c r="DJ7" s="622"/>
      <c r="DK7" s="622"/>
      <c r="DL7" s="622"/>
      <c r="DM7" s="622"/>
      <c r="DN7" s="622"/>
      <c r="DO7" s="622"/>
      <c r="DP7" s="623"/>
      <c r="DQ7" s="627">
        <v>3850125</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70678</v>
      </c>
      <c r="S8" s="622"/>
      <c r="T8" s="622"/>
      <c r="U8" s="622"/>
      <c r="V8" s="622"/>
      <c r="W8" s="622"/>
      <c r="X8" s="622"/>
      <c r="Y8" s="623"/>
      <c r="Z8" s="659">
        <v>0.2</v>
      </c>
      <c r="AA8" s="659"/>
      <c r="AB8" s="659"/>
      <c r="AC8" s="659"/>
      <c r="AD8" s="660">
        <v>70678</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129388</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13434383</v>
      </c>
      <c r="CS8" s="622"/>
      <c r="CT8" s="622"/>
      <c r="CU8" s="622"/>
      <c r="CV8" s="622"/>
      <c r="CW8" s="622"/>
      <c r="CX8" s="622"/>
      <c r="CY8" s="623"/>
      <c r="CZ8" s="659">
        <v>41.8</v>
      </c>
      <c r="DA8" s="659"/>
      <c r="DB8" s="659"/>
      <c r="DC8" s="659"/>
      <c r="DD8" s="627">
        <v>36079</v>
      </c>
      <c r="DE8" s="622"/>
      <c r="DF8" s="622"/>
      <c r="DG8" s="622"/>
      <c r="DH8" s="622"/>
      <c r="DI8" s="622"/>
      <c r="DJ8" s="622"/>
      <c r="DK8" s="622"/>
      <c r="DL8" s="622"/>
      <c r="DM8" s="622"/>
      <c r="DN8" s="622"/>
      <c r="DO8" s="622"/>
      <c r="DP8" s="623"/>
      <c r="DQ8" s="627">
        <v>7731166</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121861</v>
      </c>
      <c r="S9" s="622"/>
      <c r="T9" s="622"/>
      <c r="U9" s="622"/>
      <c r="V9" s="622"/>
      <c r="W9" s="622"/>
      <c r="X9" s="622"/>
      <c r="Y9" s="623"/>
      <c r="Z9" s="659">
        <v>0.4</v>
      </c>
      <c r="AA9" s="659"/>
      <c r="AB9" s="659"/>
      <c r="AC9" s="659"/>
      <c r="AD9" s="660">
        <v>121861</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2708098</v>
      </c>
      <c r="BH9" s="622"/>
      <c r="BI9" s="622"/>
      <c r="BJ9" s="622"/>
      <c r="BK9" s="622"/>
      <c r="BL9" s="622"/>
      <c r="BM9" s="622"/>
      <c r="BN9" s="623"/>
      <c r="BO9" s="659">
        <v>25.4</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2692068</v>
      </c>
      <c r="CS9" s="622"/>
      <c r="CT9" s="622"/>
      <c r="CU9" s="622"/>
      <c r="CV9" s="622"/>
      <c r="CW9" s="622"/>
      <c r="CX9" s="622"/>
      <c r="CY9" s="623"/>
      <c r="CZ9" s="659">
        <v>8.4</v>
      </c>
      <c r="DA9" s="659"/>
      <c r="DB9" s="659"/>
      <c r="DC9" s="659"/>
      <c r="DD9" s="627">
        <v>173263</v>
      </c>
      <c r="DE9" s="622"/>
      <c r="DF9" s="622"/>
      <c r="DG9" s="622"/>
      <c r="DH9" s="622"/>
      <c r="DI9" s="622"/>
      <c r="DJ9" s="622"/>
      <c r="DK9" s="622"/>
      <c r="DL9" s="622"/>
      <c r="DM9" s="622"/>
      <c r="DN9" s="622"/>
      <c r="DO9" s="622"/>
      <c r="DP9" s="623"/>
      <c r="DQ9" s="627">
        <v>2105829</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270874</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102104</v>
      </c>
      <c r="CS10" s="622"/>
      <c r="CT10" s="622"/>
      <c r="CU10" s="622"/>
      <c r="CV10" s="622"/>
      <c r="CW10" s="622"/>
      <c r="CX10" s="622"/>
      <c r="CY10" s="623"/>
      <c r="CZ10" s="659">
        <v>0.3</v>
      </c>
      <c r="DA10" s="659"/>
      <c r="DB10" s="659"/>
      <c r="DC10" s="659"/>
      <c r="DD10" s="627" t="s">
        <v>122</v>
      </c>
      <c r="DE10" s="622"/>
      <c r="DF10" s="622"/>
      <c r="DG10" s="622"/>
      <c r="DH10" s="622"/>
      <c r="DI10" s="622"/>
      <c r="DJ10" s="622"/>
      <c r="DK10" s="622"/>
      <c r="DL10" s="622"/>
      <c r="DM10" s="622"/>
      <c r="DN10" s="622"/>
      <c r="DO10" s="622"/>
      <c r="DP10" s="623"/>
      <c r="DQ10" s="627">
        <v>102104</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1696001</v>
      </c>
      <c r="S11" s="622"/>
      <c r="T11" s="622"/>
      <c r="U11" s="622"/>
      <c r="V11" s="622"/>
      <c r="W11" s="622"/>
      <c r="X11" s="622"/>
      <c r="Y11" s="623"/>
      <c r="Z11" s="624">
        <v>5.0999999999999996</v>
      </c>
      <c r="AA11" s="625"/>
      <c r="AB11" s="625"/>
      <c r="AC11" s="626"/>
      <c r="AD11" s="627">
        <v>1696001</v>
      </c>
      <c r="AE11" s="622"/>
      <c r="AF11" s="622"/>
      <c r="AG11" s="622"/>
      <c r="AH11" s="622"/>
      <c r="AI11" s="622"/>
      <c r="AJ11" s="622"/>
      <c r="AK11" s="623"/>
      <c r="AL11" s="624">
        <v>9.6999999999999993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209836</v>
      </c>
      <c r="BH11" s="622"/>
      <c r="BI11" s="622"/>
      <c r="BJ11" s="622"/>
      <c r="BK11" s="622"/>
      <c r="BL11" s="622"/>
      <c r="BM11" s="622"/>
      <c r="BN11" s="623"/>
      <c r="BO11" s="659">
        <v>2</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219303</v>
      </c>
      <c r="CS11" s="622"/>
      <c r="CT11" s="622"/>
      <c r="CU11" s="622"/>
      <c r="CV11" s="622"/>
      <c r="CW11" s="622"/>
      <c r="CX11" s="622"/>
      <c r="CY11" s="623"/>
      <c r="CZ11" s="659">
        <v>0.7</v>
      </c>
      <c r="DA11" s="659"/>
      <c r="DB11" s="659"/>
      <c r="DC11" s="659"/>
      <c r="DD11" s="627">
        <v>105952</v>
      </c>
      <c r="DE11" s="622"/>
      <c r="DF11" s="622"/>
      <c r="DG11" s="622"/>
      <c r="DH11" s="622"/>
      <c r="DI11" s="622"/>
      <c r="DJ11" s="622"/>
      <c r="DK11" s="622"/>
      <c r="DL11" s="622"/>
      <c r="DM11" s="622"/>
      <c r="DN11" s="622"/>
      <c r="DO11" s="622"/>
      <c r="DP11" s="623"/>
      <c r="DQ11" s="627">
        <v>163209</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81499</v>
      </c>
      <c r="S12" s="622"/>
      <c r="T12" s="622"/>
      <c r="U12" s="622"/>
      <c r="V12" s="622"/>
      <c r="W12" s="622"/>
      <c r="X12" s="622"/>
      <c r="Y12" s="623"/>
      <c r="Z12" s="659">
        <v>0.2</v>
      </c>
      <c r="AA12" s="659"/>
      <c r="AB12" s="659"/>
      <c r="AC12" s="659"/>
      <c r="AD12" s="660">
        <v>81499</v>
      </c>
      <c r="AE12" s="660"/>
      <c r="AF12" s="660"/>
      <c r="AG12" s="660"/>
      <c r="AH12" s="660"/>
      <c r="AI12" s="660"/>
      <c r="AJ12" s="660"/>
      <c r="AK12" s="660"/>
      <c r="AL12" s="624">
        <v>0.5</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5105339</v>
      </c>
      <c r="BH12" s="622"/>
      <c r="BI12" s="622"/>
      <c r="BJ12" s="622"/>
      <c r="BK12" s="622"/>
      <c r="BL12" s="622"/>
      <c r="BM12" s="622"/>
      <c r="BN12" s="623"/>
      <c r="BO12" s="659">
        <v>47.9</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1471994</v>
      </c>
      <c r="CS12" s="622"/>
      <c r="CT12" s="622"/>
      <c r="CU12" s="622"/>
      <c r="CV12" s="622"/>
      <c r="CW12" s="622"/>
      <c r="CX12" s="622"/>
      <c r="CY12" s="623"/>
      <c r="CZ12" s="659">
        <v>4.5999999999999996</v>
      </c>
      <c r="DA12" s="659"/>
      <c r="DB12" s="659"/>
      <c r="DC12" s="659"/>
      <c r="DD12" s="627">
        <v>141877</v>
      </c>
      <c r="DE12" s="622"/>
      <c r="DF12" s="622"/>
      <c r="DG12" s="622"/>
      <c r="DH12" s="622"/>
      <c r="DI12" s="622"/>
      <c r="DJ12" s="622"/>
      <c r="DK12" s="622"/>
      <c r="DL12" s="622"/>
      <c r="DM12" s="622"/>
      <c r="DN12" s="622"/>
      <c r="DO12" s="622"/>
      <c r="DP12" s="623"/>
      <c r="DQ12" s="627">
        <v>1042098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5084384</v>
      </c>
      <c r="BH13" s="622"/>
      <c r="BI13" s="622"/>
      <c r="BJ13" s="622"/>
      <c r="BK13" s="622"/>
      <c r="BL13" s="622"/>
      <c r="BM13" s="622"/>
      <c r="BN13" s="623"/>
      <c r="BO13" s="659">
        <v>47.7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2637228</v>
      </c>
      <c r="CS13" s="622"/>
      <c r="CT13" s="622"/>
      <c r="CU13" s="622"/>
      <c r="CV13" s="622"/>
      <c r="CW13" s="622"/>
      <c r="CX13" s="622"/>
      <c r="CY13" s="623"/>
      <c r="CZ13" s="659">
        <v>8.1999999999999993</v>
      </c>
      <c r="DA13" s="659"/>
      <c r="DB13" s="659"/>
      <c r="DC13" s="659"/>
      <c r="DD13" s="627">
        <v>895799</v>
      </c>
      <c r="DE13" s="622"/>
      <c r="DF13" s="622"/>
      <c r="DG13" s="622"/>
      <c r="DH13" s="622"/>
      <c r="DI13" s="622"/>
      <c r="DJ13" s="622"/>
      <c r="DK13" s="622"/>
      <c r="DL13" s="622"/>
      <c r="DM13" s="622"/>
      <c r="DN13" s="622"/>
      <c r="DO13" s="622"/>
      <c r="DP13" s="623"/>
      <c r="DQ13" s="627">
        <v>1814802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233341</v>
      </c>
      <c r="BH14" s="622"/>
      <c r="BI14" s="622"/>
      <c r="BJ14" s="622"/>
      <c r="BK14" s="622"/>
      <c r="BL14" s="622"/>
      <c r="BM14" s="622"/>
      <c r="BN14" s="623"/>
      <c r="BO14" s="659">
        <v>2.2000000000000002</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1246422</v>
      </c>
      <c r="CS14" s="622"/>
      <c r="CT14" s="622"/>
      <c r="CU14" s="622"/>
      <c r="CV14" s="622"/>
      <c r="CW14" s="622"/>
      <c r="CX14" s="622"/>
      <c r="CY14" s="623"/>
      <c r="CZ14" s="659">
        <v>3.9</v>
      </c>
      <c r="DA14" s="659"/>
      <c r="DB14" s="659"/>
      <c r="DC14" s="659"/>
      <c r="DD14" s="627">
        <v>59438</v>
      </c>
      <c r="DE14" s="622"/>
      <c r="DF14" s="622"/>
      <c r="DG14" s="622"/>
      <c r="DH14" s="622"/>
      <c r="DI14" s="622"/>
      <c r="DJ14" s="622"/>
      <c r="DK14" s="622"/>
      <c r="DL14" s="622"/>
      <c r="DM14" s="622"/>
      <c r="DN14" s="622"/>
      <c r="DO14" s="622"/>
      <c r="DP14" s="623"/>
      <c r="DQ14" s="627">
        <v>1149990</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30629</v>
      </c>
      <c r="S15" s="622"/>
      <c r="T15" s="622"/>
      <c r="U15" s="622"/>
      <c r="V15" s="622"/>
      <c r="W15" s="622"/>
      <c r="X15" s="622"/>
      <c r="Y15" s="623"/>
      <c r="Z15" s="659">
        <v>0.1</v>
      </c>
      <c r="AA15" s="659"/>
      <c r="AB15" s="659"/>
      <c r="AC15" s="659"/>
      <c r="AD15" s="660">
        <v>30629</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583488</v>
      </c>
      <c r="BH15" s="622"/>
      <c r="BI15" s="622"/>
      <c r="BJ15" s="622"/>
      <c r="BK15" s="622"/>
      <c r="BL15" s="622"/>
      <c r="BM15" s="622"/>
      <c r="BN15" s="623"/>
      <c r="BO15" s="659">
        <v>5.5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2579106</v>
      </c>
      <c r="CS15" s="622"/>
      <c r="CT15" s="622"/>
      <c r="CU15" s="622"/>
      <c r="CV15" s="622"/>
      <c r="CW15" s="622"/>
      <c r="CX15" s="622"/>
      <c r="CY15" s="623"/>
      <c r="CZ15" s="659">
        <v>8</v>
      </c>
      <c r="DA15" s="659"/>
      <c r="DB15" s="659"/>
      <c r="DC15" s="659"/>
      <c r="DD15" s="627">
        <v>191693</v>
      </c>
      <c r="DE15" s="622"/>
      <c r="DF15" s="622"/>
      <c r="DG15" s="622"/>
      <c r="DH15" s="622"/>
      <c r="DI15" s="622"/>
      <c r="DJ15" s="622"/>
      <c r="DK15" s="622"/>
      <c r="DL15" s="622"/>
      <c r="DM15" s="622"/>
      <c r="DN15" s="622"/>
      <c r="DO15" s="622"/>
      <c r="DP15" s="623"/>
      <c r="DQ15" s="627">
        <v>2128382</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171383</v>
      </c>
      <c r="S16" s="622"/>
      <c r="T16" s="622"/>
      <c r="U16" s="622"/>
      <c r="V16" s="622"/>
      <c r="W16" s="622"/>
      <c r="X16" s="622"/>
      <c r="Y16" s="623"/>
      <c r="Z16" s="659">
        <v>0.5</v>
      </c>
      <c r="AA16" s="659"/>
      <c r="AB16" s="659"/>
      <c r="AC16" s="659"/>
      <c r="AD16" s="660">
        <v>171383</v>
      </c>
      <c r="AE16" s="660"/>
      <c r="AF16" s="660"/>
      <c r="AG16" s="660"/>
      <c r="AH16" s="660"/>
      <c r="AI16" s="660"/>
      <c r="AJ16" s="660"/>
      <c r="AK16" s="660"/>
      <c r="AL16" s="624">
        <v>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51717</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290597</v>
      </c>
      <c r="S17" s="622"/>
      <c r="T17" s="622"/>
      <c r="U17" s="622"/>
      <c r="V17" s="622"/>
      <c r="W17" s="622"/>
      <c r="X17" s="622"/>
      <c r="Y17" s="623"/>
      <c r="Z17" s="659">
        <v>0.9</v>
      </c>
      <c r="AA17" s="659"/>
      <c r="AB17" s="659"/>
      <c r="AC17" s="659"/>
      <c r="AD17" s="660">
        <v>290597</v>
      </c>
      <c r="AE17" s="660"/>
      <c r="AF17" s="660"/>
      <c r="AG17" s="660"/>
      <c r="AH17" s="660"/>
      <c r="AI17" s="660"/>
      <c r="AJ17" s="660"/>
      <c r="AK17" s="660"/>
      <c r="AL17" s="624">
        <v>1.7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2500279</v>
      </c>
      <c r="CS17" s="622"/>
      <c r="CT17" s="622"/>
      <c r="CU17" s="622"/>
      <c r="CV17" s="622"/>
      <c r="CW17" s="622"/>
      <c r="CX17" s="622"/>
      <c r="CY17" s="623"/>
      <c r="CZ17" s="659">
        <v>7.8</v>
      </c>
      <c r="DA17" s="659"/>
      <c r="DB17" s="659"/>
      <c r="DC17" s="659"/>
      <c r="DD17" s="627" t="s">
        <v>122</v>
      </c>
      <c r="DE17" s="622"/>
      <c r="DF17" s="622"/>
      <c r="DG17" s="622"/>
      <c r="DH17" s="622"/>
      <c r="DI17" s="622"/>
      <c r="DJ17" s="622"/>
      <c r="DK17" s="622"/>
      <c r="DL17" s="622"/>
      <c r="DM17" s="622"/>
      <c r="DN17" s="622"/>
      <c r="DO17" s="622"/>
      <c r="DP17" s="623"/>
      <c r="DQ17" s="627">
        <v>2481287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33708</v>
      </c>
      <c r="S18" s="622"/>
      <c r="T18" s="622"/>
      <c r="U18" s="622"/>
      <c r="V18" s="622"/>
      <c r="W18" s="622"/>
      <c r="X18" s="622"/>
      <c r="Y18" s="623"/>
      <c r="Z18" s="659">
        <v>0.1</v>
      </c>
      <c r="AA18" s="659"/>
      <c r="AB18" s="659"/>
      <c r="AC18" s="659"/>
      <c r="AD18" s="660">
        <v>33708</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254512</v>
      </c>
      <c r="S19" s="622"/>
      <c r="T19" s="622"/>
      <c r="U19" s="622"/>
      <c r="V19" s="622"/>
      <c r="W19" s="622"/>
      <c r="X19" s="622"/>
      <c r="Y19" s="623"/>
      <c r="Z19" s="659">
        <v>0.8</v>
      </c>
      <c r="AA19" s="659"/>
      <c r="AB19" s="659"/>
      <c r="AC19" s="659"/>
      <c r="AD19" s="660">
        <v>254512</v>
      </c>
      <c r="AE19" s="660"/>
      <c r="AF19" s="660"/>
      <c r="AG19" s="660"/>
      <c r="AH19" s="660"/>
      <c r="AI19" s="660"/>
      <c r="AJ19" s="660"/>
      <c r="AK19" s="660"/>
      <c r="AL19" s="624">
        <v>1.5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1412699</v>
      </c>
      <c r="BH19" s="622"/>
      <c r="BI19" s="622"/>
      <c r="BJ19" s="622"/>
      <c r="BK19" s="622"/>
      <c r="BL19" s="622"/>
      <c r="BM19" s="622"/>
      <c r="BN19" s="623"/>
      <c r="BO19" s="659">
        <v>13.3</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2377</v>
      </c>
      <c r="S20" s="622"/>
      <c r="T20" s="622"/>
      <c r="U20" s="622"/>
      <c r="V20" s="622"/>
      <c r="W20" s="622"/>
      <c r="X20" s="622"/>
      <c r="Y20" s="623"/>
      <c r="Z20" s="659">
        <v>0</v>
      </c>
      <c r="AA20" s="659"/>
      <c r="AB20" s="659"/>
      <c r="AC20" s="659"/>
      <c r="AD20" s="660">
        <v>2377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1412699</v>
      </c>
      <c r="BH20" s="622"/>
      <c r="BI20" s="622"/>
      <c r="BJ20" s="622"/>
      <c r="BK20" s="622"/>
      <c r="BL20" s="622"/>
      <c r="BM20" s="622"/>
      <c r="BN20" s="623"/>
      <c r="BO20" s="659">
        <v>13.3</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32120189</v>
      </c>
      <c r="CS20" s="622"/>
      <c r="CT20" s="622"/>
      <c r="CU20" s="622"/>
      <c r="CV20" s="622"/>
      <c r="CW20" s="622"/>
      <c r="CX20" s="622"/>
      <c r="CY20" s="623"/>
      <c r="CZ20" s="659">
        <v>100</v>
      </c>
      <c r="DA20" s="659"/>
      <c r="DB20" s="659"/>
      <c r="DC20" s="659"/>
      <c r="DD20" s="627">
        <v>1649171</v>
      </c>
      <c r="DE20" s="622"/>
      <c r="DF20" s="622"/>
      <c r="DG20" s="622"/>
      <c r="DH20" s="622"/>
      <c r="DI20" s="622"/>
      <c r="DJ20" s="622"/>
      <c r="DK20" s="622"/>
      <c r="DL20" s="622"/>
      <c r="DM20" s="622"/>
      <c r="DN20" s="622"/>
      <c r="DO20" s="622"/>
      <c r="DP20" s="623"/>
      <c r="DQ20" s="627">
        <v>22780194</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5468996</v>
      </c>
      <c r="S21" s="622"/>
      <c r="T21" s="622"/>
      <c r="U21" s="622"/>
      <c r="V21" s="622"/>
      <c r="W21" s="622"/>
      <c r="X21" s="622"/>
      <c r="Y21" s="623"/>
      <c r="Z21" s="659">
        <v>16.600000000000001</v>
      </c>
      <c r="AA21" s="659"/>
      <c r="AB21" s="659"/>
      <c r="AC21" s="659"/>
      <c r="AD21" s="660">
        <v>5157341</v>
      </c>
      <c r="AE21" s="660"/>
      <c r="AF21" s="660"/>
      <c r="AG21" s="660"/>
      <c r="AH21" s="660"/>
      <c r="AI21" s="660"/>
      <c r="AJ21" s="660"/>
      <c r="AK21" s="660"/>
      <c r="AL21" s="624">
        <v>29.4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334984</v>
      </c>
      <c r="BH21" s="622"/>
      <c r="BI21" s="622"/>
      <c r="BJ21" s="622"/>
      <c r="BK21" s="622"/>
      <c r="BL21" s="622"/>
      <c r="BM21" s="622"/>
      <c r="BN21" s="623"/>
      <c r="BO21" s="659">
        <v>3.1</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5157341</v>
      </c>
      <c r="S22" s="622"/>
      <c r="T22" s="622"/>
      <c r="U22" s="622"/>
      <c r="V22" s="622"/>
      <c r="W22" s="622"/>
      <c r="X22" s="622"/>
      <c r="Y22" s="623"/>
      <c r="Z22" s="659">
        <v>15.6</v>
      </c>
      <c r="AA22" s="659"/>
      <c r="AB22" s="659"/>
      <c r="AC22" s="659"/>
      <c r="AD22" s="660">
        <v>5157341</v>
      </c>
      <c r="AE22" s="660"/>
      <c r="AF22" s="660"/>
      <c r="AG22" s="660"/>
      <c r="AH22" s="660"/>
      <c r="AI22" s="660"/>
      <c r="AJ22" s="660"/>
      <c r="AK22" s="660"/>
      <c r="AL22" s="624">
        <v>29.4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311655</v>
      </c>
      <c r="S23" s="622"/>
      <c r="T23" s="622"/>
      <c r="U23" s="622"/>
      <c r="V23" s="622"/>
      <c r="W23" s="622"/>
      <c r="X23" s="622"/>
      <c r="Y23" s="623"/>
      <c r="Z23" s="659">
        <v>0.9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1077715</v>
      </c>
      <c r="BH23" s="622"/>
      <c r="BI23" s="622"/>
      <c r="BJ23" s="622"/>
      <c r="BK23" s="622"/>
      <c r="BL23" s="622"/>
      <c r="BM23" s="622"/>
      <c r="BN23" s="623"/>
      <c r="BO23" s="659">
        <v>10.1</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15458581</v>
      </c>
      <c r="CS24" s="674"/>
      <c r="CT24" s="674"/>
      <c r="CU24" s="674"/>
      <c r="CV24" s="674"/>
      <c r="CW24" s="674"/>
      <c r="CX24" s="674"/>
      <c r="CY24" s="702"/>
      <c r="CZ24" s="703">
        <v>48.1</v>
      </c>
      <c r="DA24" s="685"/>
      <c r="DB24" s="685"/>
      <c r="DC24" s="705"/>
      <c r="DD24" s="701">
        <v>10525907</v>
      </c>
      <c r="DE24" s="674"/>
      <c r="DF24" s="674"/>
      <c r="DG24" s="674"/>
      <c r="DH24" s="674"/>
      <c r="DI24" s="674"/>
      <c r="DJ24" s="674"/>
      <c r="DK24" s="702"/>
      <c r="DL24" s="701">
        <v>8639032</v>
      </c>
      <c r="DM24" s="674"/>
      <c r="DN24" s="674"/>
      <c r="DO24" s="674"/>
      <c r="DP24" s="674"/>
      <c r="DQ24" s="674"/>
      <c r="DR24" s="674"/>
      <c r="DS24" s="674"/>
      <c r="DT24" s="674"/>
      <c r="DU24" s="674"/>
      <c r="DV24" s="702"/>
      <c r="DW24" s="703">
        <v>49.1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18769200</v>
      </c>
      <c r="S25" s="622"/>
      <c r="T25" s="622"/>
      <c r="U25" s="622"/>
      <c r="V25" s="622"/>
      <c r="W25" s="622"/>
      <c r="X25" s="622"/>
      <c r="Y25" s="623"/>
      <c r="Z25" s="659">
        <v>56.8</v>
      </c>
      <c r="AA25" s="659"/>
      <c r="AB25" s="659"/>
      <c r="AC25" s="659"/>
      <c r="AD25" s="660">
        <v>17379830</v>
      </c>
      <c r="AE25" s="660"/>
      <c r="AF25" s="660"/>
      <c r="AG25" s="660"/>
      <c r="AH25" s="660"/>
      <c r="AI25" s="660"/>
      <c r="AJ25" s="660"/>
      <c r="AK25" s="660"/>
      <c r="AL25" s="624">
        <v>99.2</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5409961</v>
      </c>
      <c r="CS25" s="634"/>
      <c r="CT25" s="634"/>
      <c r="CU25" s="634"/>
      <c r="CV25" s="634"/>
      <c r="CW25" s="634"/>
      <c r="CX25" s="634"/>
      <c r="CY25" s="635"/>
      <c r="CZ25" s="624">
        <v>16.8</v>
      </c>
      <c r="DA25" s="636"/>
      <c r="DB25" s="636"/>
      <c r="DC25" s="637"/>
      <c r="DD25" s="627">
        <v>5032694</v>
      </c>
      <c r="DE25" s="634"/>
      <c r="DF25" s="634"/>
      <c r="DG25" s="634"/>
      <c r="DH25" s="634"/>
      <c r="DI25" s="634"/>
      <c r="DJ25" s="634"/>
      <c r="DK25" s="635"/>
      <c r="DL25" s="627">
        <v>4260924</v>
      </c>
      <c r="DM25" s="634"/>
      <c r="DN25" s="634"/>
      <c r="DO25" s="634"/>
      <c r="DP25" s="634"/>
      <c r="DQ25" s="634"/>
      <c r="DR25" s="634"/>
      <c r="DS25" s="634"/>
      <c r="DT25" s="634"/>
      <c r="DU25" s="634"/>
      <c r="DV25" s="635"/>
      <c r="DW25" s="624">
        <v>24.2</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7994</v>
      </c>
      <c r="S26" s="622"/>
      <c r="T26" s="622"/>
      <c r="U26" s="622"/>
      <c r="V26" s="622"/>
      <c r="W26" s="622"/>
      <c r="X26" s="622"/>
      <c r="Y26" s="623"/>
      <c r="Z26" s="659">
        <v>0</v>
      </c>
      <c r="AA26" s="659"/>
      <c r="AB26" s="659"/>
      <c r="AC26" s="659"/>
      <c r="AD26" s="660">
        <v>7994</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3377661</v>
      </c>
      <c r="CS26" s="622"/>
      <c r="CT26" s="622"/>
      <c r="CU26" s="622"/>
      <c r="CV26" s="622"/>
      <c r="CW26" s="622"/>
      <c r="CX26" s="622"/>
      <c r="CY26" s="623"/>
      <c r="CZ26" s="624">
        <v>10.5</v>
      </c>
      <c r="DA26" s="636"/>
      <c r="DB26" s="636"/>
      <c r="DC26" s="637"/>
      <c r="DD26" s="627">
        <v>3108318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238173</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10653063</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7548341</v>
      </c>
      <c r="CS27" s="634"/>
      <c r="CT27" s="634"/>
      <c r="CU27" s="634"/>
      <c r="CV27" s="634"/>
      <c r="CW27" s="634"/>
      <c r="CX27" s="634"/>
      <c r="CY27" s="635"/>
      <c r="CZ27" s="624">
        <v>23.5</v>
      </c>
      <c r="DA27" s="636"/>
      <c r="DB27" s="636"/>
      <c r="DC27" s="637"/>
      <c r="DD27" s="627">
        <v>3011926</v>
      </c>
      <c r="DE27" s="634"/>
      <c r="DF27" s="634"/>
      <c r="DG27" s="634"/>
      <c r="DH27" s="634"/>
      <c r="DI27" s="634"/>
      <c r="DJ27" s="634"/>
      <c r="DK27" s="635"/>
      <c r="DL27" s="627">
        <v>1896821</v>
      </c>
      <c r="DM27" s="634"/>
      <c r="DN27" s="634"/>
      <c r="DO27" s="634"/>
      <c r="DP27" s="634"/>
      <c r="DQ27" s="634"/>
      <c r="DR27" s="634"/>
      <c r="DS27" s="634"/>
      <c r="DT27" s="634"/>
      <c r="DU27" s="634"/>
      <c r="DV27" s="635"/>
      <c r="DW27" s="624">
        <v>10.8</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449864</v>
      </c>
      <c r="S28" s="622"/>
      <c r="T28" s="622"/>
      <c r="U28" s="622"/>
      <c r="V28" s="622"/>
      <c r="W28" s="622"/>
      <c r="X28" s="622"/>
      <c r="Y28" s="623"/>
      <c r="Z28" s="659">
        <v>1.4</v>
      </c>
      <c r="AA28" s="659"/>
      <c r="AB28" s="659"/>
      <c r="AC28" s="659"/>
      <c r="AD28" s="660">
        <v>65840</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2500279</v>
      </c>
      <c r="CS28" s="622"/>
      <c r="CT28" s="622"/>
      <c r="CU28" s="622"/>
      <c r="CV28" s="622"/>
      <c r="CW28" s="622"/>
      <c r="CX28" s="622"/>
      <c r="CY28" s="623"/>
      <c r="CZ28" s="624">
        <v>7.8</v>
      </c>
      <c r="DA28" s="636"/>
      <c r="DB28" s="636"/>
      <c r="DC28" s="637"/>
      <c r="DD28" s="627">
        <v>2481287</v>
      </c>
      <c r="DE28" s="622"/>
      <c r="DF28" s="622"/>
      <c r="DG28" s="622"/>
      <c r="DH28" s="622"/>
      <c r="DI28" s="622"/>
      <c r="DJ28" s="622"/>
      <c r="DK28" s="623"/>
      <c r="DL28" s="627">
        <v>2481287</v>
      </c>
      <c r="DM28" s="622"/>
      <c r="DN28" s="622"/>
      <c r="DO28" s="622"/>
      <c r="DP28" s="622"/>
      <c r="DQ28" s="622"/>
      <c r="DR28" s="622"/>
      <c r="DS28" s="622"/>
      <c r="DT28" s="622"/>
      <c r="DU28" s="622"/>
      <c r="DV28" s="623"/>
      <c r="DW28" s="624">
        <v>14.1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278298</v>
      </c>
      <c r="S29" s="622"/>
      <c r="T29" s="622"/>
      <c r="U29" s="622"/>
      <c r="V29" s="622"/>
      <c r="W29" s="622"/>
      <c r="X29" s="622"/>
      <c r="Y29" s="623"/>
      <c r="Z29" s="659">
        <v>0.8</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2500250</v>
      </c>
      <c r="CS29" s="634"/>
      <c r="CT29" s="634"/>
      <c r="CU29" s="634"/>
      <c r="CV29" s="634"/>
      <c r="CW29" s="634"/>
      <c r="CX29" s="634"/>
      <c r="CY29" s="635"/>
      <c r="CZ29" s="624">
        <v>7.8</v>
      </c>
      <c r="DA29" s="636"/>
      <c r="DB29" s="636"/>
      <c r="DC29" s="637"/>
      <c r="DD29" s="627">
        <v>2481258</v>
      </c>
      <c r="DE29" s="634"/>
      <c r="DF29" s="634"/>
      <c r="DG29" s="634"/>
      <c r="DH29" s="634"/>
      <c r="DI29" s="634"/>
      <c r="DJ29" s="634"/>
      <c r="DK29" s="635"/>
      <c r="DL29" s="627">
        <v>2481258</v>
      </c>
      <c r="DM29" s="634"/>
      <c r="DN29" s="634"/>
      <c r="DO29" s="634"/>
      <c r="DP29" s="634"/>
      <c r="DQ29" s="634"/>
      <c r="DR29" s="634"/>
      <c r="DS29" s="634"/>
      <c r="DT29" s="634"/>
      <c r="DU29" s="634"/>
      <c r="DV29" s="635"/>
      <c r="DW29" s="624">
        <v>14.1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5484835</v>
      </c>
      <c r="S30" s="622"/>
      <c r="T30" s="622"/>
      <c r="U30" s="622"/>
      <c r="V30" s="622"/>
      <c r="W30" s="622"/>
      <c r="X30" s="622"/>
      <c r="Y30" s="623"/>
      <c r="Z30" s="659">
        <v>16.600000000000001</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2428243</v>
      </c>
      <c r="CS30" s="622"/>
      <c r="CT30" s="622"/>
      <c r="CU30" s="622"/>
      <c r="CV30" s="622"/>
      <c r="CW30" s="622"/>
      <c r="CX30" s="622"/>
      <c r="CY30" s="623"/>
      <c r="CZ30" s="624">
        <v>7.6</v>
      </c>
      <c r="DA30" s="636"/>
      <c r="DB30" s="636"/>
      <c r="DC30" s="637"/>
      <c r="DD30" s="627">
        <v>2409251</v>
      </c>
      <c r="DE30" s="622"/>
      <c r="DF30" s="622"/>
      <c r="DG30" s="622"/>
      <c r="DH30" s="622"/>
      <c r="DI30" s="622"/>
      <c r="DJ30" s="622"/>
      <c r="DK30" s="623"/>
      <c r="DL30" s="627">
        <v>2409251</v>
      </c>
      <c r="DM30" s="622"/>
      <c r="DN30" s="622"/>
      <c r="DO30" s="622"/>
      <c r="DP30" s="622"/>
      <c r="DQ30" s="622"/>
      <c r="DR30" s="622"/>
      <c r="DS30" s="622"/>
      <c r="DT30" s="622"/>
      <c r="DU30" s="622"/>
      <c r="DV30" s="623"/>
      <c r="DW30" s="624">
        <v>13.7</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98.5</v>
      </c>
      <c r="BH31" s="684"/>
      <c r="BI31" s="684"/>
      <c r="BJ31" s="684"/>
      <c r="BK31" s="684"/>
      <c r="BL31" s="684"/>
      <c r="BM31" s="685">
        <v>95.4</v>
      </c>
      <c r="BN31" s="684"/>
      <c r="BO31" s="684"/>
      <c r="BP31" s="684"/>
      <c r="BQ31" s="686"/>
      <c r="BR31" s="683">
        <v>98.5</v>
      </c>
      <c r="BS31" s="684"/>
      <c r="BT31" s="684"/>
      <c r="BU31" s="684"/>
      <c r="BV31" s="684"/>
      <c r="BW31" s="684"/>
      <c r="BX31" s="685">
        <v>95.1</v>
      </c>
      <c r="BY31" s="684"/>
      <c r="BZ31" s="684"/>
      <c r="CA31" s="684"/>
      <c r="CB31" s="686"/>
      <c r="CD31" s="642"/>
      <c r="CE31" s="643"/>
      <c r="CF31" s="618" t="s">
        <v>300</v>
      </c>
      <c r="CG31" s="619"/>
      <c r="CH31" s="619"/>
      <c r="CI31" s="619"/>
      <c r="CJ31" s="619"/>
      <c r="CK31" s="619"/>
      <c r="CL31" s="619"/>
      <c r="CM31" s="619"/>
      <c r="CN31" s="619"/>
      <c r="CO31" s="619"/>
      <c r="CP31" s="619"/>
      <c r="CQ31" s="620"/>
      <c r="CR31" s="621">
        <v>72007</v>
      </c>
      <c r="CS31" s="634"/>
      <c r="CT31" s="634"/>
      <c r="CU31" s="634"/>
      <c r="CV31" s="634"/>
      <c r="CW31" s="634"/>
      <c r="CX31" s="634"/>
      <c r="CY31" s="635"/>
      <c r="CZ31" s="624">
        <v>0.2</v>
      </c>
      <c r="DA31" s="636"/>
      <c r="DB31" s="636"/>
      <c r="DC31" s="637"/>
      <c r="DD31" s="627">
        <v>72007</v>
      </c>
      <c r="DE31" s="634"/>
      <c r="DF31" s="634"/>
      <c r="DG31" s="634"/>
      <c r="DH31" s="634"/>
      <c r="DI31" s="634"/>
      <c r="DJ31" s="634"/>
      <c r="DK31" s="635"/>
      <c r="DL31" s="627">
        <v>72007</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1889675</v>
      </c>
      <c r="S32" s="622"/>
      <c r="T32" s="622"/>
      <c r="U32" s="622"/>
      <c r="V32" s="622"/>
      <c r="W32" s="622"/>
      <c r="X32" s="622"/>
      <c r="Y32" s="623"/>
      <c r="Z32" s="659">
        <v>5.7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98.8</v>
      </c>
      <c r="BH32" s="634"/>
      <c r="BI32" s="634"/>
      <c r="BJ32" s="634"/>
      <c r="BK32" s="634"/>
      <c r="BL32" s="634"/>
      <c r="BM32" s="625">
        <v>95.8</v>
      </c>
      <c r="BN32" s="634"/>
      <c r="BO32" s="634"/>
      <c r="BP32" s="634"/>
      <c r="BQ32" s="657"/>
      <c r="BR32" s="692">
        <v>98.7</v>
      </c>
      <c r="BS32" s="634"/>
      <c r="BT32" s="634"/>
      <c r="BU32" s="634"/>
      <c r="BV32" s="634"/>
      <c r="BW32" s="634"/>
      <c r="BX32" s="625">
        <v>95.8</v>
      </c>
      <c r="BY32" s="634"/>
      <c r="BZ32" s="634"/>
      <c r="CA32" s="634"/>
      <c r="CB32" s="657"/>
      <c r="CD32" s="644"/>
      <c r="CE32" s="645"/>
      <c r="CF32" s="618" t="s">
        <v>304</v>
      </c>
      <c r="CG32" s="619"/>
      <c r="CH32" s="619"/>
      <c r="CI32" s="619"/>
      <c r="CJ32" s="619"/>
      <c r="CK32" s="619"/>
      <c r="CL32" s="619"/>
      <c r="CM32" s="619"/>
      <c r="CN32" s="619"/>
      <c r="CO32" s="619"/>
      <c r="CP32" s="619"/>
      <c r="CQ32" s="620"/>
      <c r="CR32" s="621">
        <v>29</v>
      </c>
      <c r="CS32" s="622"/>
      <c r="CT32" s="622"/>
      <c r="CU32" s="622"/>
      <c r="CV32" s="622"/>
      <c r="CW32" s="622"/>
      <c r="CX32" s="622"/>
      <c r="CY32" s="623"/>
      <c r="CZ32" s="624">
        <v>0</v>
      </c>
      <c r="DA32" s="636"/>
      <c r="DB32" s="636"/>
      <c r="DC32" s="637"/>
      <c r="DD32" s="627">
        <v>29</v>
      </c>
      <c r="DE32" s="622"/>
      <c r="DF32" s="622"/>
      <c r="DG32" s="622"/>
      <c r="DH32" s="622"/>
      <c r="DI32" s="622"/>
      <c r="DJ32" s="622"/>
      <c r="DK32" s="623"/>
      <c r="DL32" s="627">
        <v>29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109608</v>
      </c>
      <c r="S33" s="622"/>
      <c r="T33" s="622"/>
      <c r="U33" s="622"/>
      <c r="V33" s="622"/>
      <c r="W33" s="622"/>
      <c r="X33" s="622"/>
      <c r="Y33" s="623"/>
      <c r="Z33" s="659">
        <v>0.3</v>
      </c>
      <c r="AA33" s="659"/>
      <c r="AB33" s="659"/>
      <c r="AC33" s="659"/>
      <c r="AD33" s="660">
        <v>28473</v>
      </c>
      <c r="AE33" s="660"/>
      <c r="AF33" s="660"/>
      <c r="AG33" s="660"/>
      <c r="AH33" s="660"/>
      <c r="AI33" s="660"/>
      <c r="AJ33" s="660"/>
      <c r="AK33" s="660"/>
      <c r="AL33" s="624">
        <v>0.2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98.2</v>
      </c>
      <c r="BH33" s="606"/>
      <c r="BI33" s="606"/>
      <c r="BJ33" s="606"/>
      <c r="BK33" s="606"/>
      <c r="BL33" s="606"/>
      <c r="BM33" s="652">
        <v>94.5</v>
      </c>
      <c r="BN33" s="606"/>
      <c r="BO33" s="606"/>
      <c r="BP33" s="606"/>
      <c r="BQ33" s="669"/>
      <c r="BR33" s="682">
        <v>98.2</v>
      </c>
      <c r="BS33" s="606"/>
      <c r="BT33" s="606"/>
      <c r="BU33" s="606"/>
      <c r="BV33" s="606"/>
      <c r="BW33" s="606"/>
      <c r="BX33" s="652">
        <v>94</v>
      </c>
      <c r="BY33" s="606"/>
      <c r="BZ33" s="606"/>
      <c r="CA33" s="606"/>
      <c r="CB33" s="669"/>
      <c r="CD33" s="618" t="s">
        <v>307</v>
      </c>
      <c r="CE33" s="619"/>
      <c r="CF33" s="619"/>
      <c r="CG33" s="619"/>
      <c r="CH33" s="619"/>
      <c r="CI33" s="619"/>
      <c r="CJ33" s="619"/>
      <c r="CK33" s="619"/>
      <c r="CL33" s="619"/>
      <c r="CM33" s="619"/>
      <c r="CN33" s="619"/>
      <c r="CO33" s="619"/>
      <c r="CP33" s="619"/>
      <c r="CQ33" s="620"/>
      <c r="CR33" s="621">
        <v>14960720</v>
      </c>
      <c r="CS33" s="634"/>
      <c r="CT33" s="634"/>
      <c r="CU33" s="634"/>
      <c r="CV33" s="634"/>
      <c r="CW33" s="634"/>
      <c r="CX33" s="634"/>
      <c r="CY33" s="635"/>
      <c r="CZ33" s="624">
        <v>46.6</v>
      </c>
      <c r="DA33" s="636"/>
      <c r="DB33" s="636"/>
      <c r="DC33" s="637"/>
      <c r="DD33" s="627">
        <v>11764807</v>
      </c>
      <c r="DE33" s="634"/>
      <c r="DF33" s="634"/>
      <c r="DG33" s="634"/>
      <c r="DH33" s="634"/>
      <c r="DI33" s="634"/>
      <c r="DJ33" s="634"/>
      <c r="DK33" s="635"/>
      <c r="DL33" s="627">
        <v>7174261</v>
      </c>
      <c r="DM33" s="634"/>
      <c r="DN33" s="634"/>
      <c r="DO33" s="634"/>
      <c r="DP33" s="634"/>
      <c r="DQ33" s="634"/>
      <c r="DR33" s="634"/>
      <c r="DS33" s="634"/>
      <c r="DT33" s="634"/>
      <c r="DU33" s="634"/>
      <c r="DV33" s="635"/>
      <c r="DW33" s="624">
        <v>40.799999999999997</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831436</v>
      </c>
      <c r="S34" s="622"/>
      <c r="T34" s="622"/>
      <c r="U34" s="622"/>
      <c r="V34" s="622"/>
      <c r="W34" s="622"/>
      <c r="X34" s="622"/>
      <c r="Y34" s="623"/>
      <c r="Z34" s="659">
        <v>2.5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5093825</v>
      </c>
      <c r="CS34" s="622"/>
      <c r="CT34" s="622"/>
      <c r="CU34" s="622"/>
      <c r="CV34" s="622"/>
      <c r="CW34" s="622"/>
      <c r="CX34" s="622"/>
      <c r="CY34" s="623"/>
      <c r="CZ34" s="624">
        <v>15.9</v>
      </c>
      <c r="DA34" s="636"/>
      <c r="DB34" s="636"/>
      <c r="DC34" s="637"/>
      <c r="DD34" s="627">
        <v>4049637</v>
      </c>
      <c r="DE34" s="622"/>
      <c r="DF34" s="622"/>
      <c r="DG34" s="622"/>
      <c r="DH34" s="622"/>
      <c r="DI34" s="622"/>
      <c r="DJ34" s="622"/>
      <c r="DK34" s="623"/>
      <c r="DL34" s="627">
        <v>2528208</v>
      </c>
      <c r="DM34" s="622"/>
      <c r="DN34" s="622"/>
      <c r="DO34" s="622"/>
      <c r="DP34" s="622"/>
      <c r="DQ34" s="622"/>
      <c r="DR34" s="622"/>
      <c r="DS34" s="622"/>
      <c r="DT34" s="622"/>
      <c r="DU34" s="622"/>
      <c r="DV34" s="623"/>
      <c r="DW34" s="624">
        <v>14.4</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1663808</v>
      </c>
      <c r="S35" s="622"/>
      <c r="T35" s="622"/>
      <c r="U35" s="622"/>
      <c r="V35" s="622"/>
      <c r="W35" s="622"/>
      <c r="X35" s="622"/>
      <c r="Y35" s="623"/>
      <c r="Z35" s="659">
        <v>5</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399771</v>
      </c>
      <c r="CS35" s="634"/>
      <c r="CT35" s="634"/>
      <c r="CU35" s="634"/>
      <c r="CV35" s="634"/>
      <c r="CW35" s="634"/>
      <c r="CX35" s="634"/>
      <c r="CY35" s="635"/>
      <c r="CZ35" s="624">
        <v>1.2</v>
      </c>
      <c r="DA35" s="636"/>
      <c r="DB35" s="636"/>
      <c r="DC35" s="637"/>
      <c r="DD35" s="627">
        <v>260801</v>
      </c>
      <c r="DE35" s="634"/>
      <c r="DF35" s="634"/>
      <c r="DG35" s="634"/>
      <c r="DH35" s="634"/>
      <c r="DI35" s="634"/>
      <c r="DJ35" s="634"/>
      <c r="DK35" s="635"/>
      <c r="DL35" s="627">
        <v>82871</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1566754</v>
      </c>
      <c r="S36" s="622"/>
      <c r="T36" s="622"/>
      <c r="U36" s="622"/>
      <c r="V36" s="622"/>
      <c r="W36" s="622"/>
      <c r="X36" s="622"/>
      <c r="Y36" s="623"/>
      <c r="Z36" s="659">
        <v>4.7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5082554</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126718</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3542722</v>
      </c>
      <c r="CS36" s="622"/>
      <c r="CT36" s="622"/>
      <c r="CU36" s="622"/>
      <c r="CV36" s="622"/>
      <c r="CW36" s="622"/>
      <c r="CX36" s="622"/>
      <c r="CY36" s="623"/>
      <c r="CZ36" s="624">
        <v>11</v>
      </c>
      <c r="DA36" s="636"/>
      <c r="DB36" s="636"/>
      <c r="DC36" s="637"/>
      <c r="DD36" s="627">
        <v>3091901</v>
      </c>
      <c r="DE36" s="622"/>
      <c r="DF36" s="622"/>
      <c r="DG36" s="622"/>
      <c r="DH36" s="622"/>
      <c r="DI36" s="622"/>
      <c r="DJ36" s="622"/>
      <c r="DK36" s="623"/>
      <c r="DL36" s="627">
        <v>1786440</v>
      </c>
      <c r="DM36" s="622"/>
      <c r="DN36" s="622"/>
      <c r="DO36" s="622"/>
      <c r="DP36" s="622"/>
      <c r="DQ36" s="622"/>
      <c r="DR36" s="622"/>
      <c r="DS36" s="622"/>
      <c r="DT36" s="622"/>
      <c r="DU36" s="622"/>
      <c r="DV36" s="623"/>
      <c r="DW36" s="624">
        <v>10.199999999999999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821552</v>
      </c>
      <c r="S37" s="622"/>
      <c r="T37" s="622"/>
      <c r="U37" s="622"/>
      <c r="V37" s="622"/>
      <c r="W37" s="622"/>
      <c r="X37" s="622"/>
      <c r="Y37" s="623"/>
      <c r="Z37" s="659">
        <v>2.5</v>
      </c>
      <c r="AA37" s="659"/>
      <c r="AB37" s="659"/>
      <c r="AC37" s="659"/>
      <c r="AD37" s="660">
        <v>32164</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1200000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52528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967356</v>
      </c>
      <c r="CS37" s="634"/>
      <c r="CT37" s="634"/>
      <c r="CU37" s="634"/>
      <c r="CV37" s="634"/>
      <c r="CW37" s="634"/>
      <c r="CX37" s="634"/>
      <c r="CY37" s="635"/>
      <c r="CZ37" s="624">
        <v>3</v>
      </c>
      <c r="DA37" s="636"/>
      <c r="DB37" s="636"/>
      <c r="DC37" s="637"/>
      <c r="DD37" s="627">
        <v>967293</v>
      </c>
      <c r="DE37" s="634"/>
      <c r="DF37" s="634"/>
      <c r="DG37" s="634"/>
      <c r="DH37" s="634"/>
      <c r="DI37" s="634"/>
      <c r="DJ37" s="634"/>
      <c r="DK37" s="635"/>
      <c r="DL37" s="627">
        <v>958239</v>
      </c>
      <c r="DM37" s="634"/>
      <c r="DN37" s="634"/>
      <c r="DO37" s="634"/>
      <c r="DP37" s="634"/>
      <c r="DQ37" s="634"/>
      <c r="DR37" s="634"/>
      <c r="DS37" s="634"/>
      <c r="DT37" s="634"/>
      <c r="DU37" s="634"/>
      <c r="DV37" s="635"/>
      <c r="DW37" s="624">
        <v>5.4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916488</v>
      </c>
      <c r="S38" s="622"/>
      <c r="T38" s="622"/>
      <c r="U38" s="622"/>
      <c r="V38" s="622"/>
      <c r="W38" s="622"/>
      <c r="X38" s="622"/>
      <c r="Y38" s="623"/>
      <c r="Z38" s="659">
        <v>2.8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378900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11469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3494684</v>
      </c>
      <c r="CS38" s="622"/>
      <c r="CT38" s="622"/>
      <c r="CU38" s="622"/>
      <c r="CV38" s="622"/>
      <c r="CW38" s="622"/>
      <c r="CX38" s="622"/>
      <c r="CY38" s="623"/>
      <c r="CZ38" s="624">
        <v>10.9</v>
      </c>
      <c r="DA38" s="636"/>
      <c r="DB38" s="636"/>
      <c r="DC38" s="637"/>
      <c r="DD38" s="627">
        <v>2852931</v>
      </c>
      <c r="DE38" s="622"/>
      <c r="DF38" s="622"/>
      <c r="DG38" s="622"/>
      <c r="DH38" s="622"/>
      <c r="DI38" s="622"/>
      <c r="DJ38" s="622"/>
      <c r="DK38" s="623"/>
      <c r="DL38" s="627">
        <v>2776742</v>
      </c>
      <c r="DM38" s="622"/>
      <c r="DN38" s="622"/>
      <c r="DO38" s="622"/>
      <c r="DP38" s="622"/>
      <c r="DQ38" s="622"/>
      <c r="DR38" s="622"/>
      <c r="DS38" s="622"/>
      <c r="DT38" s="622"/>
      <c r="DU38" s="622"/>
      <c r="DV38" s="623"/>
      <c r="DW38" s="624">
        <v>15.8</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21838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16243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2124059</v>
      </c>
      <c r="CS39" s="634"/>
      <c r="CT39" s="634"/>
      <c r="CU39" s="634"/>
      <c r="CV39" s="634"/>
      <c r="CW39" s="634"/>
      <c r="CX39" s="634"/>
      <c r="CY39" s="635"/>
      <c r="CZ39" s="624">
        <v>6.6</v>
      </c>
      <c r="DA39" s="636"/>
      <c r="DB39" s="636"/>
      <c r="DC39" s="637"/>
      <c r="DD39" s="627">
        <v>1218696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77488</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8970</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305659</v>
      </c>
      <c r="CS40" s="622"/>
      <c r="CT40" s="622"/>
      <c r="CU40" s="622"/>
      <c r="CV40" s="622"/>
      <c r="CW40" s="622"/>
      <c r="CX40" s="622"/>
      <c r="CY40" s="623"/>
      <c r="CZ40" s="624">
        <v>1</v>
      </c>
      <c r="DA40" s="636"/>
      <c r="DB40" s="636"/>
      <c r="DC40" s="637"/>
      <c r="DD40" s="627">
        <v>290841</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33027685</v>
      </c>
      <c r="S41" s="646"/>
      <c r="T41" s="646"/>
      <c r="U41" s="646"/>
      <c r="V41" s="646"/>
      <c r="W41" s="646"/>
      <c r="X41" s="646"/>
      <c r="Y41" s="649"/>
      <c r="Z41" s="650">
        <v>100</v>
      </c>
      <c r="AA41" s="650"/>
      <c r="AB41" s="650"/>
      <c r="AC41" s="650"/>
      <c r="AD41" s="651">
        <v>17514301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660000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2812846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331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1700888</v>
      </c>
      <c r="CS42" s="634"/>
      <c r="CT42" s="634"/>
      <c r="CU42" s="634"/>
      <c r="CV42" s="634"/>
      <c r="CW42" s="634"/>
      <c r="CX42" s="634"/>
      <c r="CY42" s="635"/>
      <c r="CZ42" s="624">
        <v>5.3</v>
      </c>
      <c r="DA42" s="636"/>
      <c r="DB42" s="636"/>
      <c r="DC42" s="637"/>
      <c r="DD42" s="627">
        <v>489480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131491</v>
      </c>
      <c r="CS43" s="634"/>
      <c r="CT43" s="634"/>
      <c r="CU43" s="634"/>
      <c r="CV43" s="634"/>
      <c r="CW43" s="634"/>
      <c r="CX43" s="634"/>
      <c r="CY43" s="635"/>
      <c r="CZ43" s="624">
        <v>0.4</v>
      </c>
      <c r="DA43" s="636"/>
      <c r="DB43" s="636"/>
      <c r="DC43" s="637"/>
      <c r="DD43" s="627">
        <v>124066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1649171</v>
      </c>
      <c r="CS44" s="622"/>
      <c r="CT44" s="622"/>
      <c r="CU44" s="622"/>
      <c r="CV44" s="622"/>
      <c r="CW44" s="622"/>
      <c r="CX44" s="622"/>
      <c r="CY44" s="623"/>
      <c r="CZ44" s="624">
        <v>5.0999999999999996</v>
      </c>
      <c r="DA44" s="625"/>
      <c r="DB44" s="625"/>
      <c r="DC44" s="626"/>
      <c r="DD44" s="627">
        <v>489480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295528</v>
      </c>
      <c r="CS45" s="634"/>
      <c r="CT45" s="634"/>
      <c r="CU45" s="634"/>
      <c r="CV45" s="634"/>
      <c r="CW45" s="634"/>
      <c r="CX45" s="634"/>
      <c r="CY45" s="635"/>
      <c r="CZ45" s="624">
        <v>0.9</v>
      </c>
      <c r="DA45" s="636"/>
      <c r="DB45" s="636"/>
      <c r="DC45" s="637"/>
      <c r="DD45" s="627">
        <v>65925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1251664</v>
      </c>
      <c r="CS46" s="622"/>
      <c r="CT46" s="622"/>
      <c r="CU46" s="622"/>
      <c r="CV46" s="622"/>
      <c r="CW46" s="622"/>
      <c r="CX46" s="622"/>
      <c r="CY46" s="623"/>
      <c r="CZ46" s="624">
        <v>3.9</v>
      </c>
      <c r="DA46" s="625"/>
      <c r="DB46" s="625"/>
      <c r="DC46" s="626"/>
      <c r="DD46" s="627">
        <v>394676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51717</v>
      </c>
      <c r="CS47" s="634"/>
      <c r="CT47" s="634"/>
      <c r="CU47" s="634"/>
      <c r="CV47" s="634"/>
      <c r="CW47" s="634"/>
      <c r="CX47" s="634"/>
      <c r="CY47" s="635"/>
      <c r="CZ47" s="624">
        <v>0.2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32120189</v>
      </c>
      <c r="CS49" s="606"/>
      <c r="CT49" s="606"/>
      <c r="CU49" s="606"/>
      <c r="CV49" s="606"/>
      <c r="CW49" s="606"/>
      <c r="CX49" s="606"/>
      <c r="CY49" s="607"/>
      <c r="CZ49" s="608">
        <v>100</v>
      </c>
      <c r="DA49" s="609"/>
      <c r="DB49" s="609"/>
      <c r="DC49" s="610"/>
      <c r="DD49" s="611">
        <v>22780194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18PRhaa1BQcIfAZvxXcrqfjYV70PF12guNuYZykS3dGHwcJOvdZlAT3jq2vfjtl5dg8lBk8kQC2yKl2A0lkZ7g==" saltValue="5aHkYCtmSQbGFXgXPplk3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89" t="s">
        <v>352</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0" t="s">
        <v>353</v>
      </c>
      <c r="DK2" s="1091"/>
      <c r="DL2" s="1091"/>
      <c r="DM2" s="1091"/>
      <c r="DN2" s="1091"/>
      <c r="DO2" s="1092"/>
      <c r="DP2" s="216"/>
      <c r="DQ2" s="1090" t="s">
        <v>354</v>
      </c>
      <c r="DR2" s="1091"/>
      <c r="DS2" s="1091"/>
      <c r="DT2" s="1091"/>
      <c r="DU2" s="1091"/>
      <c r="DV2" s="1091"/>
      <c r="DW2" s="1091"/>
      <c r="DX2" s="1091"/>
      <c r="DY2" s="1091"/>
      <c r="DZ2" s="1092"/>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8" t="s">
        <v>355</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3"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3" t="s">
        <v>371</v>
      </c>
      <c r="DH5" s="1084"/>
      <c r="DI5" s="1084"/>
      <c r="DJ5" s="1084"/>
      <c r="DK5" s="1085"/>
      <c r="DL5" s="1083" t="s">
        <v>372</v>
      </c>
      <c r="DM5" s="1084"/>
      <c r="DN5" s="1084"/>
      <c r="DO5" s="1084"/>
      <c r="DP5" s="1085"/>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4"/>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6"/>
      <c r="DH6" s="1087"/>
      <c r="DI6" s="1087"/>
      <c r="DJ6" s="1087"/>
      <c r="DK6" s="1088"/>
      <c r="DL6" s="1086"/>
      <c r="DM6" s="1087"/>
      <c r="DN6" s="1087"/>
      <c r="DO6" s="1087"/>
      <c r="DP6" s="1088"/>
      <c r="DQ6" s="1004"/>
      <c r="DR6" s="1005"/>
      <c r="DS6" s="1005"/>
      <c r="DT6" s="1005"/>
      <c r="DU6" s="1006"/>
      <c r="DV6" s="1004"/>
      <c r="DW6" s="1005"/>
      <c r="DX6" s="1005"/>
      <c r="DY6" s="1005"/>
      <c r="DZ6" s="1016"/>
      <c r="EA6" s="222"/>
    </row>
    <row r="7" spans="1:131" s="223" customFormat="1" ht="26.25" customHeight="1" thickTop="1" x14ac:dyDescent="0.2">
      <c r="A7" s="224">
        <v>1</v>
      </c>
      <c r="B7" s="1046" t="s">
        <v>374</v>
      </c>
      <c r="C7" s="1047"/>
      <c r="D7" s="1047"/>
      <c r="E7" s="1047"/>
      <c r="F7" s="1047"/>
      <c r="G7" s="1047"/>
      <c r="H7" s="1047"/>
      <c r="I7" s="1047"/>
      <c r="J7" s="1047"/>
      <c r="K7" s="1047"/>
      <c r="L7" s="1047"/>
      <c r="M7" s="1047"/>
      <c r="N7" s="1047"/>
      <c r="O7" s="1047"/>
      <c r="P7" s="1048"/>
      <c r="Q7" s="1101">
        <v>33068</v>
      </c>
      <c r="R7" s="1102"/>
      <c r="S7" s="1102"/>
      <c r="T7" s="1102"/>
      <c r="U7" s="1102"/>
      <c r="V7" s="1102">
        <v>32161</v>
      </c>
      <c r="W7" s="1102"/>
      <c r="X7" s="1102"/>
      <c r="Y7" s="1102"/>
      <c r="Z7" s="1102"/>
      <c r="AA7" s="1102">
        <v>907</v>
      </c>
      <c r="AB7" s="1102"/>
      <c r="AC7" s="1102"/>
      <c r="AD7" s="1102"/>
      <c r="AE7" s="1103"/>
      <c r="AF7" s="1104">
        <v>785</v>
      </c>
      <c r="AG7" s="1105"/>
      <c r="AH7" s="1105"/>
      <c r="AI7" s="1105"/>
      <c r="AJ7" s="1106"/>
      <c r="AK7" s="1107">
        <v>1664</v>
      </c>
      <c r="AL7" s="1108"/>
      <c r="AM7" s="1108"/>
      <c r="AN7" s="1108"/>
      <c r="AO7" s="1108"/>
      <c r="AP7" s="1108">
        <v>21286</v>
      </c>
      <c r="AQ7" s="1108"/>
      <c r="AR7" s="1108"/>
      <c r="AS7" s="1108"/>
      <c r="AT7" s="1108"/>
      <c r="AU7" s="1109"/>
      <c r="AV7" s="1109"/>
      <c r="AW7" s="1109"/>
      <c r="AX7" s="1109"/>
      <c r="AY7" s="1110"/>
      <c r="AZ7" s="220"/>
      <c r="BA7" s="220"/>
      <c r="BB7" s="220"/>
      <c r="BC7" s="220"/>
      <c r="BD7" s="220"/>
      <c r="BE7" s="221"/>
      <c r="BF7" s="221"/>
      <c r="BG7" s="221"/>
      <c r="BH7" s="221"/>
      <c r="BI7" s="221"/>
      <c r="BJ7" s="221"/>
      <c r="BK7" s="221"/>
      <c r="BL7" s="221"/>
      <c r="BM7" s="221"/>
      <c r="BN7" s="221"/>
      <c r="BO7" s="221"/>
      <c r="BP7" s="221"/>
      <c r="BQ7" s="224">
        <v>1</v>
      </c>
      <c r="BR7" s="225"/>
      <c r="BS7" s="1098" t="s">
        <v>555</v>
      </c>
      <c r="BT7" s="1099"/>
      <c r="BU7" s="1099"/>
      <c r="BV7" s="1099"/>
      <c r="BW7" s="1099"/>
      <c r="BX7" s="1099"/>
      <c r="BY7" s="1099"/>
      <c r="BZ7" s="1099"/>
      <c r="CA7" s="1099"/>
      <c r="CB7" s="1099"/>
      <c r="CC7" s="1099"/>
      <c r="CD7" s="1099"/>
      <c r="CE7" s="1099"/>
      <c r="CF7" s="1099"/>
      <c r="CG7" s="1111"/>
      <c r="CH7" s="1095">
        <v>73</v>
      </c>
      <c r="CI7" s="1096"/>
      <c r="CJ7" s="1096"/>
      <c r="CK7" s="1096"/>
      <c r="CL7" s="1097"/>
      <c r="CM7" s="1095">
        <v>568</v>
      </c>
      <c r="CN7" s="1096"/>
      <c r="CO7" s="1096"/>
      <c r="CP7" s="1096"/>
      <c r="CQ7" s="1097"/>
      <c r="CR7" s="1095">
        <v>41</v>
      </c>
      <c r="CS7" s="1096"/>
      <c r="CT7" s="1096"/>
      <c r="CU7" s="1096"/>
      <c r="CV7" s="1097"/>
      <c r="CW7" s="1095" t="s">
        <v>558</v>
      </c>
      <c r="CX7" s="1096"/>
      <c r="CY7" s="1096"/>
      <c r="CZ7" s="1096"/>
      <c r="DA7" s="1097"/>
      <c r="DB7" s="1095" t="s">
        <v>558</v>
      </c>
      <c r="DC7" s="1096"/>
      <c r="DD7" s="1096"/>
      <c r="DE7" s="1096"/>
      <c r="DF7" s="1097"/>
      <c r="DG7" s="1095" t="s">
        <v>558</v>
      </c>
      <c r="DH7" s="1096"/>
      <c r="DI7" s="1096"/>
      <c r="DJ7" s="1096"/>
      <c r="DK7" s="1097"/>
      <c r="DL7" s="1095" t="s">
        <v>558</v>
      </c>
      <c r="DM7" s="1096"/>
      <c r="DN7" s="1096"/>
      <c r="DO7" s="1096"/>
      <c r="DP7" s="1097"/>
      <c r="DQ7" s="1095" t="s">
        <v>558</v>
      </c>
      <c r="DR7" s="1096"/>
      <c r="DS7" s="1096"/>
      <c r="DT7" s="1096"/>
      <c r="DU7" s="1097"/>
      <c r="DV7" s="1098"/>
      <c r="DW7" s="1099"/>
      <c r="DX7" s="1099"/>
      <c r="DY7" s="1099"/>
      <c r="DZ7" s="1100"/>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26</v>
      </c>
      <c r="R8" s="1039"/>
      <c r="S8" s="1039"/>
      <c r="T8" s="1039"/>
      <c r="U8" s="1039"/>
      <c r="V8" s="1039">
        <v>26</v>
      </c>
      <c r="W8" s="1039"/>
      <c r="X8" s="1039"/>
      <c r="Y8" s="1039"/>
      <c r="Z8" s="1039"/>
      <c r="AA8" s="1039">
        <v>0</v>
      </c>
      <c r="AB8" s="1039"/>
      <c r="AC8" s="1039"/>
      <c r="AD8" s="1039"/>
      <c r="AE8" s="1040"/>
      <c r="AF8" s="1035">
        <v>0</v>
      </c>
      <c r="AG8" s="1036"/>
      <c r="AH8" s="1036"/>
      <c r="AI8" s="1036"/>
      <c r="AJ8" s="1037"/>
      <c r="AK8" s="1079">
        <v>26</v>
      </c>
      <c r="AL8" s="1080"/>
      <c r="AM8" s="1080"/>
      <c r="AN8" s="1080"/>
      <c r="AO8" s="1080"/>
      <c r="AP8" s="1080">
        <v>26</v>
      </c>
      <c r="AQ8" s="1080"/>
      <c r="AR8" s="1080"/>
      <c r="AS8" s="1080"/>
      <c r="AT8" s="1080"/>
      <c r="AU8" s="1081"/>
      <c r="AV8" s="1081"/>
      <c r="AW8" s="1081"/>
      <c r="AX8" s="1081"/>
      <c r="AY8" s="1082"/>
      <c r="AZ8" s="220"/>
      <c r="BA8" s="220"/>
      <c r="BB8" s="220"/>
      <c r="BC8" s="220"/>
      <c r="BD8" s="220"/>
      <c r="BE8" s="221"/>
      <c r="BF8" s="221"/>
      <c r="BG8" s="221"/>
      <c r="BH8" s="221"/>
      <c r="BI8" s="221"/>
      <c r="BJ8" s="221"/>
      <c r="BK8" s="221"/>
      <c r="BL8" s="221"/>
      <c r="BM8" s="221"/>
      <c r="BN8" s="221"/>
      <c r="BO8" s="221"/>
      <c r="BP8" s="221"/>
      <c r="BQ8" s="226">
        <v>2</v>
      </c>
      <c r="BR8" s="227"/>
      <c r="BS8" s="992" t="s">
        <v>556</v>
      </c>
      <c r="BT8" s="993"/>
      <c r="BU8" s="993"/>
      <c r="BV8" s="993"/>
      <c r="BW8" s="993"/>
      <c r="BX8" s="993"/>
      <c r="BY8" s="993"/>
      <c r="BZ8" s="993"/>
      <c r="CA8" s="993"/>
      <c r="CB8" s="993"/>
      <c r="CC8" s="993"/>
      <c r="CD8" s="993"/>
      <c r="CE8" s="993"/>
      <c r="CF8" s="993"/>
      <c r="CG8" s="1014"/>
      <c r="CH8" s="989">
        <v>15</v>
      </c>
      <c r="CI8" s="990"/>
      <c r="CJ8" s="990"/>
      <c r="CK8" s="990"/>
      <c r="CL8" s="991"/>
      <c r="CM8" s="989">
        <v>204</v>
      </c>
      <c r="CN8" s="990"/>
      <c r="CO8" s="990"/>
      <c r="CP8" s="990"/>
      <c r="CQ8" s="991"/>
      <c r="CR8" s="989">
        <v>110</v>
      </c>
      <c r="CS8" s="990"/>
      <c r="CT8" s="990"/>
      <c r="CU8" s="990"/>
      <c r="CV8" s="991"/>
      <c r="CW8" s="989" t="s">
        <v>558</v>
      </c>
      <c r="CX8" s="990"/>
      <c r="CY8" s="990"/>
      <c r="CZ8" s="990"/>
      <c r="DA8" s="991"/>
      <c r="DB8" s="989" t="s">
        <v>558</v>
      </c>
      <c r="DC8" s="990"/>
      <c r="DD8" s="990"/>
      <c r="DE8" s="990"/>
      <c r="DF8" s="991"/>
      <c r="DG8" s="989" t="s">
        <v>558</v>
      </c>
      <c r="DH8" s="990"/>
      <c r="DI8" s="990"/>
      <c r="DJ8" s="990"/>
      <c r="DK8" s="991"/>
      <c r="DL8" s="989" t="s">
        <v>558</v>
      </c>
      <c r="DM8" s="990"/>
      <c r="DN8" s="990"/>
      <c r="DO8" s="990"/>
      <c r="DP8" s="991"/>
      <c r="DQ8" s="989" t="s">
        <v>558</v>
      </c>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33</v>
      </c>
      <c r="R9" s="1039"/>
      <c r="S9" s="1039"/>
      <c r="T9" s="1039"/>
      <c r="U9" s="1039"/>
      <c r="V9" s="1039">
        <v>33</v>
      </c>
      <c r="W9" s="1039"/>
      <c r="X9" s="1039"/>
      <c r="Y9" s="1039"/>
      <c r="Z9" s="1039"/>
      <c r="AA9" s="1039">
        <v>0</v>
      </c>
      <c r="AB9" s="1039"/>
      <c r="AC9" s="1039"/>
      <c r="AD9" s="1039"/>
      <c r="AE9" s="1040"/>
      <c r="AF9" s="1035">
        <v>0</v>
      </c>
      <c r="AG9" s="1036"/>
      <c r="AH9" s="1036"/>
      <c r="AI9" s="1036"/>
      <c r="AJ9" s="1037"/>
      <c r="AK9" s="1079">
        <v>10</v>
      </c>
      <c r="AL9" s="1080"/>
      <c r="AM9" s="1080"/>
      <c r="AN9" s="1080"/>
      <c r="AO9" s="1080"/>
      <c r="AP9" s="1080" t="s">
        <v>558</v>
      </c>
      <c r="AQ9" s="1080"/>
      <c r="AR9" s="1080"/>
      <c r="AS9" s="1080"/>
      <c r="AT9" s="1080"/>
      <c r="AU9" s="1081"/>
      <c r="AV9" s="1081"/>
      <c r="AW9" s="1081"/>
      <c r="AX9" s="1081"/>
      <c r="AY9" s="1082"/>
      <c r="AZ9" s="220"/>
      <c r="BA9" s="220"/>
      <c r="BB9" s="220"/>
      <c r="BC9" s="220"/>
      <c r="BD9" s="220"/>
      <c r="BE9" s="221"/>
      <c r="BF9" s="221"/>
      <c r="BG9" s="221"/>
      <c r="BH9" s="221"/>
      <c r="BI9" s="221"/>
      <c r="BJ9" s="221"/>
      <c r="BK9" s="221"/>
      <c r="BL9" s="221"/>
      <c r="BM9" s="221"/>
      <c r="BN9" s="221"/>
      <c r="BO9" s="221"/>
      <c r="BP9" s="221"/>
      <c r="BQ9" s="226">
        <v>3</v>
      </c>
      <c r="BR9" s="227"/>
      <c r="BS9" s="992" t="s">
        <v>557</v>
      </c>
      <c r="BT9" s="993"/>
      <c r="BU9" s="993"/>
      <c r="BV9" s="993"/>
      <c r="BW9" s="993"/>
      <c r="BX9" s="993"/>
      <c r="BY9" s="993"/>
      <c r="BZ9" s="993"/>
      <c r="CA9" s="993"/>
      <c r="CB9" s="993"/>
      <c r="CC9" s="993"/>
      <c r="CD9" s="993"/>
      <c r="CE9" s="993"/>
      <c r="CF9" s="993"/>
      <c r="CG9" s="1014"/>
      <c r="CH9" s="989">
        <v>3</v>
      </c>
      <c r="CI9" s="990"/>
      <c r="CJ9" s="990"/>
      <c r="CK9" s="990"/>
      <c r="CL9" s="991"/>
      <c r="CM9" s="989">
        <v>2</v>
      </c>
      <c r="CN9" s="990"/>
      <c r="CO9" s="990"/>
      <c r="CP9" s="990"/>
      <c r="CQ9" s="991"/>
      <c r="CR9" s="989">
        <v>12</v>
      </c>
      <c r="CS9" s="990"/>
      <c r="CT9" s="990"/>
      <c r="CU9" s="990"/>
      <c r="CV9" s="991"/>
      <c r="CW9" s="989" t="s">
        <v>558</v>
      </c>
      <c r="CX9" s="990"/>
      <c r="CY9" s="990"/>
      <c r="CZ9" s="990"/>
      <c r="DA9" s="991"/>
      <c r="DB9" s="989">
        <v>5</v>
      </c>
      <c r="DC9" s="990"/>
      <c r="DD9" s="990"/>
      <c r="DE9" s="990"/>
      <c r="DF9" s="991"/>
      <c r="DG9" s="989" t="s">
        <v>558</v>
      </c>
      <c r="DH9" s="990"/>
      <c r="DI9" s="990"/>
      <c r="DJ9" s="990"/>
      <c r="DK9" s="991"/>
      <c r="DL9" s="989" t="s">
        <v>558</v>
      </c>
      <c r="DM9" s="990"/>
      <c r="DN9" s="990"/>
      <c r="DO9" s="990"/>
      <c r="DP9" s="991"/>
      <c r="DQ9" s="989" t="s">
        <v>558</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378</v>
      </c>
      <c r="B23" s="937" t="s">
        <v>379</v>
      </c>
      <c r="C23" s="938"/>
      <c r="D23" s="938"/>
      <c r="E23" s="938"/>
      <c r="F23" s="938"/>
      <c r="G23" s="938"/>
      <c r="H23" s="938"/>
      <c r="I23" s="938"/>
      <c r="J23" s="938"/>
      <c r="K23" s="938"/>
      <c r="L23" s="938"/>
      <c r="M23" s="938"/>
      <c r="N23" s="938"/>
      <c r="O23" s="938"/>
      <c r="P23" s="948"/>
      <c r="Q23" s="1066">
        <v>33092</v>
      </c>
      <c r="R23" s="1060"/>
      <c r="S23" s="1060"/>
      <c r="T23" s="1060"/>
      <c r="U23" s="1060"/>
      <c r="V23" s="1060">
        <v>32184</v>
      </c>
      <c r="W23" s="1060"/>
      <c r="X23" s="1060"/>
      <c r="Y23" s="1060"/>
      <c r="Z23" s="1060"/>
      <c r="AA23" s="1060">
        <v>907</v>
      </c>
      <c r="AB23" s="1060"/>
      <c r="AC23" s="1060"/>
      <c r="AD23" s="1060"/>
      <c r="AE23" s="1067"/>
      <c r="AF23" s="1068">
        <v>786</v>
      </c>
      <c r="AG23" s="1060"/>
      <c r="AH23" s="1060"/>
      <c r="AI23" s="1060"/>
      <c r="AJ23" s="1069"/>
      <c r="AK23" s="1070"/>
      <c r="AL23" s="1071"/>
      <c r="AM23" s="1071"/>
      <c r="AN23" s="1071"/>
      <c r="AO23" s="1071"/>
      <c r="AP23" s="1060">
        <v>21312</v>
      </c>
      <c r="AQ23" s="1060"/>
      <c r="AR23" s="1060"/>
      <c r="AS23" s="1060"/>
      <c r="AT23" s="1060"/>
      <c r="AU23" s="1061"/>
      <c r="AV23" s="1061"/>
      <c r="AW23" s="1061"/>
      <c r="AX23" s="1061"/>
      <c r="AY23" s="1062"/>
      <c r="AZ23" s="1063" t="s">
        <v>122</v>
      </c>
      <c r="BA23" s="1064"/>
      <c r="BB23" s="1064"/>
      <c r="BC23" s="1064"/>
      <c r="BD23" s="1065"/>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59" t="s">
        <v>380</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8" t="s">
        <v>381</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4" t="s">
        <v>385</v>
      </c>
      <c r="AG26" s="1008"/>
      <c r="AH26" s="1008"/>
      <c r="AI26" s="1008"/>
      <c r="AJ26" s="1055"/>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6"/>
      <c r="AG27" s="1011"/>
      <c r="AH27" s="1011"/>
      <c r="AI27" s="1011"/>
      <c r="AJ27" s="1057"/>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6" t="s">
        <v>390</v>
      </c>
      <c r="C28" s="1047"/>
      <c r="D28" s="1047"/>
      <c r="E28" s="1047"/>
      <c r="F28" s="1047"/>
      <c r="G28" s="1047"/>
      <c r="H28" s="1047"/>
      <c r="I28" s="1047"/>
      <c r="J28" s="1047"/>
      <c r="K28" s="1047"/>
      <c r="L28" s="1047"/>
      <c r="M28" s="1047"/>
      <c r="N28" s="1047"/>
      <c r="O28" s="1047"/>
      <c r="P28" s="1048"/>
      <c r="Q28" s="1049">
        <v>34532</v>
      </c>
      <c r="R28" s="1050"/>
      <c r="S28" s="1050"/>
      <c r="T28" s="1050"/>
      <c r="U28" s="1050"/>
      <c r="V28" s="1050">
        <v>34149</v>
      </c>
      <c r="W28" s="1050"/>
      <c r="X28" s="1050"/>
      <c r="Y28" s="1050"/>
      <c r="Z28" s="1050"/>
      <c r="AA28" s="1050">
        <v>383</v>
      </c>
      <c r="AB28" s="1050"/>
      <c r="AC28" s="1050"/>
      <c r="AD28" s="1050"/>
      <c r="AE28" s="1051"/>
      <c r="AF28" s="1052">
        <v>383</v>
      </c>
      <c r="AG28" s="1050"/>
      <c r="AH28" s="1050"/>
      <c r="AI28" s="1050"/>
      <c r="AJ28" s="1053"/>
      <c r="AK28" s="1042">
        <v>42</v>
      </c>
      <c r="AL28" s="1043"/>
      <c r="AM28" s="1043"/>
      <c r="AN28" s="1043"/>
      <c r="AO28" s="1043"/>
      <c r="AP28" s="1043" t="s">
        <v>558</v>
      </c>
      <c r="AQ28" s="1043"/>
      <c r="AR28" s="1043"/>
      <c r="AS28" s="1043"/>
      <c r="AT28" s="1043"/>
      <c r="AU28" s="1043" t="s">
        <v>558</v>
      </c>
      <c r="AV28" s="1043"/>
      <c r="AW28" s="1043"/>
      <c r="AX28" s="1043"/>
      <c r="AY28" s="1043"/>
      <c r="AZ28" s="1043" t="s">
        <v>558</v>
      </c>
      <c r="BA28" s="1043"/>
      <c r="BB28" s="1043"/>
      <c r="BC28" s="1043"/>
      <c r="BD28" s="1043"/>
      <c r="BE28" s="1044"/>
      <c r="BF28" s="1044"/>
      <c r="BG28" s="1044"/>
      <c r="BH28" s="1044"/>
      <c r="BI28" s="1045"/>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391</v>
      </c>
      <c r="C29" s="1031"/>
      <c r="D29" s="1031"/>
      <c r="E29" s="1031"/>
      <c r="F29" s="1031"/>
      <c r="G29" s="1031"/>
      <c r="H29" s="1031"/>
      <c r="I29" s="1031"/>
      <c r="J29" s="1031"/>
      <c r="K29" s="1031"/>
      <c r="L29" s="1031"/>
      <c r="M29" s="1031"/>
      <c r="N29" s="1031"/>
      <c r="O29" s="1031"/>
      <c r="P29" s="1032"/>
      <c r="Q29" s="1038">
        <v>7937</v>
      </c>
      <c r="R29" s="1039"/>
      <c r="S29" s="1039"/>
      <c r="T29" s="1039"/>
      <c r="U29" s="1039"/>
      <c r="V29" s="1039">
        <v>7811</v>
      </c>
      <c r="W29" s="1039"/>
      <c r="X29" s="1039"/>
      <c r="Y29" s="1039"/>
      <c r="Z29" s="1039"/>
      <c r="AA29" s="1039">
        <v>127</v>
      </c>
      <c r="AB29" s="1039"/>
      <c r="AC29" s="1039"/>
      <c r="AD29" s="1039"/>
      <c r="AE29" s="1040"/>
      <c r="AF29" s="1035">
        <v>127</v>
      </c>
      <c r="AG29" s="1036"/>
      <c r="AH29" s="1036"/>
      <c r="AI29" s="1036"/>
      <c r="AJ29" s="1037"/>
      <c r="AK29" s="980">
        <v>731</v>
      </c>
      <c r="AL29" s="971"/>
      <c r="AM29" s="971"/>
      <c r="AN29" s="971"/>
      <c r="AO29" s="971"/>
      <c r="AP29" s="971" t="s">
        <v>558</v>
      </c>
      <c r="AQ29" s="971"/>
      <c r="AR29" s="971"/>
      <c r="AS29" s="971"/>
      <c r="AT29" s="971"/>
      <c r="AU29" s="971" t="s">
        <v>558</v>
      </c>
      <c r="AV29" s="971"/>
      <c r="AW29" s="971"/>
      <c r="AX29" s="971"/>
      <c r="AY29" s="971"/>
      <c r="AZ29" s="971" t="s">
        <v>558</v>
      </c>
      <c r="BA29" s="971"/>
      <c r="BB29" s="971"/>
      <c r="BC29" s="971"/>
      <c r="BD29" s="97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392</v>
      </c>
      <c r="C30" s="1031"/>
      <c r="D30" s="1031"/>
      <c r="E30" s="1031"/>
      <c r="F30" s="1031"/>
      <c r="G30" s="1031"/>
      <c r="H30" s="1031"/>
      <c r="I30" s="1031"/>
      <c r="J30" s="1031"/>
      <c r="K30" s="1031"/>
      <c r="L30" s="1031"/>
      <c r="M30" s="1031"/>
      <c r="N30" s="1031"/>
      <c r="O30" s="1031"/>
      <c r="P30" s="1032"/>
      <c r="Q30" s="1038">
        <v>9486</v>
      </c>
      <c r="R30" s="1039"/>
      <c r="S30" s="1039"/>
      <c r="T30" s="1039"/>
      <c r="U30" s="1039"/>
      <c r="V30" s="1039">
        <v>9317</v>
      </c>
      <c r="W30" s="1039"/>
      <c r="X30" s="1039"/>
      <c r="Y30" s="1039"/>
      <c r="Z30" s="1039"/>
      <c r="AA30" s="1039">
        <v>169</v>
      </c>
      <c r="AB30" s="1039"/>
      <c r="AC30" s="1039"/>
      <c r="AD30" s="1039"/>
      <c r="AE30" s="1040"/>
      <c r="AF30" s="1035">
        <v>169</v>
      </c>
      <c r="AG30" s="1036"/>
      <c r="AH30" s="1036"/>
      <c r="AI30" s="1036"/>
      <c r="AJ30" s="1037"/>
      <c r="AK30" s="980">
        <v>1424</v>
      </c>
      <c r="AL30" s="971"/>
      <c r="AM30" s="971"/>
      <c r="AN30" s="971"/>
      <c r="AO30" s="971"/>
      <c r="AP30" s="971" t="s">
        <v>558</v>
      </c>
      <c r="AQ30" s="971"/>
      <c r="AR30" s="971"/>
      <c r="AS30" s="971"/>
      <c r="AT30" s="971"/>
      <c r="AU30" s="971" t="s">
        <v>558</v>
      </c>
      <c r="AV30" s="971"/>
      <c r="AW30" s="971"/>
      <c r="AX30" s="971"/>
      <c r="AY30" s="971"/>
      <c r="AZ30" s="971" t="s">
        <v>558</v>
      </c>
      <c r="BA30" s="971"/>
      <c r="BB30" s="971"/>
      <c r="BC30" s="971"/>
      <c r="BD30" s="97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38">
        <v>2759</v>
      </c>
      <c r="R31" s="1039"/>
      <c r="S31" s="1039"/>
      <c r="T31" s="1039"/>
      <c r="U31" s="1039"/>
      <c r="V31" s="1039">
        <v>2722</v>
      </c>
      <c r="W31" s="1039"/>
      <c r="X31" s="1039"/>
      <c r="Y31" s="1039"/>
      <c r="Z31" s="1039"/>
      <c r="AA31" s="1039">
        <v>37</v>
      </c>
      <c r="AB31" s="1039"/>
      <c r="AC31" s="1039"/>
      <c r="AD31" s="1039"/>
      <c r="AE31" s="1040"/>
      <c r="AF31" s="1035">
        <v>37</v>
      </c>
      <c r="AG31" s="1036"/>
      <c r="AH31" s="1036"/>
      <c r="AI31" s="1036"/>
      <c r="AJ31" s="1037"/>
      <c r="AK31" s="980">
        <v>1396</v>
      </c>
      <c r="AL31" s="971"/>
      <c r="AM31" s="971"/>
      <c r="AN31" s="971"/>
      <c r="AO31" s="971"/>
      <c r="AP31" s="971" t="s">
        <v>558</v>
      </c>
      <c r="AQ31" s="971"/>
      <c r="AR31" s="971"/>
      <c r="AS31" s="971"/>
      <c r="AT31" s="971"/>
      <c r="AU31" s="971" t="s">
        <v>558</v>
      </c>
      <c r="AV31" s="971"/>
      <c r="AW31" s="971"/>
      <c r="AX31" s="971"/>
      <c r="AY31" s="971"/>
      <c r="AZ31" s="971" t="s">
        <v>558</v>
      </c>
      <c r="BA31" s="971"/>
      <c r="BB31" s="971"/>
      <c r="BC31" s="971"/>
      <c r="BD31" s="97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443</v>
      </c>
      <c r="R32" s="1039"/>
      <c r="S32" s="1039"/>
      <c r="T32" s="1039"/>
      <c r="U32" s="1039"/>
      <c r="V32" s="1039">
        <v>355</v>
      </c>
      <c r="W32" s="1039"/>
      <c r="X32" s="1039"/>
      <c r="Y32" s="1039"/>
      <c r="Z32" s="1039"/>
      <c r="AA32" s="1039">
        <v>88</v>
      </c>
      <c r="AB32" s="1039"/>
      <c r="AC32" s="1039"/>
      <c r="AD32" s="1039"/>
      <c r="AE32" s="1040"/>
      <c r="AF32" s="1035">
        <v>2094</v>
      </c>
      <c r="AG32" s="1036"/>
      <c r="AH32" s="1036"/>
      <c r="AI32" s="1036"/>
      <c r="AJ32" s="1037"/>
      <c r="AK32" s="980">
        <v>379</v>
      </c>
      <c r="AL32" s="971"/>
      <c r="AM32" s="971"/>
      <c r="AN32" s="971"/>
      <c r="AO32" s="971"/>
      <c r="AP32" s="971">
        <v>2721</v>
      </c>
      <c r="AQ32" s="971"/>
      <c r="AR32" s="971"/>
      <c r="AS32" s="971"/>
      <c r="AT32" s="971"/>
      <c r="AU32" s="971">
        <v>1423</v>
      </c>
      <c r="AV32" s="971"/>
      <c r="AW32" s="971"/>
      <c r="AX32" s="971"/>
      <c r="AY32" s="971"/>
      <c r="AZ32" s="971" t="s">
        <v>558</v>
      </c>
      <c r="BA32" s="971"/>
      <c r="BB32" s="971"/>
      <c r="BC32" s="971"/>
      <c r="BD32" s="97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396</v>
      </c>
      <c r="C33" s="1031"/>
      <c r="D33" s="1031"/>
      <c r="E33" s="1031"/>
      <c r="F33" s="1031"/>
      <c r="G33" s="1031"/>
      <c r="H33" s="1031"/>
      <c r="I33" s="1031"/>
      <c r="J33" s="1031"/>
      <c r="K33" s="1031"/>
      <c r="L33" s="1031"/>
      <c r="M33" s="1031"/>
      <c r="N33" s="1031"/>
      <c r="O33" s="1031"/>
      <c r="P33" s="1032"/>
      <c r="Q33" s="1038">
        <v>1579</v>
      </c>
      <c r="R33" s="1039"/>
      <c r="S33" s="1039"/>
      <c r="T33" s="1039"/>
      <c r="U33" s="1039"/>
      <c r="V33" s="1039">
        <v>1530</v>
      </c>
      <c r="W33" s="1039"/>
      <c r="X33" s="1039"/>
      <c r="Y33" s="1039"/>
      <c r="Z33" s="1039"/>
      <c r="AA33" s="1039">
        <v>48</v>
      </c>
      <c r="AB33" s="1039"/>
      <c r="AC33" s="1039"/>
      <c r="AD33" s="1039"/>
      <c r="AE33" s="1040"/>
      <c r="AF33" s="1035">
        <v>91</v>
      </c>
      <c r="AG33" s="1036"/>
      <c r="AH33" s="1036"/>
      <c r="AI33" s="1036"/>
      <c r="AJ33" s="1037"/>
      <c r="AK33" s="980">
        <v>1200</v>
      </c>
      <c r="AL33" s="971"/>
      <c r="AM33" s="971"/>
      <c r="AN33" s="971"/>
      <c r="AO33" s="971"/>
      <c r="AP33" s="971">
        <v>10029</v>
      </c>
      <c r="AQ33" s="971"/>
      <c r="AR33" s="971"/>
      <c r="AS33" s="971"/>
      <c r="AT33" s="971"/>
      <c r="AU33" s="971">
        <v>8043</v>
      </c>
      <c r="AV33" s="971"/>
      <c r="AW33" s="971"/>
      <c r="AX33" s="971"/>
      <c r="AY33" s="971"/>
      <c r="AZ33" s="971" t="s">
        <v>558</v>
      </c>
      <c r="BA33" s="971"/>
      <c r="BB33" s="971"/>
      <c r="BC33" s="971"/>
      <c r="BD33" s="97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397</v>
      </c>
      <c r="C34" s="1031"/>
      <c r="D34" s="1031"/>
      <c r="E34" s="1031"/>
      <c r="F34" s="1031"/>
      <c r="G34" s="1031"/>
      <c r="H34" s="1031"/>
      <c r="I34" s="1031"/>
      <c r="J34" s="1031"/>
      <c r="K34" s="1031"/>
      <c r="L34" s="1031"/>
      <c r="M34" s="1031"/>
      <c r="N34" s="1031"/>
      <c r="O34" s="1031"/>
      <c r="P34" s="1032"/>
      <c r="Q34" s="1038">
        <v>1479</v>
      </c>
      <c r="R34" s="1039"/>
      <c r="S34" s="1039"/>
      <c r="T34" s="1039"/>
      <c r="U34" s="1039"/>
      <c r="V34" s="1039">
        <v>1509</v>
      </c>
      <c r="W34" s="1039"/>
      <c r="X34" s="1039"/>
      <c r="Y34" s="1039"/>
      <c r="Z34" s="1039"/>
      <c r="AA34" s="1039">
        <v>-30</v>
      </c>
      <c r="AB34" s="1039"/>
      <c r="AC34" s="1039"/>
      <c r="AD34" s="1039"/>
      <c r="AE34" s="1040"/>
      <c r="AF34" s="1035">
        <v>1633</v>
      </c>
      <c r="AG34" s="1036"/>
      <c r="AH34" s="1036"/>
      <c r="AI34" s="1036"/>
      <c r="AJ34" s="1037"/>
      <c r="AK34" s="980">
        <v>11</v>
      </c>
      <c r="AL34" s="971"/>
      <c r="AM34" s="971"/>
      <c r="AN34" s="971"/>
      <c r="AO34" s="971"/>
      <c r="AP34" s="971">
        <v>5230</v>
      </c>
      <c r="AQ34" s="971"/>
      <c r="AR34" s="971"/>
      <c r="AS34" s="971"/>
      <c r="AT34" s="971"/>
      <c r="AU34" s="971">
        <v>10</v>
      </c>
      <c r="AV34" s="971"/>
      <c r="AW34" s="971"/>
      <c r="AX34" s="971"/>
      <c r="AY34" s="971"/>
      <c r="AZ34" s="971" t="s">
        <v>558</v>
      </c>
      <c r="BA34" s="971"/>
      <c r="BB34" s="971"/>
      <c r="BC34" s="971"/>
      <c r="BD34" s="97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378</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4534</v>
      </c>
      <c r="AG63" s="959"/>
      <c r="AH63" s="959"/>
      <c r="AI63" s="959"/>
      <c r="AJ63" s="1022"/>
      <c r="AK63" s="1023"/>
      <c r="AL63" s="963"/>
      <c r="AM63" s="963"/>
      <c r="AN63" s="963"/>
      <c r="AO63" s="963"/>
      <c r="AP63" s="959">
        <v>17980</v>
      </c>
      <c r="AQ63" s="959"/>
      <c r="AR63" s="959"/>
      <c r="AS63" s="959"/>
      <c r="AT63" s="959"/>
      <c r="AU63" s="959">
        <v>9476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401</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551</v>
      </c>
      <c r="C68" s="986"/>
      <c r="D68" s="986"/>
      <c r="E68" s="986"/>
      <c r="F68" s="986"/>
      <c r="G68" s="986"/>
      <c r="H68" s="986"/>
      <c r="I68" s="986"/>
      <c r="J68" s="986"/>
      <c r="K68" s="986"/>
      <c r="L68" s="986"/>
      <c r="M68" s="986"/>
      <c r="N68" s="986"/>
      <c r="O68" s="986"/>
      <c r="P68" s="987"/>
      <c r="Q68" s="988">
        <v>134</v>
      </c>
      <c r="R68" s="982"/>
      <c r="S68" s="982"/>
      <c r="T68" s="982"/>
      <c r="U68" s="982"/>
      <c r="V68" s="982">
        <v>128</v>
      </c>
      <c r="W68" s="982"/>
      <c r="X68" s="982"/>
      <c r="Y68" s="982"/>
      <c r="Z68" s="982"/>
      <c r="AA68" s="982">
        <v>6</v>
      </c>
      <c r="AB68" s="982"/>
      <c r="AC68" s="982"/>
      <c r="AD68" s="982"/>
      <c r="AE68" s="982"/>
      <c r="AF68" s="982">
        <v>6</v>
      </c>
      <c r="AG68" s="982"/>
      <c r="AH68" s="982"/>
      <c r="AI68" s="982"/>
      <c r="AJ68" s="982"/>
      <c r="AK68" s="982" t="s">
        <v>558</v>
      </c>
      <c r="AL68" s="982"/>
      <c r="AM68" s="982"/>
      <c r="AN68" s="982"/>
      <c r="AO68" s="982"/>
      <c r="AP68" s="982" t="s">
        <v>558</v>
      </c>
      <c r="AQ68" s="982"/>
      <c r="AR68" s="982"/>
      <c r="AS68" s="982"/>
      <c r="AT68" s="982"/>
      <c r="AU68" s="982" t="s">
        <v>558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552</v>
      </c>
      <c r="C69" s="975"/>
      <c r="D69" s="975"/>
      <c r="E69" s="975"/>
      <c r="F69" s="975"/>
      <c r="G69" s="975"/>
      <c r="H69" s="975"/>
      <c r="I69" s="975"/>
      <c r="J69" s="975"/>
      <c r="K69" s="975"/>
      <c r="L69" s="975"/>
      <c r="M69" s="975"/>
      <c r="N69" s="975"/>
      <c r="O69" s="975"/>
      <c r="P69" s="976"/>
      <c r="Q69" s="977">
        <v>509522</v>
      </c>
      <c r="R69" s="971"/>
      <c r="S69" s="971"/>
      <c r="T69" s="971"/>
      <c r="U69" s="971"/>
      <c r="V69" s="971">
        <v>498264</v>
      </c>
      <c r="W69" s="971"/>
      <c r="X69" s="971"/>
      <c r="Y69" s="971"/>
      <c r="Z69" s="971"/>
      <c r="AA69" s="971">
        <v>11257</v>
      </c>
      <c r="AB69" s="971"/>
      <c r="AC69" s="971"/>
      <c r="AD69" s="971"/>
      <c r="AE69" s="971"/>
      <c r="AF69" s="971">
        <v>11257</v>
      </c>
      <c r="AG69" s="971"/>
      <c r="AH69" s="971"/>
      <c r="AI69" s="971"/>
      <c r="AJ69" s="971"/>
      <c r="AK69" s="971" t="s">
        <v>558</v>
      </c>
      <c r="AL69" s="971"/>
      <c r="AM69" s="971"/>
      <c r="AN69" s="971"/>
      <c r="AO69" s="971"/>
      <c r="AP69" s="971" t="s">
        <v>558</v>
      </c>
      <c r="AQ69" s="971"/>
      <c r="AR69" s="971"/>
      <c r="AS69" s="971"/>
      <c r="AT69" s="971"/>
      <c r="AU69" s="971" t="s">
        <v>558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553</v>
      </c>
      <c r="C70" s="975"/>
      <c r="D70" s="975"/>
      <c r="E70" s="975"/>
      <c r="F70" s="975"/>
      <c r="G70" s="975"/>
      <c r="H70" s="975"/>
      <c r="I70" s="975"/>
      <c r="J70" s="975"/>
      <c r="K70" s="975"/>
      <c r="L70" s="975"/>
      <c r="M70" s="975"/>
      <c r="N70" s="975"/>
      <c r="O70" s="975"/>
      <c r="P70" s="976"/>
      <c r="Q70" s="977">
        <v>301</v>
      </c>
      <c r="R70" s="971"/>
      <c r="S70" s="971"/>
      <c r="T70" s="971"/>
      <c r="U70" s="971"/>
      <c r="V70" s="971">
        <v>293</v>
      </c>
      <c r="W70" s="971"/>
      <c r="X70" s="971"/>
      <c r="Y70" s="971"/>
      <c r="Z70" s="971"/>
      <c r="AA70" s="971">
        <v>8</v>
      </c>
      <c r="AB70" s="971"/>
      <c r="AC70" s="971"/>
      <c r="AD70" s="971"/>
      <c r="AE70" s="971"/>
      <c r="AF70" s="971">
        <v>8</v>
      </c>
      <c r="AG70" s="971"/>
      <c r="AH70" s="971"/>
      <c r="AI70" s="971"/>
      <c r="AJ70" s="971"/>
      <c r="AK70" s="971">
        <v>24</v>
      </c>
      <c r="AL70" s="971"/>
      <c r="AM70" s="971"/>
      <c r="AN70" s="971"/>
      <c r="AO70" s="971"/>
      <c r="AP70" s="971" t="s">
        <v>558</v>
      </c>
      <c r="AQ70" s="971"/>
      <c r="AR70" s="971"/>
      <c r="AS70" s="971"/>
      <c r="AT70" s="971"/>
      <c r="AU70" s="971" t="s">
        <v>558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554</v>
      </c>
      <c r="C71" s="975"/>
      <c r="D71" s="975"/>
      <c r="E71" s="975"/>
      <c r="F71" s="975"/>
      <c r="G71" s="975"/>
      <c r="H71" s="975"/>
      <c r="I71" s="975"/>
      <c r="J71" s="975"/>
      <c r="K71" s="975"/>
      <c r="L71" s="975"/>
      <c r="M71" s="975"/>
      <c r="N71" s="975"/>
      <c r="O71" s="975"/>
      <c r="P71" s="976"/>
      <c r="Q71" s="977">
        <v>6981</v>
      </c>
      <c r="R71" s="971"/>
      <c r="S71" s="971"/>
      <c r="T71" s="971"/>
      <c r="U71" s="971"/>
      <c r="V71" s="971">
        <v>6816</v>
      </c>
      <c r="W71" s="971"/>
      <c r="X71" s="971"/>
      <c r="Y71" s="971"/>
      <c r="Z71" s="971"/>
      <c r="AA71" s="971">
        <v>165</v>
      </c>
      <c r="AB71" s="971"/>
      <c r="AC71" s="971"/>
      <c r="AD71" s="971"/>
      <c r="AE71" s="971"/>
      <c r="AF71" s="971">
        <v>164</v>
      </c>
      <c r="AG71" s="971"/>
      <c r="AH71" s="971"/>
      <c r="AI71" s="971"/>
      <c r="AJ71" s="971"/>
      <c r="AK71" s="971">
        <v>124</v>
      </c>
      <c r="AL71" s="971"/>
      <c r="AM71" s="971"/>
      <c r="AN71" s="971"/>
      <c r="AO71" s="971"/>
      <c r="AP71" s="971">
        <v>1948</v>
      </c>
      <c r="AQ71" s="971"/>
      <c r="AR71" s="971"/>
      <c r="AS71" s="971"/>
      <c r="AT71" s="971"/>
      <c r="AU71" s="971">
        <v>238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378</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11435</v>
      </c>
      <c r="AG88" s="959"/>
      <c r="AH88" s="959"/>
      <c r="AI88" s="959"/>
      <c r="AJ88" s="959"/>
      <c r="AK88" s="963"/>
      <c r="AL88" s="963"/>
      <c r="AM88" s="963"/>
      <c r="AN88" s="963"/>
      <c r="AO88" s="963"/>
      <c r="AP88" s="959">
        <v>1948</v>
      </c>
      <c r="AQ88" s="959"/>
      <c r="AR88" s="959"/>
      <c r="AS88" s="959"/>
      <c r="AT88" s="959"/>
      <c r="AU88" s="959">
        <v>238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163</v>
      </c>
      <c r="CS102" s="953"/>
      <c r="CT102" s="953"/>
      <c r="CU102" s="953"/>
      <c r="CV102" s="954"/>
      <c r="CW102" s="952" t="s">
        <v>558</v>
      </c>
      <c r="CX102" s="953"/>
      <c r="CY102" s="953"/>
      <c r="CZ102" s="953"/>
      <c r="DA102" s="954"/>
      <c r="DB102" s="952">
        <v>5</v>
      </c>
      <c r="DC102" s="953"/>
      <c r="DD102" s="953"/>
      <c r="DE102" s="953"/>
      <c r="DF102" s="954"/>
      <c r="DG102" s="952" t="s">
        <v>558</v>
      </c>
      <c r="DH102" s="953"/>
      <c r="DI102" s="953"/>
      <c r="DJ102" s="953"/>
      <c r="DK102" s="954"/>
      <c r="DL102" s="952" t="s">
        <v>558</v>
      </c>
      <c r="DM102" s="953"/>
      <c r="DN102" s="953"/>
      <c r="DO102" s="953"/>
      <c r="DP102" s="954"/>
      <c r="DQ102" s="952" t="s">
        <v>558</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2">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2522078</v>
      </c>
      <c r="AB110" s="889"/>
      <c r="AC110" s="889"/>
      <c r="AD110" s="889"/>
      <c r="AE110" s="890"/>
      <c r="AF110" s="891">
        <v>2552088</v>
      </c>
      <c r="AG110" s="889"/>
      <c r="AH110" s="889"/>
      <c r="AI110" s="889"/>
      <c r="AJ110" s="890"/>
      <c r="AK110" s="891">
        <v>2585727</v>
      </c>
      <c r="AL110" s="889"/>
      <c r="AM110" s="889"/>
      <c r="AN110" s="889"/>
      <c r="AO110" s="890"/>
      <c r="AP110" s="892">
        <v>17.2</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24442499</v>
      </c>
      <c r="BR110" s="842"/>
      <c r="BS110" s="842"/>
      <c r="BT110" s="842"/>
      <c r="BU110" s="842"/>
      <c r="BV110" s="842">
        <v>22891523</v>
      </c>
      <c r="BW110" s="842"/>
      <c r="BX110" s="842"/>
      <c r="BY110" s="842"/>
      <c r="BZ110" s="842"/>
      <c r="CA110" s="842">
        <v>21312043</v>
      </c>
      <c r="CB110" s="842"/>
      <c r="CC110" s="842"/>
      <c r="CD110" s="842"/>
      <c r="CE110" s="842"/>
      <c r="CF110" s="866">
        <v>141.6</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9582666</v>
      </c>
      <c r="BR112" s="817"/>
      <c r="BS112" s="817"/>
      <c r="BT112" s="817"/>
      <c r="BU112" s="817"/>
      <c r="BV112" s="817">
        <v>9644243</v>
      </c>
      <c r="BW112" s="817"/>
      <c r="BX112" s="817"/>
      <c r="BY112" s="817"/>
      <c r="BZ112" s="817"/>
      <c r="CA112" s="817">
        <v>9476973</v>
      </c>
      <c r="CB112" s="817"/>
      <c r="CC112" s="817"/>
      <c r="CD112" s="817"/>
      <c r="CE112" s="817"/>
      <c r="CF112" s="875">
        <v>63</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703147</v>
      </c>
      <c r="AB113" s="919"/>
      <c r="AC113" s="919"/>
      <c r="AD113" s="919"/>
      <c r="AE113" s="920"/>
      <c r="AF113" s="921">
        <v>714791</v>
      </c>
      <c r="AG113" s="919"/>
      <c r="AH113" s="919"/>
      <c r="AI113" s="919"/>
      <c r="AJ113" s="920"/>
      <c r="AK113" s="921">
        <v>715012</v>
      </c>
      <c r="AL113" s="919"/>
      <c r="AM113" s="919"/>
      <c r="AN113" s="919"/>
      <c r="AO113" s="920"/>
      <c r="AP113" s="922">
        <v>4.8</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202201</v>
      </c>
      <c r="BR113" s="817"/>
      <c r="BS113" s="817"/>
      <c r="BT113" s="817"/>
      <c r="BU113" s="817"/>
      <c r="BV113" s="817">
        <v>221988</v>
      </c>
      <c r="BW113" s="817"/>
      <c r="BX113" s="817"/>
      <c r="BY113" s="817"/>
      <c r="BZ113" s="817"/>
      <c r="CA113" s="817">
        <v>238003</v>
      </c>
      <c r="CB113" s="817"/>
      <c r="CC113" s="817"/>
      <c r="CD113" s="817"/>
      <c r="CE113" s="817"/>
      <c r="CF113" s="875">
        <v>1.6</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10192</v>
      </c>
      <c r="AB114" s="780"/>
      <c r="AC114" s="780"/>
      <c r="AD114" s="780"/>
      <c r="AE114" s="781"/>
      <c r="AF114" s="782">
        <v>13251</v>
      </c>
      <c r="AG114" s="780"/>
      <c r="AH114" s="780"/>
      <c r="AI114" s="780"/>
      <c r="AJ114" s="781"/>
      <c r="AK114" s="782">
        <v>28019</v>
      </c>
      <c r="AL114" s="780"/>
      <c r="AM114" s="780"/>
      <c r="AN114" s="780"/>
      <c r="AO114" s="781"/>
      <c r="AP114" s="824">
        <v>0.2</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5468399</v>
      </c>
      <c r="BR114" s="817"/>
      <c r="BS114" s="817"/>
      <c r="BT114" s="817"/>
      <c r="BU114" s="817"/>
      <c r="BV114" s="817">
        <v>5540761</v>
      </c>
      <c r="BW114" s="817"/>
      <c r="BX114" s="817"/>
      <c r="BY114" s="817"/>
      <c r="BZ114" s="817"/>
      <c r="CA114" s="817">
        <v>5616060</v>
      </c>
      <c r="CB114" s="817"/>
      <c r="CC114" s="817"/>
      <c r="CD114" s="817"/>
      <c r="CE114" s="817"/>
      <c r="CF114" s="875">
        <v>37.299999999999997</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26637</v>
      </c>
      <c r="AB115" s="919"/>
      <c r="AC115" s="919"/>
      <c r="AD115" s="919"/>
      <c r="AE115" s="920"/>
      <c r="AF115" s="921">
        <v>46800</v>
      </c>
      <c r="AG115" s="919"/>
      <c r="AH115" s="919"/>
      <c r="AI115" s="919"/>
      <c r="AJ115" s="920"/>
      <c r="AK115" s="921">
        <v>30276</v>
      </c>
      <c r="AL115" s="919"/>
      <c r="AM115" s="919"/>
      <c r="AN115" s="919"/>
      <c r="AO115" s="920"/>
      <c r="AP115" s="922">
        <v>0.2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3262054</v>
      </c>
      <c r="AB117" s="903"/>
      <c r="AC117" s="903"/>
      <c r="AD117" s="903"/>
      <c r="AE117" s="904"/>
      <c r="AF117" s="905">
        <v>3326930</v>
      </c>
      <c r="AG117" s="903"/>
      <c r="AH117" s="903"/>
      <c r="AI117" s="903"/>
      <c r="AJ117" s="904"/>
      <c r="AK117" s="905">
        <v>3359034</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39695765</v>
      </c>
      <c r="BR119" s="845"/>
      <c r="BS119" s="845"/>
      <c r="BT119" s="845"/>
      <c r="BU119" s="845"/>
      <c r="BV119" s="845">
        <v>38298515</v>
      </c>
      <c r="BW119" s="845"/>
      <c r="BX119" s="845"/>
      <c r="BY119" s="845"/>
      <c r="BZ119" s="845"/>
      <c r="CA119" s="845">
        <v>36643079</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12820736</v>
      </c>
      <c r="BR120" s="842"/>
      <c r="BS120" s="842"/>
      <c r="BT120" s="842"/>
      <c r="BU120" s="842"/>
      <c r="BV120" s="842">
        <v>13537527</v>
      </c>
      <c r="BW120" s="842"/>
      <c r="BX120" s="842"/>
      <c r="BY120" s="842"/>
      <c r="BZ120" s="842"/>
      <c r="CA120" s="842">
        <v>14433842</v>
      </c>
      <c r="CB120" s="842"/>
      <c r="CC120" s="842"/>
      <c r="CD120" s="842"/>
      <c r="CE120" s="842"/>
      <c r="CF120" s="866">
        <v>95.9</v>
      </c>
      <c r="CG120" s="867"/>
      <c r="CH120" s="867"/>
      <c r="CI120" s="867"/>
      <c r="CJ120" s="867"/>
      <c r="CK120" s="868" t="s">
        <v>448</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7973625</v>
      </c>
      <c r="DH120" s="842"/>
      <c r="DI120" s="842"/>
      <c r="DJ120" s="842"/>
      <c r="DK120" s="842"/>
      <c r="DL120" s="842">
        <v>8113452</v>
      </c>
      <c r="DM120" s="842"/>
      <c r="DN120" s="842"/>
      <c r="DO120" s="842"/>
      <c r="DP120" s="842"/>
      <c r="DQ120" s="842">
        <v>8043407</v>
      </c>
      <c r="DR120" s="842"/>
      <c r="DS120" s="842"/>
      <c r="DT120" s="842"/>
      <c r="DU120" s="842"/>
      <c r="DV120" s="843">
        <v>53.4</v>
      </c>
      <c r="DW120" s="843"/>
      <c r="DX120" s="843"/>
      <c r="DY120" s="843"/>
      <c r="DZ120" s="844"/>
    </row>
    <row r="121" spans="1:130" s="218" customFormat="1" ht="26.25" customHeight="1" x14ac:dyDescent="0.2">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4914071</v>
      </c>
      <c r="BR121" s="817"/>
      <c r="BS121" s="817"/>
      <c r="BT121" s="817"/>
      <c r="BU121" s="817"/>
      <c r="BV121" s="817">
        <v>4766249</v>
      </c>
      <c r="BW121" s="817"/>
      <c r="BX121" s="817"/>
      <c r="BY121" s="817"/>
      <c r="BZ121" s="817"/>
      <c r="CA121" s="817">
        <v>4509097</v>
      </c>
      <c r="CB121" s="817"/>
      <c r="CC121" s="817"/>
      <c r="CD121" s="817"/>
      <c r="CE121" s="817"/>
      <c r="CF121" s="875">
        <v>30</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1603836</v>
      </c>
      <c r="DH121" s="817"/>
      <c r="DI121" s="817"/>
      <c r="DJ121" s="817"/>
      <c r="DK121" s="817"/>
      <c r="DL121" s="817">
        <v>1520349</v>
      </c>
      <c r="DM121" s="817"/>
      <c r="DN121" s="817"/>
      <c r="DO121" s="817"/>
      <c r="DP121" s="817"/>
      <c r="DQ121" s="817">
        <v>1423106</v>
      </c>
      <c r="DR121" s="817"/>
      <c r="DS121" s="817"/>
      <c r="DT121" s="817"/>
      <c r="DU121" s="817"/>
      <c r="DV121" s="794">
        <v>9.5</v>
      </c>
      <c r="DW121" s="794"/>
      <c r="DX121" s="794"/>
      <c r="DY121" s="794"/>
      <c r="DZ121" s="795"/>
    </row>
    <row r="122" spans="1:130" s="218" customFormat="1" ht="26.25" customHeight="1" x14ac:dyDescent="0.2">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21721499</v>
      </c>
      <c r="BR122" s="845"/>
      <c r="BS122" s="845"/>
      <c r="BT122" s="845"/>
      <c r="BU122" s="845"/>
      <c r="BV122" s="845">
        <v>20354578</v>
      </c>
      <c r="BW122" s="845"/>
      <c r="BX122" s="845"/>
      <c r="BY122" s="845"/>
      <c r="BZ122" s="845"/>
      <c r="CA122" s="845">
        <v>18827631</v>
      </c>
      <c r="CB122" s="845"/>
      <c r="CC122" s="845"/>
      <c r="CD122" s="845"/>
      <c r="CE122" s="845"/>
      <c r="CF122" s="846">
        <v>125.1</v>
      </c>
      <c r="CG122" s="847"/>
      <c r="CH122" s="847"/>
      <c r="CI122" s="847"/>
      <c r="CJ122" s="847"/>
      <c r="CK122" s="869"/>
      <c r="CL122" s="855"/>
      <c r="CM122" s="855"/>
      <c r="CN122" s="855"/>
      <c r="CO122" s="856"/>
      <c r="CP122" s="835" t="s">
        <v>397</v>
      </c>
      <c r="CQ122" s="836"/>
      <c r="CR122" s="836"/>
      <c r="CS122" s="836"/>
      <c r="CT122" s="836"/>
      <c r="CU122" s="836"/>
      <c r="CV122" s="836"/>
      <c r="CW122" s="836"/>
      <c r="CX122" s="836"/>
      <c r="CY122" s="836"/>
      <c r="CZ122" s="836"/>
      <c r="DA122" s="836"/>
      <c r="DB122" s="836"/>
      <c r="DC122" s="836"/>
      <c r="DD122" s="836"/>
      <c r="DE122" s="836"/>
      <c r="DF122" s="837"/>
      <c r="DG122" s="816">
        <v>5205</v>
      </c>
      <c r="DH122" s="817"/>
      <c r="DI122" s="817"/>
      <c r="DJ122" s="817"/>
      <c r="DK122" s="817"/>
      <c r="DL122" s="817">
        <v>10442</v>
      </c>
      <c r="DM122" s="817"/>
      <c r="DN122" s="817"/>
      <c r="DO122" s="817"/>
      <c r="DP122" s="817"/>
      <c r="DQ122" s="817">
        <v>10460</v>
      </c>
      <c r="DR122" s="817"/>
      <c r="DS122" s="817"/>
      <c r="DT122" s="817"/>
      <c r="DU122" s="817"/>
      <c r="DV122" s="794">
        <v>0.1</v>
      </c>
      <c r="DW122" s="794"/>
      <c r="DX122" s="794"/>
      <c r="DY122" s="794"/>
      <c r="DZ122" s="795"/>
    </row>
    <row r="123" spans="1:130" s="218" customFormat="1" ht="26.25" customHeight="1" x14ac:dyDescent="0.2">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39456306</v>
      </c>
      <c r="BR123" s="833"/>
      <c r="BS123" s="833"/>
      <c r="BT123" s="833"/>
      <c r="BU123" s="833"/>
      <c r="BV123" s="833">
        <v>38658354</v>
      </c>
      <c r="BW123" s="833"/>
      <c r="BX123" s="833"/>
      <c r="BY123" s="833"/>
      <c r="BZ123" s="833"/>
      <c r="CA123" s="833">
        <v>37770570</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1.6</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26637</v>
      </c>
      <c r="AB127" s="780"/>
      <c r="AC127" s="780"/>
      <c r="AD127" s="780"/>
      <c r="AE127" s="781"/>
      <c r="AF127" s="782">
        <v>46800</v>
      </c>
      <c r="AG127" s="780"/>
      <c r="AH127" s="780"/>
      <c r="AI127" s="780"/>
      <c r="AJ127" s="781"/>
      <c r="AK127" s="782">
        <v>30276</v>
      </c>
      <c r="AL127" s="780"/>
      <c r="AM127" s="780"/>
      <c r="AN127" s="780"/>
      <c r="AO127" s="781"/>
      <c r="AP127" s="824">
        <v>0.2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551075</v>
      </c>
      <c r="AB128" s="801"/>
      <c r="AC128" s="801"/>
      <c r="AD128" s="801"/>
      <c r="AE128" s="802"/>
      <c r="AF128" s="803">
        <v>528407</v>
      </c>
      <c r="AG128" s="801"/>
      <c r="AH128" s="801"/>
      <c r="AI128" s="801"/>
      <c r="AJ128" s="802"/>
      <c r="AK128" s="803">
        <v>503733</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12.66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16421195</v>
      </c>
      <c r="AB129" s="780"/>
      <c r="AC129" s="780"/>
      <c r="AD129" s="780"/>
      <c r="AE129" s="781"/>
      <c r="AF129" s="782">
        <v>16745501</v>
      </c>
      <c r="AG129" s="780"/>
      <c r="AH129" s="780"/>
      <c r="AI129" s="780"/>
      <c r="AJ129" s="781"/>
      <c r="AK129" s="782">
        <v>16828430</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17.66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1831753</v>
      </c>
      <c r="AB130" s="780"/>
      <c r="AC130" s="780"/>
      <c r="AD130" s="780"/>
      <c r="AE130" s="781"/>
      <c r="AF130" s="782">
        <v>1856697</v>
      </c>
      <c r="AG130" s="780"/>
      <c r="AH130" s="780"/>
      <c r="AI130" s="780"/>
      <c r="AJ130" s="781"/>
      <c r="AK130" s="782">
        <v>1778129</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6.5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14589442</v>
      </c>
      <c r="AB131" s="764"/>
      <c r="AC131" s="764"/>
      <c r="AD131" s="764"/>
      <c r="AE131" s="765"/>
      <c r="AF131" s="766">
        <v>14888804</v>
      </c>
      <c r="AG131" s="764"/>
      <c r="AH131" s="764"/>
      <c r="AI131" s="764"/>
      <c r="AJ131" s="765"/>
      <c r="AK131" s="766">
        <v>15050301</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6.0264564429999998</v>
      </c>
      <c r="AB132" s="745"/>
      <c r="AC132" s="745"/>
      <c r="AD132" s="745"/>
      <c r="AE132" s="746"/>
      <c r="AF132" s="747">
        <v>6.3257299070000004</v>
      </c>
      <c r="AG132" s="745"/>
      <c r="AH132" s="745"/>
      <c r="AI132" s="745"/>
      <c r="AJ132" s="746"/>
      <c r="AK132" s="747">
        <v>7.1571433329999996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5.6</v>
      </c>
      <c r="AB133" s="724"/>
      <c r="AC133" s="724"/>
      <c r="AD133" s="724"/>
      <c r="AE133" s="725"/>
      <c r="AF133" s="723">
        <v>5.9</v>
      </c>
      <c r="AG133" s="724"/>
      <c r="AH133" s="724"/>
      <c r="AI133" s="724"/>
      <c r="AJ133" s="725"/>
      <c r="AK133" s="723">
        <v>6.5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0bel9FwaNUO3lPYcSrEHF0DG3EsPSezD0nWfDdD4BHc69PWha5mfNFZ7CezoKd1HvTZNsg5njsvdEx/lBcpwA==" saltValue="rLV4JrLdXcxkYtwekN2J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QDIMMgWYCGYp6/YC8g4Rt5XFJde7eIji/E4gGjPqmpdywdnKVXGS7+NtL77jCAMi6iBdyzYJydT0WqxJfU18gw==" saltValue="trO8tyBcfhMQ+yTqOH3S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bzezqQDUU0nkqyyVjNr5xiacqNgVFs6fUe8s8/8OkCQz6ZxBFXZvHkyh+ixN4meb6ulE4YCrqHiVaMCHiQILQ==" saltValue="qYVYjQ6dgy7A8C+a9sEDy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486</v>
      </c>
      <c r="AL9" s="1130"/>
      <c r="AM9" s="1130"/>
      <c r="AN9" s="1131"/>
      <c r="AO9" s="269">
        <v>5409961</v>
      </c>
      <c r="AP9" s="269">
        <v>83956</v>
      </c>
      <c r="AQ9" s="270">
        <v>72348</v>
      </c>
      <c r="AR9" s="271">
        <v>16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487</v>
      </c>
      <c r="AL10" s="1130"/>
      <c r="AM10" s="1130"/>
      <c r="AN10" s="1131"/>
      <c r="AO10" s="272">
        <v>766460</v>
      </c>
      <c r="AP10" s="272">
        <v>11895</v>
      </c>
      <c r="AQ10" s="273">
        <v>6364</v>
      </c>
      <c r="AR10" s="274">
        <v>86.9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488</v>
      </c>
      <c r="AL11" s="1130"/>
      <c r="AM11" s="1130"/>
      <c r="AN11" s="1131"/>
      <c r="AO11" s="272" t="s">
        <v>489</v>
      </c>
      <c r="AP11" s="272" t="s">
        <v>489</v>
      </c>
      <c r="AQ11" s="273">
        <v>1262</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490</v>
      </c>
      <c r="AL12" s="1130"/>
      <c r="AM12" s="1130"/>
      <c r="AN12" s="1131"/>
      <c r="AO12" s="272" t="s">
        <v>489</v>
      </c>
      <c r="AP12" s="272" t="s">
        <v>489</v>
      </c>
      <c r="AQ12" s="273">
        <v>10</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491</v>
      </c>
      <c r="AL13" s="1130"/>
      <c r="AM13" s="1130"/>
      <c r="AN13" s="1131"/>
      <c r="AO13" s="272">
        <v>324966</v>
      </c>
      <c r="AP13" s="272">
        <v>5043</v>
      </c>
      <c r="AQ13" s="273">
        <v>3257</v>
      </c>
      <c r="AR13" s="274">
        <v>54.8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492</v>
      </c>
      <c r="AL14" s="1130"/>
      <c r="AM14" s="1130"/>
      <c r="AN14" s="1131"/>
      <c r="AO14" s="272">
        <v>131491</v>
      </c>
      <c r="AP14" s="272">
        <v>2041</v>
      </c>
      <c r="AQ14" s="273">
        <v>1617</v>
      </c>
      <c r="AR14" s="274">
        <v>26.2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493</v>
      </c>
      <c r="AL15" s="1133"/>
      <c r="AM15" s="1133"/>
      <c r="AN15" s="1134"/>
      <c r="AO15" s="272">
        <v>-474191</v>
      </c>
      <c r="AP15" s="272">
        <v>-7359</v>
      </c>
      <c r="AQ15" s="273">
        <v>-3947</v>
      </c>
      <c r="AR15" s="274">
        <v>86.4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177</v>
      </c>
      <c r="AL16" s="1133"/>
      <c r="AM16" s="1133"/>
      <c r="AN16" s="1134"/>
      <c r="AO16" s="272">
        <v>6158687</v>
      </c>
      <c r="AP16" s="272">
        <v>95575</v>
      </c>
      <c r="AQ16" s="273">
        <v>80912</v>
      </c>
      <c r="AR16" s="274">
        <v>18.100000000000001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498</v>
      </c>
      <c r="AL21" s="1136"/>
      <c r="AM21" s="1136"/>
      <c r="AN21" s="1137"/>
      <c r="AO21" s="285">
        <v>8.2100000000000009</v>
      </c>
      <c r="AP21" s="286">
        <v>6.71</v>
      </c>
      <c r="AQ21" s="287">
        <v>1.5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499</v>
      </c>
      <c r="AL22" s="1136"/>
      <c r="AM22" s="1136"/>
      <c r="AN22" s="1137"/>
      <c r="AO22" s="290">
        <v>100.1</v>
      </c>
      <c r="AP22" s="291">
        <v>98.3</v>
      </c>
      <c r="AQ22" s="292">
        <v>1.8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8" t="s">
        <v>500</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9" t="s">
        <v>503</v>
      </c>
      <c r="AL32" s="1120"/>
      <c r="AM32" s="1120"/>
      <c r="AN32" s="1121"/>
      <c r="AO32" s="300">
        <v>2585727</v>
      </c>
      <c r="AP32" s="300">
        <v>40127</v>
      </c>
      <c r="AQ32" s="301">
        <v>34344</v>
      </c>
      <c r="AR32" s="302">
        <v>16.8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9" t="s">
        <v>504</v>
      </c>
      <c r="AL33" s="1120"/>
      <c r="AM33" s="1120"/>
      <c r="AN33" s="1121"/>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9" t="s">
        <v>505</v>
      </c>
      <c r="AL34" s="1120"/>
      <c r="AM34" s="1120"/>
      <c r="AN34" s="1121"/>
      <c r="AO34" s="300" t="s">
        <v>489</v>
      </c>
      <c r="AP34" s="300" t="s">
        <v>489</v>
      </c>
      <c r="AQ34" s="301">
        <v>3</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9" t="s">
        <v>506</v>
      </c>
      <c r="AL35" s="1120"/>
      <c r="AM35" s="1120"/>
      <c r="AN35" s="1121"/>
      <c r="AO35" s="300">
        <v>715012</v>
      </c>
      <c r="AP35" s="300">
        <v>11096</v>
      </c>
      <c r="AQ35" s="301">
        <v>7806</v>
      </c>
      <c r="AR35" s="302">
        <v>42.1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9" t="s">
        <v>507</v>
      </c>
      <c r="AL36" s="1120"/>
      <c r="AM36" s="1120"/>
      <c r="AN36" s="1121"/>
      <c r="AO36" s="300">
        <v>28019</v>
      </c>
      <c r="AP36" s="300">
        <v>435</v>
      </c>
      <c r="AQ36" s="301">
        <v>1690</v>
      </c>
      <c r="AR36" s="302">
        <v>-74.3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9" t="s">
        <v>508</v>
      </c>
      <c r="AL37" s="1120"/>
      <c r="AM37" s="1120"/>
      <c r="AN37" s="1121"/>
      <c r="AO37" s="300">
        <v>30276</v>
      </c>
      <c r="AP37" s="300">
        <v>470</v>
      </c>
      <c r="AQ37" s="301">
        <v>666</v>
      </c>
      <c r="AR37" s="302">
        <v>-29.4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2" t="s">
        <v>509</v>
      </c>
      <c r="AL38" s="1123"/>
      <c r="AM38" s="1123"/>
      <c r="AN38" s="1124"/>
      <c r="AO38" s="303" t="s">
        <v>489</v>
      </c>
      <c r="AP38" s="303" t="s">
        <v>489</v>
      </c>
      <c r="AQ38" s="304">
        <v>3</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2" t="s">
        <v>510</v>
      </c>
      <c r="AL39" s="1123"/>
      <c r="AM39" s="1123"/>
      <c r="AN39" s="1124"/>
      <c r="AO39" s="300">
        <v>-503733</v>
      </c>
      <c r="AP39" s="300">
        <v>-7817</v>
      </c>
      <c r="AQ39" s="301">
        <v>-5822</v>
      </c>
      <c r="AR39" s="302">
        <v>34.299999999999997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9" t="s">
        <v>511</v>
      </c>
      <c r="AL40" s="1120"/>
      <c r="AM40" s="1120"/>
      <c r="AN40" s="1121"/>
      <c r="AO40" s="300">
        <v>-1778129</v>
      </c>
      <c r="AP40" s="300">
        <v>-27594</v>
      </c>
      <c r="AQ40" s="301">
        <v>-26710</v>
      </c>
      <c r="AR40" s="302">
        <v>3.3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5" t="s">
        <v>287</v>
      </c>
      <c r="AL41" s="1126"/>
      <c r="AM41" s="1126"/>
      <c r="AN41" s="1127"/>
      <c r="AO41" s="300">
        <v>1077172</v>
      </c>
      <c r="AP41" s="300">
        <v>16716</v>
      </c>
      <c r="AQ41" s="301">
        <v>11979</v>
      </c>
      <c r="AR41" s="302">
        <v>39.5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2" t="s">
        <v>481</v>
      </c>
      <c r="AN49" s="1114" t="s">
        <v>514</v>
      </c>
      <c r="AO49" s="1115"/>
      <c r="AP49" s="1115"/>
      <c r="AQ49" s="1115"/>
      <c r="AR49" s="1116"/>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3"/>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1843309</v>
      </c>
      <c r="AN51" s="322">
        <v>27220</v>
      </c>
      <c r="AO51" s="323">
        <v>-13.1</v>
      </c>
      <c r="AP51" s="324">
        <v>45483</v>
      </c>
      <c r="AQ51" s="325">
        <v>-0.2</v>
      </c>
      <c r="AR51" s="326">
        <v>-12.9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1363870</v>
      </c>
      <c r="AN52" s="330">
        <v>20140</v>
      </c>
      <c r="AO52" s="331">
        <v>17.100000000000001</v>
      </c>
      <c r="AP52" s="332">
        <v>24241</v>
      </c>
      <c r="AQ52" s="333">
        <v>0.4</v>
      </c>
      <c r="AR52" s="334">
        <v>16.7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2232384</v>
      </c>
      <c r="AN53" s="322">
        <v>33282</v>
      </c>
      <c r="AO53" s="323">
        <v>22.3</v>
      </c>
      <c r="AP53" s="324">
        <v>45945</v>
      </c>
      <c r="AQ53" s="325">
        <v>1</v>
      </c>
      <c r="AR53" s="326">
        <v>21.3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1790124</v>
      </c>
      <c r="AN54" s="330">
        <v>26689</v>
      </c>
      <c r="AO54" s="331">
        <v>32.5</v>
      </c>
      <c r="AP54" s="332">
        <v>25180</v>
      </c>
      <c r="AQ54" s="333">
        <v>3.9</v>
      </c>
      <c r="AR54" s="334">
        <v>28.6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1652887</v>
      </c>
      <c r="AN55" s="322">
        <v>24936</v>
      </c>
      <c r="AO55" s="323">
        <v>-25.1</v>
      </c>
      <c r="AP55" s="324">
        <v>44475</v>
      </c>
      <c r="AQ55" s="325">
        <v>-3.2</v>
      </c>
      <c r="AR55" s="326">
        <v>-21.9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1187069</v>
      </c>
      <c r="AN56" s="330">
        <v>17908</v>
      </c>
      <c r="AO56" s="331">
        <v>-32.9</v>
      </c>
      <c r="AP56" s="332">
        <v>24780</v>
      </c>
      <c r="AQ56" s="333">
        <v>-1.6</v>
      </c>
      <c r="AR56" s="334">
        <v>-31.3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1532642</v>
      </c>
      <c r="AN57" s="322">
        <v>23423</v>
      </c>
      <c r="AO57" s="323">
        <v>-6.1</v>
      </c>
      <c r="AP57" s="324">
        <v>45982</v>
      </c>
      <c r="AQ57" s="325">
        <v>3.4</v>
      </c>
      <c r="AR57" s="326">
        <v>-9.5</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1044242</v>
      </c>
      <c r="AN58" s="330">
        <v>15959</v>
      </c>
      <c r="AO58" s="331">
        <v>-10.9</v>
      </c>
      <c r="AP58" s="332">
        <v>25583</v>
      </c>
      <c r="AQ58" s="333">
        <v>3.2</v>
      </c>
      <c r="AR58" s="334">
        <v>-14.1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1649171</v>
      </c>
      <c r="AN59" s="322">
        <v>25593</v>
      </c>
      <c r="AO59" s="323">
        <v>9.3000000000000007</v>
      </c>
      <c r="AP59" s="324">
        <v>50538</v>
      </c>
      <c r="AQ59" s="325">
        <v>9.9</v>
      </c>
      <c r="AR59" s="326">
        <v>-0.6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1251664</v>
      </c>
      <c r="AN60" s="330">
        <v>19424</v>
      </c>
      <c r="AO60" s="331">
        <v>21.7</v>
      </c>
      <c r="AP60" s="332">
        <v>29053</v>
      </c>
      <c r="AQ60" s="333">
        <v>13.6</v>
      </c>
      <c r="AR60" s="334">
        <v>8.1</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1782079</v>
      </c>
      <c r="AN61" s="337">
        <v>26891</v>
      </c>
      <c r="AO61" s="338">
        <v>-2.5</v>
      </c>
      <c r="AP61" s="339">
        <v>46485</v>
      </c>
      <c r="AQ61" s="340">
        <v>2.2000000000000002</v>
      </c>
      <c r="AR61" s="326">
        <v>-4.7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1327394</v>
      </c>
      <c r="AN62" s="330">
        <v>20024</v>
      </c>
      <c r="AO62" s="331">
        <v>5.5</v>
      </c>
      <c r="AP62" s="332">
        <v>25767</v>
      </c>
      <c r="AQ62" s="333">
        <v>3.9</v>
      </c>
      <c r="AR62" s="334">
        <v>1.6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uAGFjC9u3pzA2cNkmMU0uisOqzrBYlVosepJJbFQD7SQADtZOc22KuBJ5UjAYYQbWK1KUaQjA2msdfs8cYEQUg==" saltValue="xvZO9OO1EVwWkTc+zChU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Fm9Fd30ubAKNHxO7LH2LBEpFGSEVt+X6Hm8ivtUkTEuT1JkV/BQtCqFffc9hFi2ut555MDztjn2SDjiNVZTVTQ==" saltValue="vVe09oi6dKZdXdeEFKwi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gJIt0wauivFnjpg3rmjJAlbLgU/bYQgsXgmcU2lfv+zB+wgFdQse3++pisgNbgq//Angy1Zp5A0imxZegIVWGQ==" saltValue="Ot/s6U3O9Au9k1l1C+X+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8" t="s">
        <v>3</v>
      </c>
      <c r="D47" s="1138"/>
      <c r="E47" s="1139"/>
      <c r="F47" s="11">
        <v>16.27</v>
      </c>
      <c r="G47" s="12">
        <v>17.579999999999998</v>
      </c>
      <c r="H47" s="12">
        <v>20.77</v>
      </c>
      <c r="I47" s="12">
        <v>18.88</v>
      </c>
      <c r="J47" s="13">
        <v>20</v>
      </c>
    </row>
    <row r="48" spans="2:10" ht="57.75" customHeight="1" x14ac:dyDescent="0.2">
      <c r="B48" s="14"/>
      <c r="C48" s="1140" t="s">
        <v>4</v>
      </c>
      <c r="D48" s="1140"/>
      <c r="E48" s="1141"/>
      <c r="F48" s="15">
        <v>4.25</v>
      </c>
      <c r="G48" s="16">
        <v>5.37</v>
      </c>
      <c r="H48" s="16">
        <v>5.27</v>
      </c>
      <c r="I48" s="16">
        <v>6.29</v>
      </c>
      <c r="J48" s="17">
        <v>4.67</v>
      </c>
    </row>
    <row r="49" spans="2:10" ht="57.75" customHeight="1" thickBot="1" x14ac:dyDescent="0.25">
      <c r="B49" s="18"/>
      <c r="C49" s="1142" t="s">
        <v>5</v>
      </c>
      <c r="D49" s="1142"/>
      <c r="E49" s="1143"/>
      <c r="F49" s="19" t="s">
        <v>533</v>
      </c>
      <c r="G49" s="20">
        <v>3.63</v>
      </c>
      <c r="H49" s="20">
        <v>2.58</v>
      </c>
      <c r="I49" s="20" t="s">
        <v>534</v>
      </c>
      <c r="J49" s="21" t="s">
        <v>535</v>
      </c>
    </row>
    <row r="50" spans="2:10" ht="13.2" x14ac:dyDescent="0.2"/>
  </sheetData>
  <sheetProtection algorithmName="SHA-512" hashValue="n2KepbTHgd2TPXW6XTR7WeMZLZr0jJTc2QkGr3bj1CYFiDq/FBBm7FBkROoGAI4zC7jUc7L0xoBGBabyKRZLxQ==" saltValue="TrR9/26mMPY5imup0Etx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DAS17037</cp:lastModifiedBy>
  <cp:lastPrinted>2026-03-16T04:27:51Z</cp:lastPrinted>
  <dcterms:created xsi:type="dcterms:W3CDTF">2026-02-23T06:58:22Z</dcterms:created>
  <dcterms:modified xsi:type="dcterms:W3CDTF">2026-03-16T04:28:11Z</dcterms:modified>
  <cp:category/>
</cp:coreProperties>
</file>