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awatano\財政課$\共有\補佐用\☆05 財政状況資料集\令和5年度決算\R7.3.3 令和５年度財政状況資料集の作成等について【R7.3.12〆切】\R7.3.7回答、3.18修正\"/>
    </mc:Choice>
  </mc:AlternateContent>
  <xr:revisionPtr revIDLastSave="0" documentId="13_ncr:1_{73BD0D17-AB65-4E00-AA89-5BE20FD62C21}"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BE35" i="10"/>
  <c r="BW34" i="10"/>
  <c r="BW35" i="10" s="1"/>
  <c r="BW36" i="10" s="1"/>
  <c r="BW37" i="10" s="1"/>
  <c r="BE34" i="10"/>
  <c r="C34" i="10"/>
  <c r="CO34" i="10" l="1"/>
  <c r="CO35" i="10" s="1"/>
  <c r="CO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<sst xmlns="http://schemas.openxmlformats.org/spreadsheetml/2006/main" count="1088" uniqueCount="566">
  <si>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</si>
  <si>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</si>
  <si>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</si>
  <si>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</si>
  <si>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</si>
  <si>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</si>
  <si>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</si>
  <si>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</si>
  <si>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</si>
  <si>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</si>
  <si>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</si>
  <si>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</si>
  <si>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</si>
  <si>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</si>
  <si>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</si>
  <si>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</si>
  <si>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</si>
  <si>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</si>
  <si>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</si>
  <si>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</si>
  <si>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</si>
  <si>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</si>
  <si>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</si>
  <si>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</si>
  <si>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</si>
  <si>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</si>
  <si>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</si>
  <si>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</si>
  <si>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</si>
  <si>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</si>
  <si>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</si>
  <si>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</si>
  <si>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</si>
  <si>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</si>
  <si>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</si>
  <si>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</si>
  <si>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</si>
  <si>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</si>
  <si>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</si>
  <si>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</si>
  <si>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</si>
  <si>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</si>
  <si>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</si>
  <si>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</si>
  <si>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</si>
  <si>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</si>
  <si>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</si>
  <si>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</si>
  <si>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</si>
  <si>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</si>
  <si>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</si>
  <si>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</si>
  <si>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</si>
  <si>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</si>
  <si>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</si>
  <si>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</si>
  <si>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</si>
  <si>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</si>
  <si>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</si>
  <si>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</si>
  <si>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</si>
  <si>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</si>
  <si>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</si>
  <si>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</si>
  <si>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</si>
  <si>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</si>
  <si>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</si>
  <si>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</si>
  <si>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</si>
  <si>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</si>
  <si>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</si>
  <si>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</si>
  <si>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</si>
  <si>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</si>
  <si>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</si>
  <si>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</si>
  <si>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</si>
  <si>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</si>
  <si>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</si>
  <si>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</si>
  <si>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</si>
  <si>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</si>
  <si>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</si>
  <si>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</si>
  <si>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</si>
  <si>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</si>
  <si>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</si>
  <si>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</si>
  <si>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</si>
  <si>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</si>
  <si>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</si>
  <si>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</si>
  <si>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</si>
  <si>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</si>
  <si>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</si>
  <si>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</si>
  <si>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</si>
  <si>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</si>
  <si>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</si>
  <si>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</si>
  <si>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</si>
  <si>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</si>
  <si>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</si>
  <si>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</si>
  <si>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</si>
  <si>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</si>
  <si>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</si>
  <si>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</si>
  <si>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</si>
  <si>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</si>
  <si>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</si>
  <si>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</si>
  <si>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</si>
  <si>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</si>
  <si>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</si>
  <si>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</si>
  <si>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</si>
  <si>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</si>
  <si>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</si>
  <si>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</si>
  <si>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</si>
  <si>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</si>
  <si>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</si>
  <si>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</si>
  <si>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</si>
  <si>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</si>
  <si>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</si>
  <si>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</si>
  <si>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</si>
  <si>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</si>
  <si>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</si>
  <si>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</si>
  <si>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</si>
  <si>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</si>
  <si>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</si>
  <si>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</si>
  <si>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</si>
  <si>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</si>
  <si>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</si>
  <si>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</si>
  <si>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</si>
  <si>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</si>
  <si>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</si>
  <si>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</si>
  <si>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</si>
  <si>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</si>
  <si>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</si>
  <si>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</si>
  <si>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</si>
  <si>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</si>
  <si>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</si>
  <si>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</si>
  <si>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</si>
  <si>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</si>
  <si>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</si>
  <si>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</si>
  <si>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</si>
  <si>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</si>
  <si>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</si>
  <si>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</si>
  <si>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</si>
  <si>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</si>
  <si>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</si>
  <si>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</si>
  <si>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</si>
  <si>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</si>
  <si>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</si>
  <si>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</si>
  <si>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</si>
  <si>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</si>
  <si>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</si>
  <si>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</si>
  <si>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</si>
  <si>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</si>
  <si>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</si>
  <si>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</si>
  <si>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</si>
  <si>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</si>
  <si>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</si>
  <si>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</si>
  <si>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</si>
  <si>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</si>
  <si>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</si>
  <si>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</si>
  <si>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</si>
  <si>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</si>
  <si>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</si>
  <si>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</si>
  <si>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</si>
  <si>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</si>
  <si>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</si>
  <si>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</si>
  <si>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</si>
  <si>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</si>
  <si>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</si>
  <si>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</si>
  <si>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</si>
  <si>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</si>
  <si>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</si>
  <si>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</si>
  <si>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</si>
  <si>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</si>
  <si>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</si>
  <si>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静岡県伊東市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</si>
  <si>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</si>
  <si>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</si>
  <si>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</si>
  <si>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</si>
  <si>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</si>
  <si>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</si>
  <si>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</si>
  <si>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</si>
  <si>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</si>
  <si>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</si>
  <si>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</si>
  <si>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</si>
  <si>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</si>
  <si>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</si>
  <si>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</si>
  <si>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</si>
  <si>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</si>
  <si>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</si>
  <si>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</si>
  <si>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</si>
  <si>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</si>
  <si>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</si>
  <si>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</si>
  <si>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</si>
  <si>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</si>
  <si>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</si>
  <si>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</si>
  <si>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</si>
  <si>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</si>
  <si>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</si>
  <si>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</si>
  <si>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</si>
  <si>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</si>
  <si>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</si>
  <si>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</si>
  <si>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</si>
  <si>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</si>
  <si>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</si>
  <si>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</si>
  <si>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</si>
  <si>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</si>
  <si>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</si>
  <si>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</si>
  <si>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</si>
  <si>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</si>
  <si>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</si>
  <si>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</si>
  <si>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</si>
  <si>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</si>
  <si>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</si>
  <si>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</si>
  <si>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</si>
  <si>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</si>
  <si>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</si>
  <si>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</si>
  <si>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</si>
  <si>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</si>
  <si>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</si>
  <si>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</si>
  <si>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</si>
  <si>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</si>
  <si>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</si>
  <si>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</si>
  <si>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</si>
  <si>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</si>
  <si>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</si>
  <si>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</si>
  <si>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</si>
  <si>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</si>
  <si>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</si>
  <si>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</si>
  <si>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</si>
  <si>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</si>
  <si>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</si>
  <si>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</si>
  <si>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</si>
  <si>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</si>
  <si>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</si>
  <si>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</si>
  <si>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</si>
  <si>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</si>
  <si>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</si>
  <si>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</si>
  <si>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</si>
  <si>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</si>
  <si>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</si>
  <si>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</si>
  <si>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</si>
  <si>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</si>
  <si>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</si>
  <si>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</si>
  <si>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</si>
  <si>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</si>
  <si>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</si>
  <si>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</si>
  <si>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</si>
  <si>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</si>
  <si>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</si>
  <si>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</si>
  <si>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</si>
  <si>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</si>
  <si>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</si>
  <si>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</si>
  <si>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</si>
  <si>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</si>
  <si>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</si>
  <si>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</si>
  <si>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</si>
  <si>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</si>
  <si>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</si>
  <si>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</si>
  <si>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</si>
  <si>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</si>
  <si>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</si>
  <si>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</si>
  <si>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</si>
  <si>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</si>
  <si>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</si>
  <si>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</si>
  <si>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</si>
  <si>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</si>
  <si>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</si>
  <si>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</si>
  <si>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</si>
  <si>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</si>
  <si>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</si>
  <si>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</si>
  <si>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</si>
  <si>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</si>
  <si>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</si>
  <si>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</si>
  <si>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</si>
  <si>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</si>
  <si>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</si>
  <si>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</si>
  <si>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</si>
  <si>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</si>
  <si>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</si>
  <si>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</si>
  <si>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</si>
  <si>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</si>
  <si>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</si>
  <si>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</si>
  <si>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</si>
  <si>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</si>
  <si>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</si>
  <si>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</si>
  <si>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</si>
  <si>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</si>
  <si>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</si>
  <si>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静岡県伊東市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</si>
  <si>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</si>
  <si>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</si>
  <si>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</si>
  <si>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</si>
  <si>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</si>
  <si>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</si>
  <si>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</si>
  <si>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</si>
  <si>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</si>
  <si>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</si>
  <si>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</si>
  <si>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</si>
  <si>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</si>
  <si>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</si>
  <si>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</si>
  <si>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</si>
  <si>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</si>
  <si>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</si>
  <si>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</si>
  <si>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</si>
  <si>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</si>
  <si>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</si>
  <si>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</si>
  <si>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</si>
  <si>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</si>
  <si>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</si>
  <si>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</si>
  <si>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</si>
  <si>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</si>
  <si>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</si>
  <si>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</si>
  <si>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</si>
  <si>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</si>
  <si>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</si>
  <si>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</si>
  <si>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</si>
  <si>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</si>
  <si>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</si>
  <si>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</si>
  <si>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</si>
  <si>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</si>
  <si>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下水道事業会計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</si>
  <si>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</si>
  <si>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</si>
  <si>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</si>
  <si>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</si>
  <si>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</si>
  <si>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</si>
  <si>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</si>
  <si>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</si>
  <si>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</si>
  <si>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</si>
  <si>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</si>
  <si>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</si>
  <si>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</si>
  <si>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</si>
  <si>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</si>
  <si>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</si>
  <si>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</si>
  <si>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</si>
  <si>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</si>
  <si>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</si>
  <si>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</si>
  <si>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</si>
  <si>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</si>
  <si>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</si>
  <si>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</si>
  <si>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</si>
  <si>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</si>
  <si>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</si>
  <si>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</si>
  <si>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</si>
  <si>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</si>
  <si>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</si>
  <si>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</si>
  <si>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</si>
  <si>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</si>
  <si>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</si>
  <si>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</si>
  <si>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</si>
  <si>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</si>
  <si>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</si>
  <si>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</si>
  <si>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</si>
  <si>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</si>
  <si>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</si>
  <si>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</si>
  <si>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</si>
  <si>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</si>
  <si>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</si>
  <si>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</si>
  <si>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</si>
  <si>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</si>
  <si>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</si>
  <si>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</si>
  <si>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</si>
  <si>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</si>
  <si>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</si>
  <si>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</si>
  <si>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</si>
  <si>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</si>
  <si>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</si>
  <si>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</si>
  <si>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</si>
  <si>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</si>
  <si>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</si>
  <si>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</si>
  <si>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</si>
  <si>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</si>
  <si>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</si>
  <si>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</si>
  <si>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</si>
  <si>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</si>
  <si>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</si>
  <si>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</si>
  <si>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</si>
  <si>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</si>
  <si>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</si>
  <si>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</si>
  <si>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</si>
  <si>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</si>
  <si>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</si>
  <si>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</si>
  <si>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</si>
  <si>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</si>
  <si>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</si>
  <si>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</si>
  <si>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</si>
  <si>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</si>
  <si>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</si>
  <si>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</si>
  <si>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</si>
  <si>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</si>
  <si>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</si>
  <si>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</si>
  <si>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</si>
  <si>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</si>
  <si>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</si>
  <si>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</si>
  <si>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</si>
  <si>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</si>
  <si>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</si>
  <si>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</si>
  <si>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</si>
  <si>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</si>
  <si>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</si>
  <si>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</si>
  <si>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</si>
  <si>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</si>
  <si>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</si>
  <si>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</si>
  <si>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</si>
  <si>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</si>
  <si>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</si>
  <si>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</si>
  <si>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</si>
  <si>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</si>
  <si>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</si>
  <si>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</si>
  <si>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</si>
  <si>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</si>
  <si>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</si>
  <si>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</si>
  <si>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</si>
  <si>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</si>
  <si>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</si>
  <si>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</si>
  <si>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</si>
  <si>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</si>
  <si>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</si>
  <si>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</si>
  <si>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</si>
  <si>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</si>
  <si>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</si>
  <si>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</si>
  <si>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</si>
  <si>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</si>
  <si>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</si>
  <si>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2.84</t>
  </si>
  <si>
    <t>▲ 1.86</t>
  </si>
  <si>
    <t>▲ 0.37</t>
  </si>
  <si>
    <t>病院事業会計</t>
  </si>
  <si>
    <t>水道事業会計</t>
  </si>
  <si>
    <t>一般会計</t>
  </si>
  <si>
    <t>競輪事業特別会計</t>
  </si>
  <si>
    <t>介護保険事業特別会計</t>
  </si>
  <si>
    <t>国民健康保険事業特別会計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</si>
  <si>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</si>
  <si>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</si>
  <si>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</si>
  <si>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</si>
  <si>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</si>
  <si>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</si>
  <si>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</si>
  <si>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</si>
  <si>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</si>
  <si>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文化施設整備基金</t>
    <rPh sb="0" eb="8">
      <t>ブンカシセツセイビキキン</t>
    </rPh>
    <phoneticPr fontId="5"/>
  </si>
  <si>
    <t>公共施設総合管理基金</t>
    <rPh sb="0" eb="4">
      <t>コウキョウシセツ</t>
    </rPh>
    <rPh sb="4" eb="10">
      <t>ソウゴウカンリキキン</t>
    </rPh>
    <phoneticPr fontId="2"/>
  </si>
  <si>
    <t>ふるさと伊東応援基金</t>
    <rPh sb="4" eb="6">
      <t>イトウ</t>
    </rPh>
    <rPh sb="6" eb="8">
      <t>オウエン</t>
    </rPh>
    <rPh sb="8" eb="10">
      <t>キキン</t>
    </rPh>
    <phoneticPr fontId="2"/>
  </si>
  <si>
    <t>競輪事業収益金活用基金</t>
    <rPh sb="0" eb="7">
      <t>ケイリンジギョウシュウエキキン</t>
    </rPh>
    <rPh sb="7" eb="11">
      <t>カツヨウキキン</t>
    </rPh>
    <phoneticPr fontId="2"/>
  </si>
  <si>
    <t>福祉基金</t>
    <rPh sb="0" eb="4">
      <t>フクシキキン</t>
    </rPh>
    <phoneticPr fontId="2"/>
  </si>
  <si>
    <t>伊東マリンタウン株式会社</t>
    <rPh sb="0" eb="2">
      <t>イトウ</t>
    </rPh>
    <rPh sb="8" eb="10">
      <t>カブシキ</t>
    </rPh>
    <rPh sb="10" eb="12">
      <t>カイシャ</t>
    </rPh>
    <phoneticPr fontId="2"/>
  </si>
  <si>
    <t>公益社団法人伊東市振興公社</t>
    <rPh sb="0" eb="6">
      <t>コウエキシャダンホウジン</t>
    </rPh>
    <rPh sb="6" eb="13">
      <t>イトウシシンコウコウシャ</t>
    </rPh>
    <phoneticPr fontId="2"/>
  </si>
  <si>
    <t>エフエム伊東株式会社</t>
    <rPh sb="4" eb="6">
      <t>イトウ</t>
    </rPh>
    <rPh sb="6" eb="10">
      <t>カブシキガイシャ</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</si>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</sst>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EAAF-4136-BC99-9F6769FC45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31333</c:v>
                </c:pt>
                <c:pt idx="1">
                  <c:v>27220</c:v>
                </c:pt>
                <c:pt idx="2">
                  <c:v>33282</c:v>
                </c:pt>
                <c:pt idx="3">
                  <c:v>24936</c:v>
                </c:pt>
                <c:pt idx="4">
                  <c:v>23423</c:v>
                </c:pt>
              </c:numCache>
            </c:numRef>
          </c:val>
          <c:smooth val="0"/>
          <c:extLst>
            <c:ext xmlns:c16="http://schemas.microsoft.com/office/drawing/2014/chart" uri="{C3380CC4-5D6E-409C-BE32-E72D297353CC}">
              <c16:uniqueId val="{00000001-EAAF-4136-BC99-9F6769FC45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2.2599999999999998</c:v>
                </c:pt>
                <c:pt idx="1">
                  <c:v>4.25</c:v>
                </c:pt>
                <c:pt idx="2">
                  <c:v>5.37</c:v>
                </c:pt>
                <c:pt idx="3">
                  <c:v>5.27</c:v>
                </c:pt>
                <c:pt idx="4">
                  <c:v>6.29</c:v>
                </c:pt>
              </c:numCache>
            </c:numRef>
          </c:val>
          <c:extLst>
            <c:ext xmlns:c16="http://schemas.microsoft.com/office/drawing/2014/chart" uri="{C3380CC4-5D6E-409C-BE32-E72D297353CC}">
              <c16:uniqueId val="{00000000-9F79-4336-944D-2A02EB8112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20.84</c:v>
                </c:pt>
                <c:pt idx="1">
                  <c:v>16.27</c:v>
                </c:pt>
                <c:pt idx="2">
                  <c:v>17.579999999999998</c:v>
                </c:pt>
                <c:pt idx="3">
                  <c:v>20.77</c:v>
                </c:pt>
                <c:pt idx="4">
                  <c:v>18.88</c:v>
                </c:pt>
              </c:numCache>
            </c:numRef>
          </c:val>
          <c:extLst>
            <c:ext xmlns:c16="http://schemas.microsoft.com/office/drawing/2014/chart" uri="{C3380CC4-5D6E-409C-BE32-E72D297353CC}">
              <c16:uniqueId val="{00000001-9F79-4336-944D-2A02EB8112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-1.86</c:v>
                </c:pt>
                <c:pt idx="2">
                  <c:v>3.63</c:v>
                </c:pt>
                <c:pt idx="3">
                  <c:v>2.58</c:v>
                </c:pt>
                <c:pt idx="4">
                  <c:v>-0.37</c:v>
                </c:pt>
              </c:numCache>
            </c:numRef>
          </c:val>
          <c:smooth val="0"/>
          <c:extLst>
            <c:ext xmlns:c16="http://schemas.microsoft.com/office/drawing/2014/chart" uri="{C3380CC4-5D6E-409C-BE32-E72D297353CC}">
              <c16:uniqueId val="{00000002-9F79-4336-944D-2A02EB8112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E3A-4A6A-B2D6-A155461B4A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3A-4A6A-B2D6-A155461B4AF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0.14000000000000001</c:v>
                </c:pt>
                <c:pt idx="6">
                  <c:v>#N/A</c:v>
                </c:pt>
                <c:pt idx="7">
                  <c:v>0.16</c:v>
                </c:pt>
                <c:pt idx="8">
                  <c:v>#N/A</c:v>
                </c:pt>
                <c:pt idx="9">
                  <c:v>0.17</c:v>
                </c:pt>
              </c:numCache>
            </c:numRef>
          </c:val>
          <c:extLst>
            <c:ext xmlns:c16="http://schemas.microsoft.com/office/drawing/2014/chart" uri="{C3380CC4-5D6E-409C-BE32-E72D297353CC}">
              <c16:uniqueId val="{00000002-3E3A-4A6A-B2D6-A155461B4AF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0.38</c:v>
                </c:pt>
                <c:pt idx="4">
                  <c:v>#N/A</c:v>
                </c:pt>
                <c:pt idx="5">
                  <c:v>0.48</c:v>
                </c:pt>
                <c:pt idx="6">
                  <c:v>#N/A</c:v>
                </c:pt>
                <c:pt idx="7">
                  <c:v>0.46</c:v>
                </c:pt>
                <c:pt idx="8">
                  <c:v>#N/A</c:v>
                </c:pt>
                <c:pt idx="9">
                  <c:v>0.31</c:v>
                </c:pt>
              </c:numCache>
            </c:numRef>
          </c:val>
          <c:extLst>
            <c:ext xmlns:c16="http://schemas.microsoft.com/office/drawing/2014/chart" uri="{C3380CC4-5D6E-409C-BE32-E72D297353CC}">
              <c16:uniqueId val="{00000003-3E3A-4A6A-B2D6-A155461B4AF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c:v>
                </c:pt>
                <c:pt idx="2">
                  <c:v>#N/A</c:v>
                </c:pt>
                <c:pt idx="3">
                  <c:v>1</c:v>
                </c:pt>
                <c:pt idx="4">
                  <c:v>#N/A</c:v>
                </c:pt>
                <c:pt idx="5">
                  <c:v>1.58</c:v>
                </c:pt>
                <c:pt idx="6">
                  <c:v>#N/A</c:v>
                </c:pt>
                <c:pt idx="7">
                  <c:v>0.79</c:v>
                </c:pt>
                <c:pt idx="8">
                  <c:v>#N/A</c:v>
                </c:pt>
                <c:pt idx="9">
                  <c:v>0.67</c:v>
                </c:pt>
              </c:numCache>
            </c:numRef>
          </c:val>
          <c:extLst>
            <c:ext xmlns:c16="http://schemas.microsoft.com/office/drawing/2014/chart" uri="{C3380CC4-5D6E-409C-BE32-E72D297353CC}">
              <c16:uniqueId val="{00000004-3E3A-4A6A-B2D6-A155461B4AF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0.26</c:v>
                </c:pt>
                <c:pt idx="4">
                  <c:v>#N/A</c:v>
                </c:pt>
                <c:pt idx="5">
                  <c:v>1.1200000000000001</c:v>
                </c:pt>
                <c:pt idx="6">
                  <c:v>#N/A</c:v>
                </c:pt>
                <c:pt idx="7">
                  <c:v>1</c:v>
                </c:pt>
                <c:pt idx="8">
                  <c:v>#N/A</c:v>
                </c:pt>
                <c:pt idx="9">
                  <c:v>0.87</c:v>
                </c:pt>
              </c:numCache>
            </c:numRef>
          </c:val>
          <c:extLst>
            <c:ext xmlns:c16="http://schemas.microsoft.com/office/drawing/2014/chart" uri="{C3380CC4-5D6E-409C-BE32-E72D297353CC}">
              <c16:uniqueId val="{00000005-3E3A-4A6A-B2D6-A155461B4AF8}"/>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2.27</c:v>
                </c:pt>
                <c:pt idx="2">
                  <c:v>#N/A</c:v>
                </c:pt>
                <c:pt idx="3">
                  <c:v>3.25</c:v>
                </c:pt>
                <c:pt idx="4">
                  <c:v>#N/A</c:v>
                </c:pt>
                <c:pt idx="5">
                  <c:v>3.84</c:v>
                </c:pt>
                <c:pt idx="6">
                  <c:v>#N/A</c:v>
                </c:pt>
                <c:pt idx="7">
                  <c:v>4.03</c:v>
                </c:pt>
                <c:pt idx="8">
                  <c:v>#N/A</c:v>
                </c:pt>
                <c:pt idx="9">
                  <c:v>5.07</c:v>
                </c:pt>
              </c:numCache>
            </c:numRef>
          </c:val>
          <c:extLst>
            <c:ext xmlns:c16="http://schemas.microsoft.com/office/drawing/2014/chart" uri="{C3380CC4-5D6E-409C-BE32-E72D297353CC}">
              <c16:uniqueId val="{00000006-3E3A-4A6A-B2D6-A155461B4AF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2.25</c:v>
                </c:pt>
                <c:pt idx="2">
                  <c:v>#N/A</c:v>
                </c:pt>
                <c:pt idx="3">
                  <c:v>4.25</c:v>
                </c:pt>
                <c:pt idx="4">
                  <c:v>#N/A</c:v>
                </c:pt>
                <c:pt idx="5">
                  <c:v>5.36</c:v>
                </c:pt>
                <c:pt idx="6">
                  <c:v>#N/A</c:v>
                </c:pt>
                <c:pt idx="7">
                  <c:v>5.26</c:v>
                </c:pt>
                <c:pt idx="8">
                  <c:v>#N/A</c:v>
                </c:pt>
                <c:pt idx="9">
                  <c:v>6.28</c:v>
                </c:pt>
              </c:numCache>
            </c:numRef>
          </c:val>
          <c:extLst>
            <c:ext xmlns:c16="http://schemas.microsoft.com/office/drawing/2014/chart" uri="{C3380CC4-5D6E-409C-BE32-E72D297353CC}">
              <c16:uniqueId val="{00000007-3E3A-4A6A-B2D6-A155461B4A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12.13</c:v>
                </c:pt>
                <c:pt idx="2">
                  <c:v>#N/A</c:v>
                </c:pt>
                <c:pt idx="3">
                  <c:v>11.27</c:v>
                </c:pt>
                <c:pt idx="4">
                  <c:v>#N/A</c:v>
                </c:pt>
                <c:pt idx="5">
                  <c:v>10.59</c:v>
                </c:pt>
                <c:pt idx="6">
                  <c:v>#N/A</c:v>
                </c:pt>
                <c:pt idx="7">
                  <c:v>11.24</c:v>
                </c:pt>
                <c:pt idx="8">
                  <c:v>#N/A</c:v>
                </c:pt>
                <c:pt idx="9">
                  <c:v>10.88</c:v>
                </c:pt>
              </c:numCache>
            </c:numRef>
          </c:val>
          <c:extLst>
            <c:ext xmlns:c16="http://schemas.microsoft.com/office/drawing/2014/chart" uri="{C3380CC4-5D6E-409C-BE32-E72D297353CC}">
              <c16:uniqueId val="{00000008-3E3A-4A6A-B2D6-A155461B4AF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8.86</c:v>
                </c:pt>
                <c:pt idx="2">
                  <c:v>#N/A</c:v>
                </c:pt>
                <c:pt idx="3">
                  <c:v>8.7899999999999991</c:v>
                </c:pt>
                <c:pt idx="4">
                  <c:v>#N/A</c:v>
                </c:pt>
                <c:pt idx="5">
                  <c:v>9.34</c:v>
                </c:pt>
                <c:pt idx="6">
                  <c:v>#N/A</c:v>
                </c:pt>
                <c:pt idx="7">
                  <c:v>10.57</c:v>
                </c:pt>
                <c:pt idx="8">
                  <c:v>#N/A</c:v>
                </c:pt>
                <c:pt idx="9">
                  <c:v>11.39</c:v>
                </c:pt>
              </c:numCache>
            </c:numRef>
          </c:val>
          <c:extLst>
            <c:ext xmlns:c16="http://schemas.microsoft.com/office/drawing/2014/chart" uri="{C3380CC4-5D6E-409C-BE32-E72D297353CC}">
              <c16:uniqueId val="{00000009-3E3A-4A6A-B2D6-A155461B4A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2408</c:v>
                </c:pt>
                <c:pt idx="5">
                  <c:v>2360</c:v>
                </c:pt>
                <c:pt idx="8">
                  <c:v>2376</c:v>
                </c:pt>
                <c:pt idx="11">
                  <c:v>2383</c:v>
                </c:pt>
                <c:pt idx="14">
                  <c:v>2386</c:v>
                </c:pt>
              </c:numCache>
            </c:numRef>
          </c:val>
          <c:extLst>
            <c:ext xmlns:c16="http://schemas.microsoft.com/office/drawing/2014/chart" uri="{C3380CC4-5D6E-409C-BE32-E72D297353CC}">
              <c16:uniqueId val="{00000000-5539-471E-AA1E-34B77E3C8C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39-471E-AA1E-34B77E3C8C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5</c:v>
                </c:pt>
                <c:pt idx="6">
                  <c:v>70</c:v>
                </c:pt>
                <c:pt idx="9">
                  <c:v>27</c:v>
                </c:pt>
                <c:pt idx="12">
                  <c:v>47</c:v>
                </c:pt>
              </c:numCache>
            </c:numRef>
          </c:val>
          <c:extLst>
            <c:ext xmlns:c16="http://schemas.microsoft.com/office/drawing/2014/chart" uri="{C3380CC4-5D6E-409C-BE32-E72D297353CC}">
              <c16:uniqueId val="{00000002-5539-471E-AA1E-34B77E3C8C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6</c:v>
                </c:pt>
                <c:pt idx="6">
                  <c:v>9</c:v>
                </c:pt>
                <c:pt idx="9">
                  <c:v>10</c:v>
                </c:pt>
                <c:pt idx="12">
                  <c:v>13</c:v>
                </c:pt>
              </c:numCache>
            </c:numRef>
          </c:val>
          <c:extLst>
            <c:ext xmlns:c16="http://schemas.microsoft.com/office/drawing/2014/chart" uri="{C3380CC4-5D6E-409C-BE32-E72D297353CC}">
              <c16:uniqueId val="{00000003-5539-471E-AA1E-34B77E3C8C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702</c:v>
                </c:pt>
                <c:pt idx="3">
                  <c:v>642</c:v>
                </c:pt>
                <c:pt idx="6">
                  <c:v>661</c:v>
                </c:pt>
                <c:pt idx="9">
                  <c:v>703</c:v>
                </c:pt>
                <c:pt idx="12">
                  <c:v>715</c:v>
                </c:pt>
              </c:numCache>
            </c:numRef>
          </c:val>
          <c:extLst>
            <c:ext xmlns:c16="http://schemas.microsoft.com/office/drawing/2014/chart" uri="{C3380CC4-5D6E-409C-BE32-E72D297353CC}">
              <c16:uniqueId val="{00000004-5539-471E-AA1E-34B77E3C8C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39-471E-AA1E-34B77E3C8C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39-471E-AA1E-34B77E3C8C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2518</c:v>
                </c:pt>
                <c:pt idx="3">
                  <c:v>2471</c:v>
                </c:pt>
                <c:pt idx="6">
                  <c:v>2474</c:v>
                </c:pt>
                <c:pt idx="9">
                  <c:v>2522</c:v>
                </c:pt>
                <c:pt idx="12">
                  <c:v>2552</c:v>
                </c:pt>
              </c:numCache>
            </c:numRef>
          </c:val>
          <c:extLst>
            <c:ext xmlns:c16="http://schemas.microsoft.com/office/drawing/2014/chart" uri="{C3380CC4-5D6E-409C-BE32-E72D297353CC}">
              <c16:uniqueId val="{00000007-5539-471E-AA1E-34B77E3C8C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822</c:v>
                </c:pt>
                <c:pt idx="2">
                  <c:v>#N/A</c:v>
                </c:pt>
                <c:pt idx="3">
                  <c:v>#N/A</c:v>
                </c:pt>
                <c:pt idx="4">
                  <c:v>764</c:v>
                </c:pt>
                <c:pt idx="5">
                  <c:v>#N/A</c:v>
                </c:pt>
                <c:pt idx="6">
                  <c:v>#N/A</c:v>
                </c:pt>
                <c:pt idx="7">
                  <c:v>838</c:v>
                </c:pt>
                <c:pt idx="8">
                  <c:v>#N/A</c:v>
                </c:pt>
                <c:pt idx="9">
                  <c:v>#N/A</c:v>
                </c:pt>
                <c:pt idx="10">
                  <c:v>879</c:v>
                </c:pt>
                <c:pt idx="11">
                  <c:v>#N/A</c:v>
                </c:pt>
                <c:pt idx="12">
                  <c:v>#N/A</c:v>
                </c:pt>
                <c:pt idx="13">
                  <c:v>941</c:v>
                </c:pt>
                <c:pt idx="14">
                  <c:v>#N/A</c:v>
                </c:pt>
              </c:numCache>
            </c:numRef>
          </c:val>
          <c:smooth val="0"/>
          <c:extLst>
            <c:ext xmlns:c16="http://schemas.microsoft.com/office/drawing/2014/chart" uri="{C3380CC4-5D6E-409C-BE32-E72D297353CC}">
              <c16:uniqueId val="{00000008-5539-471E-AA1E-34B77E3C8C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23595</c:v>
                </c:pt>
                <c:pt idx="5">
                  <c:v>23447</c:v>
                </c:pt>
                <c:pt idx="8">
                  <c:v>22871</c:v>
                </c:pt>
                <c:pt idx="11">
                  <c:v>21721</c:v>
                </c:pt>
                <c:pt idx="14">
                  <c:v>20355</c:v>
                </c:pt>
              </c:numCache>
            </c:numRef>
          </c:val>
          <c:extLst>
            <c:ext xmlns:c16="http://schemas.microsoft.com/office/drawing/2014/chart" uri="{C3380CC4-5D6E-409C-BE32-E72D297353CC}">
              <c16:uniqueId val="{00000000-E4C1-4635-836D-5F93C365E5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6810</c:v>
                </c:pt>
                <c:pt idx="5">
                  <c:v>6116</c:v>
                </c:pt>
                <c:pt idx="8">
                  <c:v>5319</c:v>
                </c:pt>
                <c:pt idx="11">
                  <c:v>4914</c:v>
                </c:pt>
                <c:pt idx="14">
                  <c:v>4766</c:v>
                </c:pt>
              </c:numCache>
            </c:numRef>
          </c:val>
          <c:extLst>
            <c:ext xmlns:c16="http://schemas.microsoft.com/office/drawing/2014/chart" uri="{C3380CC4-5D6E-409C-BE32-E72D297353CC}">
              <c16:uniqueId val="{00000001-E4C1-4635-836D-5F93C365E5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9793</c:v>
                </c:pt>
                <c:pt idx="5">
                  <c:v>9079</c:v>
                </c:pt>
                <c:pt idx="8">
                  <c:v>10801</c:v>
                </c:pt>
                <c:pt idx="11">
                  <c:v>12821</c:v>
                </c:pt>
                <c:pt idx="14">
                  <c:v>13538</c:v>
                </c:pt>
              </c:numCache>
            </c:numRef>
          </c:val>
          <c:extLst>
            <c:ext xmlns:c16="http://schemas.microsoft.com/office/drawing/2014/chart" uri="{C3380CC4-5D6E-409C-BE32-E72D297353CC}">
              <c16:uniqueId val="{00000002-E4C1-4635-836D-5F93C365E5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C1-4635-836D-5F93C365E5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C1-4635-836D-5F93C365E5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C1-4635-836D-5F93C365E5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5444</c:v>
                </c:pt>
                <c:pt idx="3">
                  <c:v>5308</c:v>
                </c:pt>
                <c:pt idx="6">
                  <c:v>5427</c:v>
                </c:pt>
                <c:pt idx="9">
                  <c:v>5468</c:v>
                </c:pt>
                <c:pt idx="12">
                  <c:v>5541</c:v>
                </c:pt>
              </c:numCache>
            </c:numRef>
          </c:val>
          <c:extLst>
            <c:ext xmlns:c16="http://schemas.microsoft.com/office/drawing/2014/chart" uri="{C3380CC4-5D6E-409C-BE32-E72D297353CC}">
              <c16:uniqueId val="{00000006-E4C1-4635-836D-5F93C365E5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c:v>
                </c:pt>
                <c:pt idx="3">
                  <c:v>140</c:v>
                </c:pt>
                <c:pt idx="6">
                  <c:v>146</c:v>
                </c:pt>
                <c:pt idx="9">
                  <c:v>202</c:v>
                </c:pt>
                <c:pt idx="12">
                  <c:v>222</c:v>
                </c:pt>
              </c:numCache>
            </c:numRef>
          </c:val>
          <c:extLst>
            <c:ext xmlns:c16="http://schemas.microsoft.com/office/drawing/2014/chart" uri="{C3380CC4-5D6E-409C-BE32-E72D297353CC}">
              <c16:uniqueId val="{00000007-E4C1-4635-836D-5F93C365E5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10425</c:v>
                </c:pt>
                <c:pt idx="3">
                  <c:v>9960</c:v>
                </c:pt>
                <c:pt idx="6">
                  <c:v>9798</c:v>
                </c:pt>
                <c:pt idx="9">
                  <c:v>9583</c:v>
                </c:pt>
                <c:pt idx="12">
                  <c:v>9644</c:v>
                </c:pt>
              </c:numCache>
            </c:numRef>
          </c:val>
          <c:extLst>
            <c:ext xmlns:c16="http://schemas.microsoft.com/office/drawing/2014/chart" uri="{C3380CC4-5D6E-409C-BE32-E72D297353CC}">
              <c16:uniqueId val="{00000008-E4C1-4635-836D-5F93C365E5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C1-4635-836D-5F93C365E5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25751</c:v>
                </c:pt>
                <c:pt idx="3">
                  <c:v>25484</c:v>
                </c:pt>
                <c:pt idx="6">
                  <c:v>25721</c:v>
                </c:pt>
                <c:pt idx="9">
                  <c:v>24442</c:v>
                </c:pt>
                <c:pt idx="12">
                  <c:v>22892</c:v>
                </c:pt>
              </c:numCache>
            </c:numRef>
          </c:val>
          <c:extLst>
            <c:ext xmlns:c16="http://schemas.microsoft.com/office/drawing/2014/chart" uri="{C3380CC4-5D6E-409C-BE32-E72D297353CC}">
              <c16:uniqueId val="{0000000A-E4C1-4635-836D-5F93C365E5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1536</c:v>
                </c:pt>
                <c:pt idx="2">
                  <c:v>#N/A</c:v>
                </c:pt>
                <c:pt idx="3">
                  <c:v>#N/A</c:v>
                </c:pt>
                <c:pt idx="4">
                  <c:v>2250</c:v>
                </c:pt>
                <c:pt idx="5">
                  <c:v>#N/A</c:v>
                </c:pt>
                <c:pt idx="6">
                  <c:v>#N/A</c:v>
                </c:pt>
                <c:pt idx="7">
                  <c:v>2102</c:v>
                </c:pt>
                <c:pt idx="8">
                  <c:v>#N/A</c:v>
                </c:pt>
                <c:pt idx="9">
                  <c:v>#N/A</c:v>
                </c:pt>
                <c:pt idx="10">
                  <c:v>239</c:v>
                </c:pt>
                <c:pt idx="11">
                  <c:v>#N/A</c:v>
                </c:pt>
                <c:pt idx="12">
                  <c:v>#N/A</c:v>
                </c:pt>
                <c:pt idx="13">
                  <c:v>0</c:v>
                </c:pt>
                <c:pt idx="14">
                  <c:v>#N/A</c:v>
                </c:pt>
              </c:numCache>
            </c:numRef>
          </c:val>
          <c:smooth val="0"/>
          <c:extLst>
            <c:ext xmlns:c16="http://schemas.microsoft.com/office/drawing/2014/chart" uri="{C3380CC4-5D6E-409C-BE32-E72D297353CC}">
              <c16:uniqueId val="{0000000B-E4C1-4635-836D-5F93C365E5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2951</c:v>
                </c:pt>
                <c:pt idx="1">
                  <c:v>3411</c:v>
                </c:pt>
                <c:pt idx="2">
                  <c:v>3162</c:v>
                </c:pt>
              </c:numCache>
            </c:numRef>
          </c:val>
          <c:extLst>
            <c:ext xmlns:c16="http://schemas.microsoft.com/office/drawing/2014/chart" uri="{C3380CC4-5D6E-409C-BE32-E72D297353CC}">
              <c16:uniqueId val="{00000000-888E-4C0C-B0B0-D6EC98533F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948</c:v>
                </c:pt>
                <c:pt idx="1">
                  <c:v>998</c:v>
                </c:pt>
                <c:pt idx="2">
                  <c:v>987</c:v>
                </c:pt>
              </c:numCache>
            </c:numRef>
          </c:val>
          <c:extLst>
            <c:ext xmlns:c16="http://schemas.microsoft.com/office/drawing/2014/chart" uri="{C3380CC4-5D6E-409C-BE32-E72D297353CC}">
              <c16:uniqueId val="{00000001-888E-4C0C-B0B0-D6EC98533F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2033</c:v>
                </c:pt>
                <c:pt idx="1">
                  <c:v>2439</c:v>
                </c:pt>
                <c:pt idx="2">
                  <c:v>3508</c:v>
                </c:pt>
              </c:numCache>
            </c:numRef>
          </c:val>
          <c:extLst>
            <c:ext xmlns:c16="http://schemas.microsoft.com/office/drawing/2014/chart" uri="{C3380CC4-5D6E-409C-BE32-E72D297353CC}">
              <c16:uniqueId val="{00000002-888E-4C0C-B0B0-D6EC98533F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65,433
64,564
124.02
33,053,065
31,486,311
1,053,305
16,745,501
22,069,222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当市の財政力指数は</a:t>
          </a:r>
          <a:r>
            <a:rPr kumimoji="1" lang="en-US" altLang="ja-JP" sz="1100">
              <a:latin typeface="ＭＳ Ｐゴシック" panose="020B0600070205080204" pitchFamily="50" charset="-128"/>
              <a:ea typeface="ＭＳ Ｐゴシック" panose="020B0600070205080204" pitchFamily="50" charset="-128"/>
            </a:rPr>
            <a:t>0.65</a:t>
          </a:r>
          <a:r>
            <a:rPr kumimoji="1" lang="ja-JP" altLang="en-US" sz="1100">
              <a:latin typeface="ＭＳ Ｐゴシック" panose="020B0600070205080204" pitchFamily="50" charset="-128"/>
              <a:ea typeface="ＭＳ Ｐゴシック" panose="020B0600070205080204" pitchFamily="50" charset="-128"/>
            </a:rPr>
            <a:t>と全国平均</a:t>
          </a:r>
          <a:r>
            <a:rPr kumimoji="1" lang="en-US" altLang="ja-JP" sz="1100">
              <a:latin typeface="ＭＳ Ｐゴシック" panose="020B0600070205080204" pitchFamily="50" charset="-128"/>
              <a:ea typeface="ＭＳ Ｐゴシック" panose="020B0600070205080204" pitchFamily="50" charset="-128"/>
            </a:rPr>
            <a:t>0.48</a:t>
          </a:r>
          <a:r>
            <a:rPr kumimoji="1" lang="ja-JP" altLang="en-US" sz="1100">
              <a:latin typeface="ＭＳ Ｐゴシック" panose="020B0600070205080204" pitchFamily="50" charset="-128"/>
              <a:ea typeface="ＭＳ Ｐゴシック" panose="020B0600070205080204" pitchFamily="50" charset="-128"/>
            </a:rPr>
            <a:t>を上回っており、新型コロナウイルス感染症に係る行動制限の解除に起因して市民税や入湯税は増となったものの、コロナ禍以前の水準までは戻らなかった。</a:t>
          </a:r>
        </a:p>
        <a:p>
          <a:r>
            <a:rPr kumimoji="1" lang="ja-JP" altLang="en-US" sz="1100">
              <a:latin typeface="ＭＳ Ｐゴシック" panose="020B0600070205080204" pitchFamily="50" charset="-128"/>
              <a:ea typeface="ＭＳ Ｐゴシック" panose="020B0600070205080204" pitchFamily="50" charset="-128"/>
            </a:rPr>
            <a:t>　市税の約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割を占める固定資産税も低迷が続いており、新型コロナウイルス感染症の影響による減免により大幅減となった令和３年度を除けば、令和元年度以降は毎年度減少している。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今後も税収確保に向けて、スマートフォンアプリを利用したキャッシュレス納税、</a:t>
          </a:r>
          <a:r>
            <a:rPr kumimoji="1" lang="en-US" altLang="ja-JP" sz="1100">
              <a:latin typeface="ＭＳ Ｐゴシック" panose="020B0600070205080204" pitchFamily="50" charset="-128"/>
              <a:ea typeface="ＭＳ Ｐゴシック" panose="020B0600070205080204" pitchFamily="50" charset="-128"/>
            </a:rPr>
            <a:t>QR</a:t>
          </a:r>
          <a:r>
            <a:rPr kumimoji="1" lang="ja-JP" altLang="en-US" sz="1100">
              <a:latin typeface="ＭＳ Ｐゴシック" panose="020B0600070205080204" pitchFamily="50" charset="-128"/>
              <a:ea typeface="ＭＳ Ｐゴシック" panose="020B0600070205080204" pitchFamily="50" charset="-128"/>
            </a:rPr>
            <a:t>コードを利用した納付、現年未納分に係る差押え強化等を実施するとともに、サマーレビュー等の実施による事務事業の見直しも継続し、歳出の削減にも努めていく。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全国平均の</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は下回っているものの、経常経費が抑制されているのではなく、普通交付税が大きく伸びているためであり、観光を主幹産業とする当市の特殊事情による行政需要があること、急速な高齢化による介護保険事業特別会計及び後期高齢者医療特別会計への繰出金や社会保障経費の増嵩が続いている。今後も、サマーレビュー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推進等により経常経費の削減を図るとともに、市税を始めとする自主財源を積極的に確保し、財政運営の健全化に努めていく。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37338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20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61</xdr:row>
      <xdr:rowOff>37338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2070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61</xdr:row>
      <xdr:rowOff>114554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2070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114554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957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98315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年度から常備消防が広域化されことで人件費が減少し、全国平均は下回ったものの、当市では、主に清掃、保育園、幼稚園等を直営で実施していることから、類似団体平均を上回っている。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推進し、ま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推進等も図る中で人件費の縮減に努めていく。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148484</xdr:rowOff>
    </xdr:from>
    <xdr:to>
      <xdr:col>23</xdr:col>
      <xdr:colOff>133350</xdr:colOff>
      <xdr:row>84</xdr:row>
      <xdr:rowOff>10266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78834"/>
          <a:ext cx="838200" cy="3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66973</xdr:rowOff>
    </xdr:from>
    <xdr:to>
      <xdr:col>19</xdr:col>
      <xdr:colOff>133350</xdr:colOff>
      <xdr:row>83</xdr:row>
      <xdr:rowOff>148484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7323"/>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167684</xdr:rowOff>
    </xdr:from>
    <xdr:to>
      <xdr:col>15</xdr:col>
      <xdr:colOff>82550</xdr:colOff>
      <xdr:row>83</xdr:row>
      <xdr:rowOff>66973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6584"/>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123053</xdr:rowOff>
    </xdr:from>
    <xdr:to>
      <xdr:col>11</xdr:col>
      <xdr:colOff>31750</xdr:colOff>
      <xdr:row>82</xdr:row>
      <xdr:rowOff>167684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81953"/>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130916</xdr:rowOff>
    </xdr:from>
    <xdr:to>
      <xdr:col>23</xdr:col>
      <xdr:colOff>184150</xdr:colOff>
      <xdr:row>84</xdr:row>
      <xdr:rowOff>61066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102993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97684</xdr:rowOff>
    </xdr:from>
    <xdr:to>
      <xdr:col>19</xdr:col>
      <xdr:colOff>184150</xdr:colOff>
      <xdr:row>84</xdr:row>
      <xdr:rowOff>27834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1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16173</xdr:rowOff>
    </xdr:from>
    <xdr:to>
      <xdr:col>15</xdr:col>
      <xdr:colOff>133350</xdr:colOff>
      <xdr:row>83</xdr:row>
      <xdr:rowOff>117773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102550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3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116884</xdr:rowOff>
    </xdr:from>
    <xdr:to>
      <xdr:col>11</xdr:col>
      <xdr:colOff>82550</xdr:colOff>
      <xdr:row>83</xdr:row>
      <xdr:rowOff>47034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31811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72253</xdr:rowOff>
    </xdr:from>
    <xdr:to>
      <xdr:col>7</xdr:col>
      <xdr:colOff>31750</xdr:colOff>
      <xdr:row>83</xdr:row>
      <xdr:rowOff>2403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1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職員構成の年齢層変動や高齢層職員の給与抑制等の制度が国の制度と異なっているため、依然として全国平均、類似団体平均を大きく上回っている。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今後も引き続き給与体系等の見直しについて検討を進めていく。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077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140759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278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140759</xdr:rowOff>
    </xdr:from>
    <xdr:to>
      <xdr:col>72</xdr:col>
      <xdr:colOff>203200</xdr:colOff>
      <xdr:row>89</xdr:row>
      <xdr:rowOff>9525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283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万人規模の行政需要への対応が必要であることに加え、清掃、保育園、幼稚園等の業務を直営で実施しているものが多く、全国平均は下回っているものの、類似団体平均を大きく上回っている。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今後も、業務の見直し、民間委託化及び</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推進等を図り、職種変更制度等も効果的に活用し、適正な職員定数を目指していく。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17780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070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63</xdr:row>
      <xdr:rowOff>5715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6282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118851</xdr:rowOff>
    </xdr:from>
    <xdr:to>
      <xdr:col>72</xdr:col>
      <xdr:colOff>203200</xdr:colOff>
      <xdr:row>62</xdr:row>
      <xdr:rowOff>132927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4875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118851</xdr:rowOff>
    </xdr:from>
    <xdr:to>
      <xdr:col>68</xdr:col>
      <xdr:colOff>152400</xdr:colOff>
      <xdr:row>62</xdr:row>
      <xdr:rowOff>118851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48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68051</xdr:rowOff>
    </xdr:from>
    <xdr:to>
      <xdr:col>68</xdr:col>
      <xdr:colOff>203200</xdr:colOff>
      <xdr:row>62</xdr:row>
      <xdr:rowOff>169651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154428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68051</xdr:rowOff>
    </xdr:from>
    <xdr:to>
      <xdr:col>64</xdr:col>
      <xdr:colOff>152400</xdr:colOff>
      <xdr:row>62</xdr:row>
      <xdr:rowOff>169651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154428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元利償還金の額、下水道事業会計に係る公債費負担額などが増加したことから、前年度と比較し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学校給食センターや健康福祉センター建設事業に係る元利償還金や病院事業会計に対する準元利償還金により、財政の硬直化が懸念され、今後については、経常経費の更なる削減と、市税等自主財源の確保により一層努めるとともに、地方債の発行額を極力抑制し、財政健全化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11854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27940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44027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前年度に比べ、下水道事業への繰入見込額が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百万円、組合等負担等見込額が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百万円、退職手当負担見込額が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百万円増加したものの、地方債現在高が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百万円、病院事業会計への繰入見込額が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百万円減少したことなどから、将来負担額は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1,397</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一方、充当可能財源等については、充当可能基金が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百万円増加したものの、都市計画税収入の減収により充当可能特定歳入が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百万円、基準財政需要額算入見込額が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1,367</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百万円減少したことにより充当可能財源等は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このことから、将来負担比率は算定されなかった。</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下回っており、地方債現在高も減少しているが、新図書館建設事業などの大型事業が予定されていることから、一般会計における地方債残高の増加が懸念されるため、全ての会計において現在の負担と将来の負担のバランスを念頭に置きつつ、更なる財政の健全化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102749</xdr:rowOff>
    </xdr:from>
    <xdr:to>
      <xdr:col>77</xdr:col>
      <xdr:colOff>44450</xdr:colOff>
      <xdr:row>14</xdr:row>
      <xdr:rowOff>73781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3159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73781</xdr:rowOff>
    </xdr:from>
    <xdr:to>
      <xdr:col>72</xdr:col>
      <xdr:colOff>203200</xdr:colOff>
      <xdr:row>14</xdr:row>
      <xdr:rowOff>96762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740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0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42757</xdr:rowOff>
    </xdr:from>
    <xdr:to>
      <xdr:col>68</xdr:col>
      <xdr:colOff>152400</xdr:colOff>
      <xdr:row>14</xdr:row>
      <xdr:rowOff>96762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43057"/>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51949</xdr:rowOff>
    </xdr:from>
    <xdr:to>
      <xdr:col>77</xdr:col>
      <xdr:colOff>95250</xdr:colOff>
      <xdr:row>13</xdr:row>
      <xdr:rowOff>153549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22981</xdr:rowOff>
    </xdr:from>
    <xdr:to>
      <xdr:col>73</xdr:col>
      <xdr:colOff>44450</xdr:colOff>
      <xdr:row>14</xdr:row>
      <xdr:rowOff>124581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109358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45962</xdr:rowOff>
    </xdr:from>
    <xdr:to>
      <xdr:col>68</xdr:col>
      <xdr:colOff>203200</xdr:colOff>
      <xdr:row>14</xdr:row>
      <xdr:rowOff>147562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157739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163407</xdr:rowOff>
    </xdr:from>
    <xdr:to>
      <xdr:col>64</xdr:col>
      <xdr:colOff>152400</xdr:colOff>
      <xdr:row>14</xdr:row>
      <xdr:rowOff>93557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103734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65,433
64,564
124.02
33,053,065
31,486,311
1,053,305
16,745,501
22,069,222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年度から常備消防が広域化されたことなどにより、数値が改善され、全国平均、類似団体平均及び県平均を下回っている。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今後も、業務見直しによる民間委託の導入及び</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164556</xdr:rowOff>
    </xdr:from>
    <xdr:to>
      <xdr:col>24</xdr:col>
      <xdr:colOff>25400</xdr:colOff>
      <xdr:row>36</xdr:row>
      <xdr:rowOff>51889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530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112304</xdr:rowOff>
    </xdr:from>
    <xdr:to>
      <xdr:col>19</xdr:col>
      <xdr:colOff>187325</xdr:colOff>
      <xdr:row>36</xdr:row>
      <xdr:rowOff>51889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305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112304</xdr:rowOff>
    </xdr:from>
    <xdr:to>
      <xdr:col>15</xdr:col>
      <xdr:colOff>98425</xdr:colOff>
      <xdr:row>37</xdr:row>
      <xdr:rowOff>82913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13054"/>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136797</xdr:rowOff>
    </xdr:from>
    <xdr:to>
      <xdr:col>11</xdr:col>
      <xdr:colOff>9525</xdr:colOff>
      <xdr:row>37</xdr:row>
      <xdr:rowOff>82913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089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130283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61504</xdr:rowOff>
    </xdr:from>
    <xdr:to>
      <xdr:col>15</xdr:col>
      <xdr:colOff>149225</xdr:colOff>
      <xdr:row>35</xdr:row>
      <xdr:rowOff>163104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32113</xdr:rowOff>
    </xdr:from>
    <xdr:to>
      <xdr:col>11</xdr:col>
      <xdr:colOff>60325</xdr:colOff>
      <xdr:row>37</xdr:row>
      <xdr:rowOff>133713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118490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85997</xdr:rowOff>
    </xdr:from>
    <xdr:to>
      <xdr:col>6</xdr:col>
      <xdr:colOff>171450</xdr:colOff>
      <xdr:row>37</xdr:row>
      <xdr:rowOff>16147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44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09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15</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6270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13</xdr:row>
      <xdr:rowOff>133858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6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61</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補助対象事業を精査し、継続事業に係る補助金等の支出を抑制していることで全国平均は下回っているものの、県平均は上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38</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119380</xdr:rowOff>
    </xdr:from>
    <xdr:to>
      <xdr:col>69</xdr:col>
      <xdr:colOff>92075</xdr:colOff>
      <xdr:row>38</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15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146067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おり、全国平均を下回っているものの、近年実施した大規模建設事業に係る地方債の元金償還が本格化している。市税等自主財源の確保を図りながら、地方債の発行についても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9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85089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厳しい財政状況が続く中、サマーレビュー等による経常経費の削減に努めた結果、全国平均を</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200">
              <a:latin typeface="ＭＳ Ｐゴシック" panose="020B0600070205080204" pitchFamily="50" charset="-128"/>
              <a:ea typeface="ＭＳ Ｐゴシック" panose="020B0600070205080204" pitchFamily="50" charset="-128"/>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8857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76</xdr:row>
      <xdr:rowOff>6986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88570"/>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6986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05740"/>
          <a:ext cx="8890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121920</xdr:rowOff>
    </xdr:from>
    <xdr:to>
      <xdr:col>74</xdr:col>
      <xdr:colOff>31750</xdr:colOff>
      <xdr:row>74</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127635</xdr:rowOff>
    </xdr:from>
    <xdr:to>
      <xdr:col>69</xdr:col>
      <xdr:colOff>142875</xdr:colOff>
      <xdr:row>76</xdr:row>
      <xdr:rowOff>57786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67962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11176</xdr:rowOff>
    </xdr:from>
    <xdr:to>
      <xdr:col>29</xdr:col>
      <xdr:colOff>127000</xdr:colOff>
      <xdr:row>16</xdr:row>
      <xdr:rowOff>110680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2001"/>
          <a:ext cx="647700" cy="9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104292</xdr:rowOff>
    </xdr:from>
    <xdr:to>
      <xdr:col>26</xdr:col>
      <xdr:colOff>50800</xdr:colOff>
      <xdr:row>16</xdr:row>
      <xdr:rowOff>110680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5117"/>
          <a:ext cx="698500" cy="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104292</xdr:rowOff>
    </xdr:from>
    <xdr:to>
      <xdr:col>22</xdr:col>
      <xdr:colOff>114300</xdr:colOff>
      <xdr:row>16</xdr:row>
      <xdr:rowOff>120586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5117"/>
          <a:ext cx="698500" cy="16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120586</xdr:rowOff>
    </xdr:from>
    <xdr:to>
      <xdr:col>18</xdr:col>
      <xdr:colOff>177800</xdr:colOff>
      <xdr:row>16</xdr:row>
      <xdr:rowOff>152413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1411"/>
          <a:ext cx="698500" cy="3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131826</xdr:rowOff>
    </xdr:from>
    <xdr:to>
      <xdr:col>29</xdr:col>
      <xdr:colOff>177800</xdr:colOff>
      <xdr:row>16</xdr:row>
      <xdr:rowOff>61976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148353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59880</xdr:rowOff>
    </xdr:from>
    <xdr:to>
      <xdr:col>26</xdr:col>
      <xdr:colOff>101600</xdr:colOff>
      <xdr:row>16</xdr:row>
      <xdr:rowOff>161480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53492</xdr:rowOff>
    </xdr:from>
    <xdr:to>
      <xdr:col>22</xdr:col>
      <xdr:colOff>165100</xdr:colOff>
      <xdr:row>16</xdr:row>
      <xdr:rowOff>155092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165269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69786</xdr:rowOff>
    </xdr:from>
    <xdr:to>
      <xdr:col>19</xdr:col>
      <xdr:colOff>38100</xdr:colOff>
      <xdr:row>16</xdr:row>
      <xdr:rowOff>171386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101613</xdr:rowOff>
    </xdr:from>
    <xdr:to>
      <xdr:col>15</xdr:col>
      <xdr:colOff>101600</xdr:colOff>
      <xdr:row>17</xdr:row>
      <xdr:rowOff>31763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41940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203940</xdr:rowOff>
    </xdr:from>
    <xdr:to>
      <xdr:col>29</xdr:col>
      <xdr:colOff>127000</xdr:colOff>
      <xdr:row>35</xdr:row>
      <xdr:rowOff>240843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4290"/>
          <a:ext cx="647700" cy="3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240843</xdr:rowOff>
    </xdr:from>
    <xdr:to>
      <xdr:col>26</xdr:col>
      <xdr:colOff>50800</xdr:colOff>
      <xdr:row>35</xdr:row>
      <xdr:rowOff>265826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1193"/>
          <a:ext cx="698500" cy="2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265826</xdr:rowOff>
    </xdr:from>
    <xdr:to>
      <xdr:col>22</xdr:col>
      <xdr:colOff>114300</xdr:colOff>
      <xdr:row>35</xdr:row>
      <xdr:rowOff>304753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6176"/>
          <a:ext cx="6985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282056</xdr:rowOff>
    </xdr:from>
    <xdr:to>
      <xdr:col>18</xdr:col>
      <xdr:colOff>177800</xdr:colOff>
      <xdr:row>35</xdr:row>
      <xdr:rowOff>304753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2406"/>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153140</xdr:rowOff>
    </xdr:from>
    <xdr:to>
      <xdr:col>29</xdr:col>
      <xdr:colOff>177800</xdr:colOff>
      <xdr:row>35</xdr:row>
      <xdr:rowOff>254740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341117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190043</xdr:rowOff>
    </xdr:from>
    <xdr:to>
      <xdr:col>26</xdr:col>
      <xdr:colOff>101600</xdr:colOff>
      <xdr:row>35</xdr:row>
      <xdr:rowOff>291643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301820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215026</xdr:rowOff>
    </xdr:from>
    <xdr:to>
      <xdr:col>22</xdr:col>
      <xdr:colOff>165100</xdr:colOff>
      <xdr:row>35</xdr:row>
      <xdr:rowOff>316626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326803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253953</xdr:rowOff>
    </xdr:from>
    <xdr:to>
      <xdr:col>19</xdr:col>
      <xdr:colOff>38100</xdr:colOff>
      <xdr:row>36</xdr:row>
      <xdr:rowOff>12653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340330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5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231256</xdr:rowOff>
    </xdr:from>
    <xdr:to>
      <xdr:col>15</xdr:col>
      <xdr:colOff>101600</xdr:colOff>
      <xdr:row>35</xdr:row>
      <xdr:rowOff>332856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65,433
64,564
124.02
33,053,065
31,486,311
1,053,305
16,745,501
22,069,222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51422</xdr:rowOff>
    </xdr:from>
    <xdr:to>
      <xdr:col>24</xdr:col>
      <xdr:colOff>63500</xdr:colOff>
      <xdr:row>35</xdr:row>
      <xdr:rowOff>65577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2172"/>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65577</xdr:rowOff>
    </xdr:from>
    <xdr:to>
      <xdr:col>19</xdr:col>
      <xdr:colOff>177800</xdr:colOff>
      <xdr:row>35</xdr:row>
      <xdr:rowOff>105467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6327"/>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38792</xdr:rowOff>
    </xdr:from>
    <xdr:to>
      <xdr:col>15</xdr:col>
      <xdr:colOff>50800</xdr:colOff>
      <xdr:row>35</xdr:row>
      <xdr:rowOff>105467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954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38792</xdr:rowOff>
    </xdr:from>
    <xdr:to>
      <xdr:col>10</xdr:col>
      <xdr:colOff>114300</xdr:colOff>
      <xdr:row>36</xdr:row>
      <xdr:rowOff>70548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9542"/>
          <a:ext cx="8890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xdr:rowOff>
    </xdr:from>
    <xdr:to>
      <xdr:col>24</xdr:col>
      <xdr:colOff>114300</xdr:colOff>
      <xdr:row>35</xdr:row>
      <xdr:rowOff>102222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23499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14777</xdr:rowOff>
    </xdr:from>
    <xdr:to>
      <xdr:col>20</xdr:col>
      <xdr:colOff>38100</xdr:colOff>
      <xdr:row>35</xdr:row>
      <xdr:rowOff>116377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132904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54667</xdr:rowOff>
    </xdr:from>
    <xdr:to>
      <xdr:col>15</xdr:col>
      <xdr:colOff>101600</xdr:colOff>
      <xdr:row>35</xdr:row>
      <xdr:rowOff>156267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159442</xdr:rowOff>
    </xdr:from>
    <xdr:to>
      <xdr:col>10</xdr:col>
      <xdr:colOff>165100</xdr:colOff>
      <xdr:row>35</xdr:row>
      <xdr:rowOff>89592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106119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19748</xdr:rowOff>
    </xdr:from>
    <xdr:to>
      <xdr:col>6</xdr:col>
      <xdr:colOff>38100</xdr:colOff>
      <xdr:row>36</xdr:row>
      <xdr:rowOff>121348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137875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149796</xdr:rowOff>
    </xdr:from>
    <xdr:to>
      <xdr:col>24</xdr:col>
      <xdr:colOff>63500</xdr:colOff>
      <xdr:row>55</xdr:row>
      <xdr:rowOff>151105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79546"/>
          <a:ext cx="8382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149796</xdr:rowOff>
    </xdr:from>
    <xdr:to>
      <xdr:col>19</xdr:col>
      <xdr:colOff>177800</xdr:colOff>
      <xdr:row>56</xdr:row>
      <xdr:rowOff>80849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79546"/>
          <a:ext cx="889000" cy="10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80849</xdr:rowOff>
    </xdr:from>
    <xdr:to>
      <xdr:col>15</xdr:col>
      <xdr:colOff>50800</xdr:colOff>
      <xdr:row>56</xdr:row>
      <xdr:rowOff>151930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2049"/>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121793</xdr:rowOff>
    </xdr:from>
    <xdr:to>
      <xdr:col>10</xdr:col>
      <xdr:colOff>114300</xdr:colOff>
      <xdr:row>56</xdr:row>
      <xdr:rowOff>151930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2299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100305</xdr:rowOff>
    </xdr:from>
    <xdr:to>
      <xdr:col>24</xdr:col>
      <xdr:colOff>114300</xdr:colOff>
      <xdr:row>56</xdr:row>
      <xdr:rowOff>30455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123182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98996</xdr:rowOff>
    </xdr:from>
    <xdr:to>
      <xdr:col>20</xdr:col>
      <xdr:colOff>38100</xdr:colOff>
      <xdr:row>56</xdr:row>
      <xdr:rowOff>29146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45673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30049</xdr:rowOff>
    </xdr:from>
    <xdr:to>
      <xdr:col>15</xdr:col>
      <xdr:colOff>101600</xdr:colOff>
      <xdr:row>56</xdr:row>
      <xdr:rowOff>131649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148176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101130</xdr:rowOff>
    </xdr:from>
    <xdr:to>
      <xdr:col>10</xdr:col>
      <xdr:colOff>165100</xdr:colOff>
      <xdr:row>57</xdr:row>
      <xdr:rowOff>31280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47807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70993</xdr:rowOff>
    </xdr:from>
    <xdr:to>
      <xdr:col>6</xdr:col>
      <xdr:colOff>38100</xdr:colOff>
      <xdr:row>57</xdr:row>
      <xdr:rowOff>1143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17670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157302</xdr:rowOff>
    </xdr:from>
    <xdr:to>
      <xdr:col>24</xdr:col>
      <xdr:colOff>63500</xdr:colOff>
      <xdr:row>78</xdr:row>
      <xdr:rowOff>3035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8952"/>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3035</xdr:rowOff>
    </xdr:from>
    <xdr:to>
      <xdr:col>19</xdr:col>
      <xdr:colOff>177800</xdr:colOff>
      <xdr:row>78</xdr:row>
      <xdr:rowOff>22771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6135"/>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22771</xdr:rowOff>
    </xdr:from>
    <xdr:to>
      <xdr:col>15</xdr:col>
      <xdr:colOff>50800</xdr:colOff>
      <xdr:row>78</xdr:row>
      <xdr:rowOff>32601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9587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5283</xdr:rowOff>
    </xdr:from>
    <xdr:to>
      <xdr:col>10</xdr:col>
      <xdr:colOff>114300</xdr:colOff>
      <xdr:row>78</xdr:row>
      <xdr:rowOff>32601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8383"/>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106502</xdr:rowOff>
    </xdr:from>
    <xdr:to>
      <xdr:col>24</xdr:col>
      <xdr:colOff>114300</xdr:colOff>
      <xdr:row>78</xdr:row>
      <xdr:rowOff>36652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129379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123685</xdr:rowOff>
    </xdr:from>
    <xdr:to>
      <xdr:col>20</xdr:col>
      <xdr:colOff>38100</xdr:colOff>
      <xdr:row>78</xdr:row>
      <xdr:rowOff>53835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70362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143421</xdr:rowOff>
    </xdr:from>
    <xdr:to>
      <xdr:col>15</xdr:col>
      <xdr:colOff>101600</xdr:colOff>
      <xdr:row>78</xdr:row>
      <xdr:rowOff>73571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153251</xdr:rowOff>
    </xdr:from>
    <xdr:to>
      <xdr:col>10</xdr:col>
      <xdr:colOff>165100</xdr:colOff>
      <xdr:row>78</xdr:row>
      <xdr:rowOff>83401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99928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125933</xdr:rowOff>
    </xdr:from>
    <xdr:to>
      <xdr:col>6</xdr:col>
      <xdr:colOff>38100</xdr:colOff>
      <xdr:row>78</xdr:row>
      <xdr:rowOff>56083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72610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0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51233</xdr:rowOff>
    </xdr:from>
    <xdr:to>
      <xdr:col>24</xdr:col>
      <xdr:colOff>63500</xdr:colOff>
      <xdr:row>97</xdr:row>
      <xdr:rowOff>3411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10433"/>
          <a:ext cx="838200" cy="1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80547</xdr:rowOff>
    </xdr:from>
    <xdr:to>
      <xdr:col>19</xdr:col>
      <xdr:colOff>177800</xdr:colOff>
      <xdr:row>97</xdr:row>
      <xdr:rowOff>3411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39747"/>
          <a:ext cx="8890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80547</xdr:rowOff>
    </xdr:from>
    <xdr:to>
      <xdr:col>15</xdr:col>
      <xdr:colOff>50800</xdr:colOff>
      <xdr:row>98</xdr:row>
      <xdr:rowOff>28383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9747"/>
          <a:ext cx="889000" cy="2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28383</xdr:rowOff>
    </xdr:from>
    <xdr:to>
      <xdr:col>10</xdr:col>
      <xdr:colOff>114300</xdr:colOff>
      <xdr:row>98</xdr:row>
      <xdr:rowOff>56414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0483"/>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433</xdr:rowOff>
    </xdr:from>
    <xdr:to>
      <xdr:col>24</xdr:col>
      <xdr:colOff>114300</xdr:colOff>
      <xdr:row>96</xdr:row>
      <xdr:rowOff>102033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150310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124061</xdr:rowOff>
    </xdr:from>
    <xdr:to>
      <xdr:col>20</xdr:col>
      <xdr:colOff>38100</xdr:colOff>
      <xdr:row>97</xdr:row>
      <xdr:rowOff>54211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45338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7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29747</xdr:rowOff>
    </xdr:from>
    <xdr:to>
      <xdr:col>15</xdr:col>
      <xdr:colOff>101600</xdr:colOff>
      <xdr:row>96</xdr:row>
      <xdr:rowOff>131347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122474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8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149033</xdr:rowOff>
    </xdr:from>
    <xdr:to>
      <xdr:col>10</xdr:col>
      <xdr:colOff>165100</xdr:colOff>
      <xdr:row>98</xdr:row>
      <xdr:rowOff>79183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70310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5614</xdr:rowOff>
    </xdr:from>
    <xdr:to>
      <xdr:col>6</xdr:col>
      <xdr:colOff>38100</xdr:colOff>
      <xdr:row>98</xdr:row>
      <xdr:rowOff>107214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98341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120833</xdr:rowOff>
    </xdr:from>
    <xdr:to>
      <xdr:col>55</xdr:col>
      <xdr:colOff>0</xdr:colOff>
      <xdr:row>36</xdr:row>
      <xdr:rowOff>129108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93033"/>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106606</xdr:rowOff>
    </xdr:from>
    <xdr:to>
      <xdr:col>50</xdr:col>
      <xdr:colOff>114300</xdr:colOff>
      <xdr:row>36</xdr:row>
      <xdr:rowOff>120833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78806"/>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122136</xdr:rowOff>
    </xdr:from>
    <xdr:to>
      <xdr:col>45</xdr:col>
      <xdr:colOff>177800</xdr:colOff>
      <xdr:row>36</xdr:row>
      <xdr:rowOff>106606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37086"/>
          <a:ext cx="889000" cy="8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122136</xdr:rowOff>
    </xdr:from>
    <xdr:to>
      <xdr:col>41</xdr:col>
      <xdr:colOff>50800</xdr:colOff>
      <xdr:row>37</xdr:row>
      <xdr:rowOff>87640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37086"/>
          <a:ext cx="889000" cy="99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78308</xdr:rowOff>
    </xdr:from>
    <xdr:to>
      <xdr:col>55</xdr:col>
      <xdr:colOff>50800</xdr:colOff>
      <xdr:row>37</xdr:row>
      <xdr:rowOff>8458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101185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70033</xdr:rowOff>
    </xdr:from>
    <xdr:to>
      <xdr:col>50</xdr:col>
      <xdr:colOff>165100</xdr:colOff>
      <xdr:row>37</xdr:row>
      <xdr:rowOff>183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55806</xdr:rowOff>
    </xdr:from>
    <xdr:to>
      <xdr:col>46</xdr:col>
      <xdr:colOff>38100</xdr:colOff>
      <xdr:row>36</xdr:row>
      <xdr:rowOff>157406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0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71336</xdr:rowOff>
    </xdr:from>
    <xdr:to>
      <xdr:col>41</xdr:col>
      <xdr:colOff>101600</xdr:colOff>
      <xdr:row>32</xdr:row>
      <xdr:rowOff>1486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18013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36840</xdr:rowOff>
    </xdr:from>
    <xdr:to>
      <xdr:col>36</xdr:col>
      <xdr:colOff>165100</xdr:colOff>
      <xdr:row>37</xdr:row>
      <xdr:rowOff>138440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129567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70663</xdr:rowOff>
    </xdr:from>
    <xdr:to>
      <xdr:col>55</xdr:col>
      <xdr:colOff>0</xdr:colOff>
      <xdr:row>57</xdr:row>
      <xdr:rowOff>89878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43313"/>
          <a:ext cx="8382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136119</xdr:rowOff>
    </xdr:from>
    <xdr:to>
      <xdr:col>50</xdr:col>
      <xdr:colOff>114300</xdr:colOff>
      <xdr:row>57</xdr:row>
      <xdr:rowOff>70663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37319"/>
          <a:ext cx="8890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136119</xdr:rowOff>
    </xdr:from>
    <xdr:to>
      <xdr:col>45</xdr:col>
      <xdr:colOff>177800</xdr:colOff>
      <xdr:row>57</xdr:row>
      <xdr:rowOff>41656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37319"/>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160871</xdr:rowOff>
    </xdr:from>
    <xdr:to>
      <xdr:col>41</xdr:col>
      <xdr:colOff>50800</xdr:colOff>
      <xdr:row>57</xdr:row>
      <xdr:rowOff>41656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62071"/>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39078</xdr:rowOff>
    </xdr:from>
    <xdr:to>
      <xdr:col>55</xdr:col>
      <xdr:colOff>50800</xdr:colOff>
      <xdr:row>57</xdr:row>
      <xdr:rowOff>140678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17505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19863</xdr:rowOff>
    </xdr:from>
    <xdr:to>
      <xdr:col>50</xdr:col>
      <xdr:colOff>165100</xdr:colOff>
      <xdr:row>57</xdr:row>
      <xdr:rowOff>121463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112590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85319</xdr:rowOff>
    </xdr:from>
    <xdr:to>
      <xdr:col>46</xdr:col>
      <xdr:colOff>38100</xdr:colOff>
      <xdr:row>57</xdr:row>
      <xdr:rowOff>15469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162306</xdr:rowOff>
    </xdr:from>
    <xdr:to>
      <xdr:col>41</xdr:col>
      <xdr:colOff>101600</xdr:colOff>
      <xdr:row>57</xdr:row>
      <xdr:rowOff>92456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110071</xdr:rowOff>
    </xdr:from>
    <xdr:to>
      <xdr:col>36</xdr:col>
      <xdr:colOff>165100</xdr:colOff>
      <xdr:row>57</xdr:row>
      <xdr:rowOff>40221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31348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130747</xdr:rowOff>
    </xdr:from>
    <xdr:to>
      <xdr:col>55</xdr:col>
      <xdr:colOff>0</xdr:colOff>
      <xdr:row>79</xdr:row>
      <xdr:rowOff>11418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03847"/>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133414</xdr:rowOff>
    </xdr:from>
    <xdr:to>
      <xdr:col>50</xdr:col>
      <xdr:colOff>114300</xdr:colOff>
      <xdr:row>78</xdr:row>
      <xdr:rowOff>130747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35064"/>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133414</xdr:rowOff>
    </xdr:from>
    <xdr:to>
      <xdr:col>45</xdr:col>
      <xdr:colOff>177800</xdr:colOff>
      <xdr:row>79</xdr:row>
      <xdr:rowOff>7817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35064"/>
          <a:ext cx="889000" cy="2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64548</xdr:rowOff>
    </xdr:from>
    <xdr:to>
      <xdr:col>41</xdr:col>
      <xdr:colOff>50800</xdr:colOff>
      <xdr:row>79</xdr:row>
      <xdr:rowOff>7817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7648"/>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132068</xdr:rowOff>
    </xdr:from>
    <xdr:to>
      <xdr:col>55</xdr:col>
      <xdr:colOff>50800</xdr:colOff>
      <xdr:row>79</xdr:row>
      <xdr:rowOff>62218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46995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79947</xdr:rowOff>
    </xdr:from>
    <xdr:to>
      <xdr:col>50</xdr:col>
      <xdr:colOff>165100</xdr:colOff>
      <xdr:row>79</xdr:row>
      <xdr:rowOff>10097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82614</xdr:rowOff>
    </xdr:from>
    <xdr:to>
      <xdr:col>46</xdr:col>
      <xdr:colOff>38100</xdr:colOff>
      <xdr:row>78</xdr:row>
      <xdr:rowOff>12764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29291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128467</xdr:rowOff>
    </xdr:from>
    <xdr:to>
      <xdr:col>41</xdr:col>
      <xdr:colOff>101600</xdr:colOff>
      <xdr:row>79</xdr:row>
      <xdr:rowOff>58617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49744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13748</xdr:rowOff>
    </xdr:from>
    <xdr:to>
      <xdr:col>36</xdr:col>
      <xdr:colOff>165100</xdr:colOff>
      <xdr:row>78</xdr:row>
      <xdr:rowOff>115348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106475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142117</xdr:rowOff>
    </xdr:from>
    <xdr:to>
      <xdr:col>55</xdr:col>
      <xdr:colOff>0</xdr:colOff>
      <xdr:row>97</xdr:row>
      <xdr:rowOff>155718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72767"/>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142117</xdr:rowOff>
    </xdr:from>
    <xdr:to>
      <xdr:col>50</xdr:col>
      <xdr:colOff>114300</xdr:colOff>
      <xdr:row>97</xdr:row>
      <xdr:rowOff>156339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72767"/>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70010</xdr:rowOff>
    </xdr:from>
    <xdr:to>
      <xdr:col>45</xdr:col>
      <xdr:colOff>177800</xdr:colOff>
      <xdr:row>97</xdr:row>
      <xdr:rowOff>156339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00660"/>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70010</xdr:rowOff>
    </xdr:from>
    <xdr:to>
      <xdr:col>41</xdr:col>
      <xdr:colOff>50800</xdr:colOff>
      <xdr:row>97</xdr:row>
      <xdr:rowOff>153890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0066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104918</xdr:rowOff>
    </xdr:from>
    <xdr:to>
      <xdr:col>55</xdr:col>
      <xdr:colOff>50800</xdr:colOff>
      <xdr:row>98</xdr:row>
      <xdr:rowOff>35068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83345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91317</xdr:rowOff>
    </xdr:from>
    <xdr:to>
      <xdr:col>50</xdr:col>
      <xdr:colOff>165100</xdr:colOff>
      <xdr:row>98</xdr:row>
      <xdr:rowOff>21467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105539</xdr:rowOff>
    </xdr:from>
    <xdr:to>
      <xdr:col>46</xdr:col>
      <xdr:colOff>38100</xdr:colOff>
      <xdr:row>98</xdr:row>
      <xdr:rowOff>35689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26816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19210</xdr:rowOff>
    </xdr:from>
    <xdr:to>
      <xdr:col>41</xdr:col>
      <xdr:colOff>101600</xdr:colOff>
      <xdr:row>97</xdr:row>
      <xdr:rowOff>120810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111937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103090</xdr:rowOff>
    </xdr:from>
    <xdr:to>
      <xdr:col>36</xdr:col>
      <xdr:colOff>165100</xdr:colOff>
      <xdr:row>98</xdr:row>
      <xdr:rowOff>33240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24367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98781</xdr:rowOff>
    </xdr:from>
    <xdr:to>
      <xdr:col>85</xdr:col>
      <xdr:colOff>127000</xdr:colOff>
      <xdr:row>38</xdr:row>
      <xdr:rowOff>137597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13881"/>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135859</xdr:rowOff>
    </xdr:from>
    <xdr:to>
      <xdr:col>81</xdr:col>
      <xdr:colOff>50800</xdr:colOff>
      <xdr:row>38</xdr:row>
      <xdr:rowOff>137597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0959"/>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112999</xdr:rowOff>
    </xdr:from>
    <xdr:to>
      <xdr:col>76</xdr:col>
      <xdr:colOff>114300</xdr:colOff>
      <xdr:row>38</xdr:row>
      <xdr:rowOff>135859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280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24897</xdr:rowOff>
    </xdr:from>
    <xdr:to>
      <xdr:col>71</xdr:col>
      <xdr:colOff>177800</xdr:colOff>
      <xdr:row>38</xdr:row>
      <xdr:rowOff>112999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39997"/>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47981</xdr:rowOff>
    </xdr:from>
    <xdr:to>
      <xdr:col>85</xdr:col>
      <xdr:colOff>177800</xdr:colOff>
      <xdr:row>38</xdr:row>
      <xdr:rowOff>149581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86797</xdr:rowOff>
    </xdr:from>
    <xdr:to>
      <xdr:col>81</xdr:col>
      <xdr:colOff>101600</xdr:colOff>
      <xdr:row>39</xdr:row>
      <xdr:rowOff>16947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8074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85059</xdr:rowOff>
    </xdr:from>
    <xdr:to>
      <xdr:col>76</xdr:col>
      <xdr:colOff>165100</xdr:colOff>
      <xdr:row>39</xdr:row>
      <xdr:rowOff>15209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6336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62199</xdr:rowOff>
    </xdr:from>
    <xdr:to>
      <xdr:col>72</xdr:col>
      <xdr:colOff>38100</xdr:colOff>
      <xdr:row>38</xdr:row>
      <xdr:rowOff>163799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154926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145547</xdr:rowOff>
    </xdr:from>
    <xdr:to>
      <xdr:col>67</xdr:col>
      <xdr:colOff>101600</xdr:colOff>
      <xdr:row>38</xdr:row>
      <xdr:rowOff>75697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92224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6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80048</xdr:rowOff>
    </xdr:from>
    <xdr:to>
      <xdr:col>85</xdr:col>
      <xdr:colOff>127000</xdr:colOff>
      <xdr:row>76</xdr:row>
      <xdr:rowOff>91960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10248"/>
          <a:ext cx="8382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91960</xdr:rowOff>
    </xdr:from>
    <xdr:to>
      <xdr:col>81</xdr:col>
      <xdr:colOff>50800</xdr:colOff>
      <xdr:row>76</xdr:row>
      <xdr:rowOff>106527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22160"/>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106527</xdr:rowOff>
    </xdr:from>
    <xdr:to>
      <xdr:col>76</xdr:col>
      <xdr:colOff>114300</xdr:colOff>
      <xdr:row>76</xdr:row>
      <xdr:rowOff>111328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3672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102960</xdr:rowOff>
    </xdr:from>
    <xdr:to>
      <xdr:col>71</xdr:col>
      <xdr:colOff>177800</xdr:colOff>
      <xdr:row>76</xdr:row>
      <xdr:rowOff>111328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33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29248</xdr:rowOff>
    </xdr:from>
    <xdr:to>
      <xdr:col>85</xdr:col>
      <xdr:colOff>177800</xdr:colOff>
      <xdr:row>76</xdr:row>
      <xdr:rowOff>130848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52125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41160</xdr:rowOff>
    </xdr:from>
    <xdr:to>
      <xdr:col>81</xdr:col>
      <xdr:colOff>101600</xdr:colOff>
      <xdr:row>76</xdr:row>
      <xdr:rowOff>142760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4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55727</xdr:rowOff>
    </xdr:from>
    <xdr:to>
      <xdr:col>76</xdr:col>
      <xdr:colOff>165100</xdr:colOff>
      <xdr:row>76</xdr:row>
      <xdr:rowOff>157327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148454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60528</xdr:rowOff>
    </xdr:from>
    <xdr:to>
      <xdr:col>72</xdr:col>
      <xdr:colOff>38100</xdr:colOff>
      <xdr:row>76</xdr:row>
      <xdr:rowOff>162128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153255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52160</xdr:rowOff>
    </xdr:from>
    <xdr:to>
      <xdr:col>67</xdr:col>
      <xdr:colOff>101600</xdr:colOff>
      <xdr:row>76</xdr:row>
      <xdr:rowOff>153760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170286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137596</xdr:rowOff>
    </xdr:from>
    <xdr:to>
      <xdr:col>85</xdr:col>
      <xdr:colOff>127000</xdr:colOff>
      <xdr:row>97</xdr:row>
      <xdr:rowOff>82111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96796"/>
          <a:ext cx="8382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62781</xdr:rowOff>
    </xdr:from>
    <xdr:to>
      <xdr:col>81</xdr:col>
      <xdr:colOff>50800</xdr:colOff>
      <xdr:row>97</xdr:row>
      <xdr:rowOff>82111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93431"/>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62781</xdr:rowOff>
    </xdr:from>
    <xdr:to>
      <xdr:col>76</xdr:col>
      <xdr:colOff>114300</xdr:colOff>
      <xdr:row>98</xdr:row>
      <xdr:rowOff>50290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93431"/>
          <a:ext cx="889000" cy="1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20033</xdr:rowOff>
    </xdr:from>
    <xdr:to>
      <xdr:col>71</xdr:col>
      <xdr:colOff>177800</xdr:colOff>
      <xdr:row>98</xdr:row>
      <xdr:rowOff>50290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2133"/>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86796</xdr:rowOff>
    </xdr:from>
    <xdr:to>
      <xdr:col>85</xdr:col>
      <xdr:colOff>177800</xdr:colOff>
      <xdr:row>97</xdr:row>
      <xdr:rowOff>16946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109673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31311</xdr:rowOff>
    </xdr:from>
    <xdr:to>
      <xdr:col>81</xdr:col>
      <xdr:colOff>101600</xdr:colOff>
      <xdr:row>97</xdr:row>
      <xdr:rowOff>132911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149438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11981</xdr:rowOff>
    </xdr:from>
    <xdr:to>
      <xdr:col>76</xdr:col>
      <xdr:colOff>165100</xdr:colOff>
      <xdr:row>97</xdr:row>
      <xdr:rowOff>113581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130108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170940</xdr:rowOff>
    </xdr:from>
    <xdr:to>
      <xdr:col>72</xdr:col>
      <xdr:colOff>38100</xdr:colOff>
      <xdr:row>98</xdr:row>
      <xdr:rowOff>101090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92217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9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140683</xdr:rowOff>
    </xdr:from>
    <xdr:to>
      <xdr:col>67</xdr:col>
      <xdr:colOff>101600</xdr:colOff>
      <xdr:row>98</xdr:row>
      <xdr:rowOff>70833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87360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31496</xdr:rowOff>
    </xdr:from>
    <xdr:to>
      <xdr:col>116</xdr:col>
      <xdr:colOff>63500</xdr:colOff>
      <xdr:row>37</xdr:row>
      <xdr:rowOff>36957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75146"/>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36957</xdr:rowOff>
    </xdr:from>
    <xdr:to>
      <xdr:col>111</xdr:col>
      <xdr:colOff>177800</xdr:colOff>
      <xdr:row>37</xdr:row>
      <xdr:rowOff>48260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380607"/>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48260</xdr:rowOff>
    </xdr:from>
    <xdr:to>
      <xdr:col>107</xdr:col>
      <xdr:colOff>50800</xdr:colOff>
      <xdr:row>37</xdr:row>
      <xdr:rowOff>50546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91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50546</xdr:rowOff>
    </xdr:from>
    <xdr:to>
      <xdr:col>102</xdr:col>
      <xdr:colOff>114300</xdr:colOff>
      <xdr:row>38</xdr:row>
      <xdr:rowOff>67183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94196"/>
          <a:ext cx="889000" cy="1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152146</xdr:rowOff>
    </xdr:from>
    <xdr:to>
      <xdr:col>116</xdr:col>
      <xdr:colOff>114300</xdr:colOff>
      <xdr:row>37</xdr:row>
      <xdr:rowOff>82296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3573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157607</xdr:rowOff>
    </xdr:from>
    <xdr:to>
      <xdr:col>112</xdr:col>
      <xdr:colOff>38100</xdr:colOff>
      <xdr:row>37</xdr:row>
      <xdr:rowOff>87757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104284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168910</xdr:rowOff>
    </xdr:from>
    <xdr:to>
      <xdr:col>107</xdr:col>
      <xdr:colOff>101600</xdr:colOff>
      <xdr:row>37</xdr:row>
      <xdr:rowOff>99060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115587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171196</xdr:rowOff>
    </xdr:from>
    <xdr:to>
      <xdr:col>102</xdr:col>
      <xdr:colOff>165100</xdr:colOff>
      <xdr:row>37</xdr:row>
      <xdr:rowOff>101346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117873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16383</xdr:rowOff>
    </xdr:from>
    <xdr:to>
      <xdr:col>98</xdr:col>
      <xdr:colOff>38100</xdr:colOff>
      <xdr:row>38</xdr:row>
      <xdr:rowOff>117983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134510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146291</xdr:rowOff>
    </xdr:from>
    <xdr:to>
      <xdr:col>116</xdr:col>
      <xdr:colOff>63500</xdr:colOff>
      <xdr:row>58</xdr:row>
      <xdr:rowOff>152730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90391"/>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152730</xdr:rowOff>
    </xdr:from>
    <xdr:to>
      <xdr:col>111</xdr:col>
      <xdr:colOff>177800</xdr:colOff>
      <xdr:row>58</xdr:row>
      <xdr:rowOff>153645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968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152273</xdr:rowOff>
    </xdr:from>
    <xdr:to>
      <xdr:col>107</xdr:col>
      <xdr:colOff>50800</xdr:colOff>
      <xdr:row>58</xdr:row>
      <xdr:rowOff>153645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9637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152273</xdr:rowOff>
    </xdr:from>
    <xdr:to>
      <xdr:col>102</xdr:col>
      <xdr:colOff>114300</xdr:colOff>
      <xdr:row>58</xdr:row>
      <xdr:rowOff>152349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963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95491</xdr:rowOff>
    </xdr:from>
    <xdr:to>
      <xdr:col>116</xdr:col>
      <xdr:colOff>114300</xdr:colOff>
      <xdr:row>59</xdr:row>
      <xdr:rowOff>25641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101930</xdr:rowOff>
    </xdr:from>
    <xdr:to>
      <xdr:col>112</xdr:col>
      <xdr:colOff>38100</xdr:colOff>
      <xdr:row>59</xdr:row>
      <xdr:rowOff>32080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23207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102845</xdr:rowOff>
    </xdr:from>
    <xdr:to>
      <xdr:col>107</xdr:col>
      <xdr:colOff>101600</xdr:colOff>
      <xdr:row>59</xdr:row>
      <xdr:rowOff>32995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24122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101473</xdr:rowOff>
    </xdr:from>
    <xdr:to>
      <xdr:col>102</xdr:col>
      <xdr:colOff>165100</xdr:colOff>
      <xdr:row>59</xdr:row>
      <xdr:rowOff>31623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22750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101549</xdr:rowOff>
    </xdr:from>
    <xdr:to>
      <xdr:col>98</xdr:col>
      <xdr:colOff>38100</xdr:colOff>
      <xdr:row>59</xdr:row>
      <xdr:rowOff>31699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22826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97670</xdr:rowOff>
    </xdr:from>
    <xdr:to>
      <xdr:col>116</xdr:col>
      <xdr:colOff>63500</xdr:colOff>
      <xdr:row>73</xdr:row>
      <xdr:rowOff>164944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13520"/>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164944</xdr:rowOff>
    </xdr:from>
    <xdr:to>
      <xdr:col>111</xdr:col>
      <xdr:colOff>177800</xdr:colOff>
      <xdr:row>74</xdr:row>
      <xdr:rowOff>63086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80794"/>
          <a:ext cx="8890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63086</xdr:rowOff>
    </xdr:from>
    <xdr:to>
      <xdr:col>107</xdr:col>
      <xdr:colOff>50800</xdr:colOff>
      <xdr:row>74</xdr:row>
      <xdr:rowOff>92902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50386"/>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44603</xdr:rowOff>
    </xdr:from>
    <xdr:to>
      <xdr:col>102</xdr:col>
      <xdr:colOff>114300</xdr:colOff>
      <xdr:row>74</xdr:row>
      <xdr:rowOff>92902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389003"/>
          <a:ext cx="889000" cy="39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46870</xdr:rowOff>
    </xdr:from>
    <xdr:to>
      <xdr:col>116</xdr:col>
      <xdr:colOff>114300</xdr:colOff>
      <xdr:row>73</xdr:row>
      <xdr:rowOff>148470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69747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114144</xdr:rowOff>
    </xdr:from>
    <xdr:to>
      <xdr:col>112</xdr:col>
      <xdr:colOff>38100</xdr:colOff>
      <xdr:row>74</xdr:row>
      <xdr:rowOff>44294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60821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0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12286</xdr:rowOff>
    </xdr:from>
    <xdr:to>
      <xdr:col>107</xdr:col>
      <xdr:colOff>101600</xdr:colOff>
      <xdr:row>74</xdr:row>
      <xdr:rowOff>113886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130413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42102</xdr:rowOff>
    </xdr:from>
    <xdr:to>
      <xdr:col>102</xdr:col>
      <xdr:colOff>165100</xdr:colOff>
      <xdr:row>74</xdr:row>
      <xdr:rowOff>143702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160229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165253</xdr:rowOff>
    </xdr:from>
    <xdr:to>
      <xdr:col>98</xdr:col>
      <xdr:colOff>38100</xdr:colOff>
      <xdr:row>72</xdr:row>
      <xdr:rowOff>95403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111930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75,634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万人規模の行政需要への対応が必要であることに加え、清掃、保育園、幼稚園等の多くの業務を直営で実施しているためである。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56,390</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上回っている。令和２年度から下水道事業を法適化したことが主な原因であるが、これまで行財政改革により補助金等を抑制してきており、今後も更なる抑制に努めていく。　</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23,423</a:t>
          </a:r>
          <a:r>
            <a:rPr kumimoji="1" lang="ja-JP" altLang="en-US" sz="1300">
              <a:latin typeface="ＭＳ Ｐゴシック" panose="020B0600070205080204" pitchFamily="50" charset="-128"/>
              <a:ea typeface="ＭＳ Ｐゴシック" panose="020B0600070205080204" pitchFamily="50" charset="-128"/>
            </a:rPr>
            <a:t>円と、類似団体より</a:t>
          </a:r>
          <a:r>
            <a:rPr kumimoji="1" lang="en-US" altLang="ja-JP" sz="1300">
              <a:latin typeface="ＭＳ Ｐゴシック" panose="020B0600070205080204" pitchFamily="50" charset="-128"/>
              <a:ea typeface="ＭＳ Ｐゴシック" panose="020B0600070205080204" pitchFamily="50" charset="-128"/>
            </a:rPr>
            <a:t>22,559</a:t>
          </a:r>
          <a:r>
            <a:rPr kumimoji="1" lang="ja-JP" altLang="en-US" sz="1300">
              <a:latin typeface="ＭＳ Ｐゴシック" panose="020B0600070205080204" pitchFamily="50" charset="-128"/>
              <a:ea typeface="ＭＳ Ｐゴシック" panose="020B0600070205080204" pitchFamily="50" charset="-128"/>
            </a:rPr>
            <a:t>円下回っている。新規・更新整備とも類似団体を下回っていることから、今後も、新規事業を抑えつつ既存施設の更新を図っていく。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51,537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上回っている。急速な高齢化により、介護保険事業特別会計や後期高齢者医療特別会計などへの繰出金が全国平均等に比べて高く、年々増加し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65,433
64,564
124.02
33,053,065
31,486,311
1,053,305
16,745,501
22,069,222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168046</xdr:rowOff>
    </xdr:from>
    <xdr:to>
      <xdr:col>24</xdr:col>
      <xdr:colOff>63500</xdr:colOff>
      <xdr:row>36</xdr:row>
      <xdr:rowOff>25400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8796"/>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37744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760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17170</xdr:rowOff>
    </xdr:from>
    <xdr:to>
      <xdr:col>15</xdr:col>
      <xdr:colOff>50800</xdr:colOff>
      <xdr:row>36</xdr:row>
      <xdr:rowOff>37744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93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17170</xdr:rowOff>
    </xdr:from>
    <xdr:to>
      <xdr:col>10</xdr:col>
      <xdr:colOff>114300</xdr:colOff>
      <xdr:row>36</xdr:row>
      <xdr:rowOff>61519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89370"/>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117246</xdr:rowOff>
    </xdr:from>
    <xdr:to>
      <xdr:col>24</xdr:col>
      <xdr:colOff>114300</xdr:colOff>
      <xdr:row>36</xdr:row>
      <xdr:rowOff>47396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95673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158394</xdr:rowOff>
    </xdr:from>
    <xdr:to>
      <xdr:col>15</xdr:col>
      <xdr:colOff>101600</xdr:colOff>
      <xdr:row>36</xdr:row>
      <xdr:rowOff>88544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79671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137820</xdr:rowOff>
    </xdr:from>
    <xdr:to>
      <xdr:col>10</xdr:col>
      <xdr:colOff>165100</xdr:colOff>
      <xdr:row>36</xdr:row>
      <xdr:rowOff>67970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10719</xdr:rowOff>
    </xdr:from>
    <xdr:to>
      <xdr:col>6</xdr:col>
      <xdr:colOff>38100</xdr:colOff>
      <xdr:row>36</xdr:row>
      <xdr:rowOff>112319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103446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67409</xdr:rowOff>
    </xdr:from>
    <xdr:to>
      <xdr:col>24</xdr:col>
      <xdr:colOff>63500</xdr:colOff>
      <xdr:row>56</xdr:row>
      <xdr:rowOff>83563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8609"/>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60018</xdr:rowOff>
    </xdr:from>
    <xdr:to>
      <xdr:col>19</xdr:col>
      <xdr:colOff>177800</xdr:colOff>
      <xdr:row>56</xdr:row>
      <xdr:rowOff>83563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61218"/>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111506</xdr:rowOff>
    </xdr:from>
    <xdr:to>
      <xdr:col>15</xdr:col>
      <xdr:colOff>50800</xdr:colOff>
      <xdr:row>56</xdr:row>
      <xdr:rowOff>60018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26906"/>
          <a:ext cx="889000" cy="6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111506</xdr:rowOff>
    </xdr:from>
    <xdr:to>
      <xdr:col>10</xdr:col>
      <xdr:colOff>114300</xdr:colOff>
      <xdr:row>56</xdr:row>
      <xdr:rowOff>171003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26906"/>
          <a:ext cx="889000" cy="7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16609</xdr:rowOff>
    </xdr:from>
    <xdr:to>
      <xdr:col>24</xdr:col>
      <xdr:colOff>114300</xdr:colOff>
      <xdr:row>56</xdr:row>
      <xdr:rowOff>118209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39486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32763</xdr:rowOff>
    </xdr:from>
    <xdr:to>
      <xdr:col>20</xdr:col>
      <xdr:colOff>38100</xdr:colOff>
      <xdr:row>56</xdr:row>
      <xdr:rowOff>134363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125490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9218</xdr:rowOff>
    </xdr:from>
    <xdr:to>
      <xdr:col>15</xdr:col>
      <xdr:colOff>101600</xdr:colOff>
      <xdr:row>56</xdr:row>
      <xdr:rowOff>110818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101945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60706</xdr:rowOff>
    </xdr:from>
    <xdr:to>
      <xdr:col>10</xdr:col>
      <xdr:colOff>165100</xdr:colOff>
      <xdr:row>52</xdr:row>
      <xdr:rowOff>162306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153433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6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120203</xdr:rowOff>
    </xdr:from>
    <xdr:to>
      <xdr:col>6</xdr:col>
      <xdr:colOff>38100</xdr:colOff>
      <xdr:row>57</xdr:row>
      <xdr:rowOff>50353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66880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76273</xdr:rowOff>
    </xdr:from>
    <xdr:to>
      <xdr:col>24</xdr:col>
      <xdr:colOff>63500</xdr:colOff>
      <xdr:row>76</xdr:row>
      <xdr:rowOff>26657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35023"/>
          <a:ext cx="838200" cy="12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156063</xdr:rowOff>
    </xdr:from>
    <xdr:to>
      <xdr:col>19</xdr:col>
      <xdr:colOff>177800</xdr:colOff>
      <xdr:row>76</xdr:row>
      <xdr:rowOff>26657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4813"/>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156063</xdr:rowOff>
    </xdr:from>
    <xdr:to>
      <xdr:col>15</xdr:col>
      <xdr:colOff>50800</xdr:colOff>
      <xdr:row>77</xdr:row>
      <xdr:rowOff>50185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4813"/>
          <a:ext cx="889000" cy="2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50185</xdr:rowOff>
    </xdr:from>
    <xdr:to>
      <xdr:col>10</xdr:col>
      <xdr:colOff>114300</xdr:colOff>
      <xdr:row>77</xdr:row>
      <xdr:rowOff>111610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1835"/>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25473</xdr:rowOff>
    </xdr:from>
    <xdr:to>
      <xdr:col>24</xdr:col>
      <xdr:colOff>114300</xdr:colOff>
      <xdr:row>75</xdr:row>
      <xdr:rowOff>127073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48350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147307</xdr:rowOff>
    </xdr:from>
    <xdr:to>
      <xdr:col>20</xdr:col>
      <xdr:colOff>38100</xdr:colOff>
      <xdr:row>76</xdr:row>
      <xdr:rowOff>77457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93984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105264</xdr:rowOff>
    </xdr:from>
    <xdr:to>
      <xdr:col>15</xdr:col>
      <xdr:colOff>101600</xdr:colOff>
      <xdr:row>76</xdr:row>
      <xdr:rowOff>35415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4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3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170835</xdr:rowOff>
    </xdr:from>
    <xdr:to>
      <xdr:col>10</xdr:col>
      <xdr:colOff>165100</xdr:colOff>
      <xdr:row>77</xdr:row>
      <xdr:rowOff>100985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117512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60810</xdr:rowOff>
    </xdr:from>
    <xdr:to>
      <xdr:col>6</xdr:col>
      <xdr:colOff>38100</xdr:colOff>
      <xdr:row>77</xdr:row>
      <xdr:rowOff>162410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122065</xdr:rowOff>
    </xdr:from>
    <xdr:to>
      <xdr:col>24</xdr:col>
      <xdr:colOff>63500</xdr:colOff>
      <xdr:row>98</xdr:row>
      <xdr:rowOff>151978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24165"/>
          <a:ext cx="8382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110330</xdr:rowOff>
    </xdr:from>
    <xdr:to>
      <xdr:col>19</xdr:col>
      <xdr:colOff>177800</xdr:colOff>
      <xdr:row>98</xdr:row>
      <xdr:rowOff>122065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1243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110330</xdr:rowOff>
    </xdr:from>
    <xdr:to>
      <xdr:col>15</xdr:col>
      <xdr:colOff>50800</xdr:colOff>
      <xdr:row>99</xdr:row>
      <xdr:rowOff>37266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12430"/>
          <a:ext cx="889000" cy="9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37091</xdr:rowOff>
    </xdr:from>
    <xdr:to>
      <xdr:col>10</xdr:col>
      <xdr:colOff>114300</xdr:colOff>
      <xdr:row>99</xdr:row>
      <xdr:rowOff>37266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1064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101178</xdr:rowOff>
    </xdr:from>
    <xdr:to>
      <xdr:col>24</xdr:col>
      <xdr:colOff>114300</xdr:colOff>
      <xdr:row>99</xdr:row>
      <xdr:rowOff>31328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79605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71265</xdr:rowOff>
    </xdr:from>
    <xdr:to>
      <xdr:col>20</xdr:col>
      <xdr:colOff>38100</xdr:colOff>
      <xdr:row>99</xdr:row>
      <xdr:rowOff>1415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163992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59530</xdr:rowOff>
    </xdr:from>
    <xdr:to>
      <xdr:col>15</xdr:col>
      <xdr:colOff>101600</xdr:colOff>
      <xdr:row>98</xdr:row>
      <xdr:rowOff>161130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157916</xdr:rowOff>
    </xdr:from>
    <xdr:to>
      <xdr:col>10</xdr:col>
      <xdr:colOff>165100</xdr:colOff>
      <xdr:row>99</xdr:row>
      <xdr:rowOff>88066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104593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157741</xdr:rowOff>
    </xdr:from>
    <xdr:to>
      <xdr:col>6</xdr:col>
      <xdr:colOff>38100</xdr:colOff>
      <xdr:row>99</xdr:row>
      <xdr:rowOff>87891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104418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99532</xdr:rowOff>
    </xdr:from>
    <xdr:to>
      <xdr:col>55</xdr:col>
      <xdr:colOff>0</xdr:colOff>
      <xdr:row>36</xdr:row>
      <xdr:rowOff>105410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7173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97246</xdr:rowOff>
    </xdr:from>
    <xdr:to>
      <xdr:col>50</xdr:col>
      <xdr:colOff>114300</xdr:colOff>
      <xdr:row>36</xdr:row>
      <xdr:rowOff>105410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2694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97246</xdr:rowOff>
    </xdr:from>
    <xdr:to>
      <xdr:col>45</xdr:col>
      <xdr:colOff>177800</xdr:colOff>
      <xdr:row>36</xdr:row>
      <xdr:rowOff>115207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2694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115207</xdr:rowOff>
    </xdr:from>
    <xdr:to>
      <xdr:col>41</xdr:col>
      <xdr:colOff>50800</xdr:colOff>
      <xdr:row>36</xdr:row>
      <xdr:rowOff>117166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28740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48732</xdr:rowOff>
    </xdr:from>
    <xdr:to>
      <xdr:col>55</xdr:col>
      <xdr:colOff>50800</xdr:colOff>
      <xdr:row>36</xdr:row>
      <xdr:rowOff>150332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71609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7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54610</xdr:rowOff>
    </xdr:from>
    <xdr:to>
      <xdr:col>50</xdr:col>
      <xdr:colOff>165100</xdr:colOff>
      <xdr:row>36</xdr:row>
      <xdr:rowOff>156210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46446</xdr:rowOff>
    </xdr:from>
    <xdr:to>
      <xdr:col>46</xdr:col>
      <xdr:colOff>38100</xdr:colOff>
      <xdr:row>36</xdr:row>
      <xdr:rowOff>148046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164573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9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64407</xdr:rowOff>
    </xdr:from>
    <xdr:to>
      <xdr:col>41</xdr:col>
      <xdr:colOff>101600</xdr:colOff>
      <xdr:row>36</xdr:row>
      <xdr:rowOff>166007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11084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0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66366</xdr:rowOff>
    </xdr:from>
    <xdr:to>
      <xdr:col>36</xdr:col>
      <xdr:colOff>165100</xdr:colOff>
      <xdr:row>36</xdr:row>
      <xdr:rowOff>167966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13043</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01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91694</xdr:rowOff>
    </xdr:from>
    <xdr:to>
      <xdr:col>55</xdr:col>
      <xdr:colOff>0</xdr:colOff>
      <xdr:row>58</xdr:row>
      <xdr:rowOff>99276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35794"/>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99276</xdr:rowOff>
    </xdr:from>
    <xdr:to>
      <xdr:col>50</xdr:col>
      <xdr:colOff>114300</xdr:colOff>
      <xdr:row>58</xdr:row>
      <xdr:rowOff>116916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43376"/>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116916</xdr:rowOff>
    </xdr:from>
    <xdr:to>
      <xdr:col>45</xdr:col>
      <xdr:colOff>177800</xdr:colOff>
      <xdr:row>58</xdr:row>
      <xdr:rowOff>123546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6101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118516</xdr:rowOff>
    </xdr:from>
    <xdr:to>
      <xdr:col>41</xdr:col>
      <xdr:colOff>50800</xdr:colOff>
      <xdr:row>58</xdr:row>
      <xdr:rowOff>123546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6261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40894</xdr:rowOff>
    </xdr:from>
    <xdr:to>
      <xdr:col>55</xdr:col>
      <xdr:colOff>50800</xdr:colOff>
      <xdr:row>58</xdr:row>
      <xdr:rowOff>142494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127271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48476</xdr:rowOff>
    </xdr:from>
    <xdr:to>
      <xdr:col>50</xdr:col>
      <xdr:colOff>165100</xdr:colOff>
      <xdr:row>58</xdr:row>
      <xdr:rowOff>150076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141203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8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66116</xdr:rowOff>
    </xdr:from>
    <xdr:to>
      <xdr:col>46</xdr:col>
      <xdr:colOff>38100</xdr:colOff>
      <xdr:row>58</xdr:row>
      <xdr:rowOff>167716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158843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72746</xdr:rowOff>
    </xdr:from>
    <xdr:to>
      <xdr:col>41</xdr:col>
      <xdr:colOff>101600</xdr:colOff>
      <xdr:row>59</xdr:row>
      <xdr:rowOff>2896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165473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0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67716</xdr:rowOff>
    </xdr:from>
    <xdr:to>
      <xdr:col>36</xdr:col>
      <xdr:colOff>165100</xdr:colOff>
      <xdr:row>58</xdr:row>
      <xdr:rowOff>169316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160443</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96886</xdr:rowOff>
    </xdr:from>
    <xdr:to>
      <xdr:col>55</xdr:col>
      <xdr:colOff>0</xdr:colOff>
      <xdr:row>75</xdr:row>
      <xdr:rowOff>98552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2955636"/>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98552</xdr:rowOff>
    </xdr:from>
    <xdr:to>
      <xdr:col>50</xdr:col>
      <xdr:colOff>114300</xdr:colOff>
      <xdr:row>76</xdr:row>
      <xdr:rowOff>64948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957302"/>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92935</xdr:rowOff>
    </xdr:from>
    <xdr:to>
      <xdr:col>45</xdr:col>
      <xdr:colOff>177800</xdr:colOff>
      <xdr:row>76</xdr:row>
      <xdr:rowOff>64948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608785"/>
          <a:ext cx="889000" cy="48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92935</xdr:rowOff>
    </xdr:from>
    <xdr:to>
      <xdr:col>41</xdr:col>
      <xdr:colOff>50800</xdr:colOff>
      <xdr:row>77</xdr:row>
      <xdr:rowOff>4794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608785"/>
          <a:ext cx="889000" cy="59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46086</xdr:rowOff>
    </xdr:from>
    <xdr:to>
      <xdr:col>55</xdr:col>
      <xdr:colOff>50800</xdr:colOff>
      <xdr:row>75</xdr:row>
      <xdr:rowOff>147687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904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68963</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75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47752</xdr:rowOff>
    </xdr:from>
    <xdr:to>
      <xdr:col>50</xdr:col>
      <xdr:colOff>165100</xdr:colOff>
      <xdr:row>75</xdr:row>
      <xdr:rowOff>149352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9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165879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6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14148</xdr:rowOff>
    </xdr:from>
    <xdr:to>
      <xdr:col>46</xdr:col>
      <xdr:colOff>38100</xdr:colOff>
      <xdr:row>76</xdr:row>
      <xdr:rowOff>115748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132275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42135</xdr:rowOff>
    </xdr:from>
    <xdr:to>
      <xdr:col>41</xdr:col>
      <xdr:colOff>101600</xdr:colOff>
      <xdr:row>73</xdr:row>
      <xdr:rowOff>143735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5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160262</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3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125444</xdr:rowOff>
    </xdr:from>
    <xdr:to>
      <xdr:col>36</xdr:col>
      <xdr:colOff>165100</xdr:colOff>
      <xdr:row>77</xdr:row>
      <xdr:rowOff>55594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72121</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33263</xdr:rowOff>
    </xdr:from>
    <xdr:to>
      <xdr:col>55</xdr:col>
      <xdr:colOff>0</xdr:colOff>
      <xdr:row>96</xdr:row>
      <xdr:rowOff>74526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92463"/>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30978</xdr:rowOff>
    </xdr:from>
    <xdr:to>
      <xdr:col>50</xdr:col>
      <xdr:colOff>114300</xdr:colOff>
      <xdr:row>96</xdr:row>
      <xdr:rowOff>74526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90178"/>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30978</xdr:rowOff>
    </xdr:from>
    <xdr:to>
      <xdr:col>45</xdr:col>
      <xdr:colOff>177800</xdr:colOff>
      <xdr:row>96</xdr:row>
      <xdr:rowOff>130259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90178"/>
          <a:ext cx="889000" cy="9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96427</xdr:rowOff>
    </xdr:from>
    <xdr:to>
      <xdr:col>41</xdr:col>
      <xdr:colOff>50800</xdr:colOff>
      <xdr:row>96</xdr:row>
      <xdr:rowOff>130259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5562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153913</xdr:rowOff>
    </xdr:from>
    <xdr:to>
      <xdr:col>55</xdr:col>
      <xdr:colOff>50800</xdr:colOff>
      <xdr:row>96</xdr:row>
      <xdr:rowOff>84063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132340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23726</xdr:rowOff>
    </xdr:from>
    <xdr:to>
      <xdr:col>50</xdr:col>
      <xdr:colOff>165100</xdr:colOff>
      <xdr:row>96</xdr:row>
      <xdr:rowOff>125326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116453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151628</xdr:rowOff>
    </xdr:from>
    <xdr:to>
      <xdr:col>46</xdr:col>
      <xdr:colOff>38100</xdr:colOff>
      <xdr:row>96</xdr:row>
      <xdr:rowOff>81778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3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79459</xdr:rowOff>
    </xdr:from>
    <xdr:to>
      <xdr:col>41</xdr:col>
      <xdr:colOff>101600</xdr:colOff>
      <xdr:row>97</xdr:row>
      <xdr:rowOff>9609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45627</xdr:rowOff>
    </xdr:from>
    <xdr:to>
      <xdr:col>36</xdr:col>
      <xdr:colOff>165100</xdr:colOff>
      <xdr:row>96</xdr:row>
      <xdr:rowOff>147227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138354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86703</xdr:rowOff>
    </xdr:from>
    <xdr:to>
      <xdr:col>85</xdr:col>
      <xdr:colOff>127000</xdr:colOff>
      <xdr:row>37</xdr:row>
      <xdr:rowOff>91008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30353"/>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91008</xdr:rowOff>
    </xdr:from>
    <xdr:to>
      <xdr:col>81</xdr:col>
      <xdr:colOff>50800</xdr:colOff>
      <xdr:row>37</xdr:row>
      <xdr:rowOff>121450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34658"/>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62052</xdr:rowOff>
    </xdr:from>
    <xdr:to>
      <xdr:col>76</xdr:col>
      <xdr:colOff>114300</xdr:colOff>
      <xdr:row>37</xdr:row>
      <xdr:rowOff>121450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234252"/>
          <a:ext cx="889000" cy="2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62052</xdr:rowOff>
    </xdr:from>
    <xdr:to>
      <xdr:col>71</xdr:col>
      <xdr:colOff>177800</xdr:colOff>
      <xdr:row>37</xdr:row>
      <xdr:rowOff>51956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34252"/>
          <a:ext cx="889000" cy="16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35903</xdr:rowOff>
    </xdr:from>
    <xdr:to>
      <xdr:col>85</xdr:col>
      <xdr:colOff>177800</xdr:colOff>
      <xdr:row>37</xdr:row>
      <xdr:rowOff>137503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58780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40208</xdr:rowOff>
    </xdr:from>
    <xdr:to>
      <xdr:col>81</xdr:col>
      <xdr:colOff>101600</xdr:colOff>
      <xdr:row>37</xdr:row>
      <xdr:rowOff>141808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158335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70650</xdr:rowOff>
    </xdr:from>
    <xdr:to>
      <xdr:col>76</xdr:col>
      <xdr:colOff>165100</xdr:colOff>
      <xdr:row>38</xdr:row>
      <xdr:rowOff>800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17327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11252</xdr:rowOff>
    </xdr:from>
    <xdr:to>
      <xdr:col>72</xdr:col>
      <xdr:colOff>38100</xdr:colOff>
      <xdr:row>36</xdr:row>
      <xdr:rowOff>112852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129379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1156</xdr:rowOff>
    </xdr:from>
    <xdr:to>
      <xdr:col>67</xdr:col>
      <xdr:colOff>101600</xdr:colOff>
      <xdr:row>37</xdr:row>
      <xdr:rowOff>102756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119283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89326</xdr:rowOff>
    </xdr:from>
    <xdr:to>
      <xdr:col>85</xdr:col>
      <xdr:colOff>127000</xdr:colOff>
      <xdr:row>57</xdr:row>
      <xdr:rowOff>87514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90526"/>
          <a:ext cx="838200" cy="16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37483</xdr:rowOff>
    </xdr:from>
    <xdr:to>
      <xdr:col>81</xdr:col>
      <xdr:colOff>50800</xdr:colOff>
      <xdr:row>57</xdr:row>
      <xdr:rowOff>87514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10133"/>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37483</xdr:rowOff>
    </xdr:from>
    <xdr:to>
      <xdr:col>76</xdr:col>
      <xdr:colOff>114300</xdr:colOff>
      <xdr:row>58</xdr:row>
      <xdr:rowOff>7863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10133"/>
          <a:ext cx="889000" cy="1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137528</xdr:rowOff>
    </xdr:from>
    <xdr:to>
      <xdr:col>71</xdr:col>
      <xdr:colOff>177800</xdr:colOff>
      <xdr:row>58</xdr:row>
      <xdr:rowOff>7863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910178"/>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38526</xdr:rowOff>
    </xdr:from>
    <xdr:to>
      <xdr:col>85</xdr:col>
      <xdr:colOff>177800</xdr:colOff>
      <xdr:row>56</xdr:row>
      <xdr:rowOff>140126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61403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36714</xdr:rowOff>
    </xdr:from>
    <xdr:to>
      <xdr:col>81</xdr:col>
      <xdr:colOff>101600</xdr:colOff>
      <xdr:row>57</xdr:row>
      <xdr:rowOff>138314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129441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158133</xdr:rowOff>
    </xdr:from>
    <xdr:to>
      <xdr:col>76</xdr:col>
      <xdr:colOff>165100</xdr:colOff>
      <xdr:row>57</xdr:row>
      <xdr:rowOff>88283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79410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128513</xdr:rowOff>
    </xdr:from>
    <xdr:to>
      <xdr:col>72</xdr:col>
      <xdr:colOff>38100</xdr:colOff>
      <xdr:row>58</xdr:row>
      <xdr:rowOff>58663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49790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86728</xdr:rowOff>
    </xdr:from>
    <xdr:to>
      <xdr:col>67</xdr:col>
      <xdr:colOff>101600</xdr:colOff>
      <xdr:row>58</xdr:row>
      <xdr:rowOff>16878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8005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98780</xdr:rowOff>
    </xdr:from>
    <xdr:to>
      <xdr:col>85</xdr:col>
      <xdr:colOff>127000</xdr:colOff>
      <xdr:row>78</xdr:row>
      <xdr:rowOff>137596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71880"/>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135860</xdr:rowOff>
    </xdr:from>
    <xdr:to>
      <xdr:col>81</xdr:col>
      <xdr:colOff>50800</xdr:colOff>
      <xdr:row>78</xdr:row>
      <xdr:rowOff>137596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08960"/>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112999</xdr:rowOff>
    </xdr:from>
    <xdr:to>
      <xdr:col>76</xdr:col>
      <xdr:colOff>114300</xdr:colOff>
      <xdr:row>78</xdr:row>
      <xdr:rowOff>135860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8609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24898</xdr:rowOff>
    </xdr:from>
    <xdr:to>
      <xdr:col>71</xdr:col>
      <xdr:colOff>177800</xdr:colOff>
      <xdr:row>78</xdr:row>
      <xdr:rowOff>112999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97998"/>
          <a:ext cx="889000" cy="8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47980</xdr:rowOff>
    </xdr:from>
    <xdr:to>
      <xdr:col>85</xdr:col>
      <xdr:colOff>177800</xdr:colOff>
      <xdr:row>78</xdr:row>
      <xdr:rowOff>149580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86796</xdr:rowOff>
    </xdr:from>
    <xdr:to>
      <xdr:col>81</xdr:col>
      <xdr:colOff>101600</xdr:colOff>
      <xdr:row>79</xdr:row>
      <xdr:rowOff>16946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8073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552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85060</xdr:rowOff>
    </xdr:from>
    <xdr:to>
      <xdr:col>76</xdr:col>
      <xdr:colOff>165100</xdr:colOff>
      <xdr:row>79</xdr:row>
      <xdr:rowOff>15210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6337</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550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62199</xdr:rowOff>
    </xdr:from>
    <xdr:to>
      <xdr:col>72</xdr:col>
      <xdr:colOff>38100</xdr:colOff>
      <xdr:row>78</xdr:row>
      <xdr:rowOff>163799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154926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2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145548</xdr:rowOff>
    </xdr:from>
    <xdr:to>
      <xdr:col>67</xdr:col>
      <xdr:colOff>101600</xdr:colOff>
      <xdr:row>78</xdr:row>
      <xdr:rowOff>75698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92225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1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80048</xdr:rowOff>
    </xdr:from>
    <xdr:to>
      <xdr:col>85</xdr:col>
      <xdr:colOff>127000</xdr:colOff>
      <xdr:row>96</xdr:row>
      <xdr:rowOff>91960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39248"/>
          <a:ext cx="8382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91960</xdr:rowOff>
    </xdr:from>
    <xdr:to>
      <xdr:col>81</xdr:col>
      <xdr:colOff>50800</xdr:colOff>
      <xdr:row>96</xdr:row>
      <xdr:rowOff>106527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51160"/>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106527</xdr:rowOff>
    </xdr:from>
    <xdr:to>
      <xdr:col>76</xdr:col>
      <xdr:colOff>114300</xdr:colOff>
      <xdr:row>96</xdr:row>
      <xdr:rowOff>111328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6572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102960</xdr:rowOff>
    </xdr:from>
    <xdr:to>
      <xdr:col>71</xdr:col>
      <xdr:colOff>177800</xdr:colOff>
      <xdr:row>96</xdr:row>
      <xdr:rowOff>111328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62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29248</xdr:rowOff>
    </xdr:from>
    <xdr:to>
      <xdr:col>85</xdr:col>
      <xdr:colOff>177800</xdr:colOff>
      <xdr:row>96</xdr:row>
      <xdr:rowOff>130848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52125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41160</xdr:rowOff>
    </xdr:from>
    <xdr:to>
      <xdr:col>81</xdr:col>
      <xdr:colOff>101600</xdr:colOff>
      <xdr:row>96</xdr:row>
      <xdr:rowOff>142760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159287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55727</xdr:rowOff>
    </xdr:from>
    <xdr:to>
      <xdr:col>76</xdr:col>
      <xdr:colOff>165100</xdr:colOff>
      <xdr:row>96</xdr:row>
      <xdr:rowOff>157327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148454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60528</xdr:rowOff>
    </xdr:from>
    <xdr:to>
      <xdr:col>72</xdr:col>
      <xdr:colOff>38100</xdr:colOff>
      <xdr:row>96</xdr:row>
      <xdr:rowOff>162128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153255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52160</xdr:rowOff>
    </xdr:from>
    <xdr:to>
      <xdr:col>67</xdr:col>
      <xdr:colOff>101600</xdr:colOff>
      <xdr:row>96</xdr:row>
      <xdr:rowOff>153760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170287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総務費は、住民一人当たり</a:t>
          </a:r>
          <a:r>
            <a:rPr kumimoji="1" lang="en-US" altLang="ja-JP" sz="1200">
              <a:latin typeface="ＭＳ Ｐゴシック" panose="020B0600070205080204" pitchFamily="50" charset="-128"/>
              <a:ea typeface="ＭＳ Ｐゴシック" panose="020B0600070205080204" pitchFamily="50" charset="-128"/>
            </a:rPr>
            <a:t>64,487</a:t>
          </a:r>
          <a:r>
            <a:rPr kumimoji="1" lang="ja-JP" altLang="en-US" sz="1200">
              <a:latin typeface="ＭＳ Ｐゴシック" panose="020B0600070205080204" pitchFamily="50" charset="-128"/>
              <a:ea typeface="ＭＳ Ｐゴシック" panose="020B0600070205080204" pitchFamily="50" charset="-128"/>
            </a:rPr>
            <a:t>円で、類似団体平均は上回り、全国平均は下回り、前年度を</a:t>
          </a:r>
          <a:r>
            <a:rPr kumimoji="1" lang="en-US" altLang="ja-JP" sz="1200">
              <a:latin typeface="ＭＳ Ｐゴシック" panose="020B0600070205080204" pitchFamily="50" charset="-128"/>
              <a:ea typeface="ＭＳ Ｐゴシック" panose="020B0600070205080204" pitchFamily="50" charset="-128"/>
            </a:rPr>
            <a:t>2,120</a:t>
          </a:r>
          <a:r>
            <a:rPr kumimoji="1" lang="ja-JP" altLang="en-US" sz="1200">
              <a:latin typeface="ＭＳ Ｐゴシック" panose="020B0600070205080204" pitchFamily="50" charset="-128"/>
              <a:ea typeface="ＭＳ Ｐゴシック" panose="020B0600070205080204" pitchFamily="50" charset="-128"/>
            </a:rPr>
            <a:t>円上回っている。退職者数は減となっているものの、ふるさと伊東応援基金や競輪事業収益金活用基金の積立額の増により、前年度を上回った。</a:t>
          </a: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198,659</a:t>
          </a:r>
          <a:r>
            <a:rPr kumimoji="1" lang="ja-JP" altLang="en-US" sz="1200">
              <a:latin typeface="ＭＳ Ｐゴシック" panose="020B0600070205080204" pitchFamily="50" charset="-128"/>
              <a:ea typeface="ＭＳ Ｐゴシック" panose="020B0600070205080204" pitchFamily="50" charset="-128"/>
            </a:rPr>
            <a:t>円となっている。新型コロナウイルス感染症対応地方創生臨時交付金や物価高騰対応重点支援地方創生臨時交付金を財源とした住民税非課税世帯等を対象とした給付金事業の実施のほ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52,085</a:t>
          </a:r>
          <a:r>
            <a:rPr kumimoji="1" lang="ja-JP" altLang="en-US" sz="1200">
              <a:latin typeface="ＭＳ Ｐゴシック" panose="020B0600070205080204" pitchFamily="50" charset="-128"/>
              <a:ea typeface="ＭＳ Ｐゴシック" panose="020B0600070205080204" pitchFamily="50" charset="-128"/>
            </a:rPr>
            <a:t>円で、類似団体平均とほぼ同額、全国平均は下回っている。学校施設については老朽化が進んでいるものの、少子化による統廃合を検討しており、更新については、統廃合と合わせ検討していく。</a:t>
          </a:r>
        </a:p>
        <a:p>
          <a:r>
            <a:rPr kumimoji="1" lang="ja-JP" altLang="en-US" sz="12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37,697</a:t>
          </a:r>
          <a:r>
            <a:rPr kumimoji="1" lang="ja-JP" altLang="en-US" sz="1200">
              <a:latin typeface="ＭＳ Ｐゴシック" panose="020B0600070205080204" pitchFamily="50" charset="-128"/>
              <a:ea typeface="ＭＳ Ｐゴシック" panose="020B0600070205080204" pitchFamily="50" charset="-128"/>
            </a:rPr>
            <a:t>円で、類似団体平均は上回り、全国平均は下回っている。学校給食センターや健康福祉センター建設事業などの大規模事業で借り入れた地方債の元金償還が本格化しているものの、高金利債の償還が進んだことにより利子が減少したことによる。今後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年度に実施した市民運動場人工芝生化事業や今後実施される新図書館建設事業などにより、増加していくことが見込まれる。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　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積立てを実施したものの、新型コロナウイルス感染症対応地方創生臨時交付金を活用した給付型商品券事業や物価高騰対応重点支援地方創生臨時交付金を活用したキャッシュレス決済ポイント還元事業の一層の効果的な実施に当たって一定規模の一般財源が必要であったことなどから、</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百万円の取崩しを実施したため、基金残高は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3,162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百万円となり、標準財政規模に対する残高の比率は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18.88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％、対前年度比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ポイント増加している。財政調整基金繰入金やふるさと伊東応援基金繰入金の増加などが原因である。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実質単年度収支は、財政調整基金を取り崩したことから、▲</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0.37</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連結実質赤字比率については、これまでの徹底した経営改善努力の結果、平成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病院事業会計については、伊東市民病院に対して交付する医療従事者確保対策事業交付金の減により、黒字幅が増加した。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水道事業会計及び下水道事業会計については、給水人口の減少や物価高騰等によるコストの増により、黒字幅が減少した。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一般会計については、基金取崩し増加などにより黒字幅が増加した。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国民健康保険事業特別会計及び介護保険事業特別会計については、基金積立金の増加や保険税（料）収入の落ち込みなどにより黒字幅が減少した。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車券売上が好調な競輪事業会計については、黒字幅が増加した。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ての会計において、黒字を維持しているものの、介護保険事業特別会計及び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元利償還金及び下水道事業債に係る元利償還金に対する繰入金が増加したことや、利子補給金の増加に伴い債務負担行為に基づく支出額が増加したことから、分子の数値は、前年度と比べ</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過年度の大規模事業に係る地方債の償還が本格化していることに加え、今後は新図書館建設事業などが予定されていることから、地方債発行額の抑制と財政の弾力性確保に努めていく。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下水道事業会計における起債償還の増加により公営企業債等繰入見込額が増加し、職員数の増加により退職手当負担見込額が増加したものの、臨時財政対策債の借入額の減少等により地方債現在高が減少していることから、将来負担額は減少している。</a:t>
          </a:r>
        </a:p>
        <a:p>
          <a:r>
            <a:rPr kumimoji="1" lang="ja-JP" altLang="en-US" sz="1400">
              <a:solidFill>
                <a:sysClr val="windowText" lastClr="000000"/>
              </a:solidFill>
              <a:latin typeface="ＭＳ ゴシック" pitchFamily="49" charset="-128"/>
              <a:ea typeface="ＭＳ ゴシック" pitchFamily="49" charset="-128"/>
            </a:rPr>
            <a:t>　一方、基準財政需要額算入見込額が大きく減少していることから、充当可能財源等は減少しているものの、充当可能財源等が将来負担額を上回ったため、分子の数値は▲</a:t>
          </a:r>
          <a:r>
            <a:rPr kumimoji="1" lang="en-US" altLang="ja-JP" sz="1400">
              <a:solidFill>
                <a:sysClr val="windowText" lastClr="000000"/>
              </a:solidFill>
              <a:latin typeface="ＭＳ ゴシック" pitchFamily="49" charset="-128"/>
              <a:ea typeface="ＭＳ ゴシック" pitchFamily="49" charset="-128"/>
            </a:rPr>
            <a:t>360</a:t>
          </a:r>
          <a:r>
            <a:rPr kumimoji="1" lang="ja-JP" altLang="en-US" sz="1400">
              <a:solidFill>
                <a:sysClr val="windowText" lastClr="000000"/>
              </a:solidFill>
              <a:latin typeface="ＭＳ ゴシック" pitchFamily="49" charset="-128"/>
              <a:ea typeface="ＭＳ ゴシック" pitchFamily="49" charset="-128"/>
            </a:rPr>
            <a:t>百万円となっている。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新図書館建設事業などの大型事業が予定されており、一般会計における地方債残高の増加が懸念され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百万円取り崩したものの、前年度決算剰余金の</a:t>
          </a:r>
          <a:r>
            <a:rPr kumimoji="1" lang="en-US" altLang="ja-JP"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として</a:t>
          </a:r>
          <a:r>
            <a:rPr kumimoji="1" lang="en-US" altLang="ja-JP"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451</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百万円を積み立てたこと、新図書館建設に向け文化施設整備基金を</a:t>
          </a:r>
          <a:r>
            <a:rPr kumimoji="1" lang="en-US" altLang="ja-JP"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904</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百万円、公共施設の老朽化対策として公共施設総合管理基金を</a:t>
          </a:r>
          <a:r>
            <a:rPr kumimoji="1" lang="en-US" altLang="ja-JP"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百万円、新たに創設した競輪事業収益金活用基金を</a:t>
          </a:r>
          <a:r>
            <a:rPr kumimoji="1" lang="en-US" altLang="ja-JP"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百万円を積み立てたことなどにより、基金全体では</a:t>
          </a:r>
          <a:r>
            <a:rPr kumimoji="1" lang="en-US" altLang="ja-JP"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809</a:t>
          </a:r>
          <a:r>
            <a:rPr kumimoji="1" lang="ja-JP" altLang="en-US" sz="1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・公共施設総合管理基金：公共施設（市庁舎、各コミュニティセンター、小中学校施設など）の更新等に充当する。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・競輪事業収益金活用基金：競輪事業特別会計から一般会計に繰り入れられた競輪事業収益金を住民の福祉の増進　　　　に資する事業に充当する。</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新図書館建設に向け文化施設整備基金を</a:t>
          </a: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904</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百万円、公共施設の老朽化対策として公共施設総合管理基金を</a:t>
          </a: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百万円、新たに創設した競輪事業収益金活用基金を</a:t>
          </a: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百万円を積み立てたことなどによる。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図書館・文化ホールの建設に向け、文化施設整備基金を活用していくとともに、公共施設の老朽化対策のため、公共施設総合管理基金については、財政状況を見ながら積立てを実施していく。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たものの、新型コロナウイルス感染症対応地方創生臨時交付金を活用した給付型商品券事業や物価高騰対応重点支援地方創生臨時交付金を活用したキャッシュレス決済ポイント還元事業の一層の効果的な実施に当たって一定規模の一般財源が必要であったことなどから、</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百万円の取崩しを実施したため、</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景気後退による市税の大幅な減収や、大規模災害の発生など不測の事態に備えるため、行財政改革を継続しながら、標準財政規模の</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学校給食センターや健康福祉センターの本格的な元金償還が始まっていることから、</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百万円を取り崩したものの、</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百万円を積み立てたことなどにより</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減債基金については、これまでの大型事業（学校給食センターなど）の起債の償還に充てるため取崩しをしながら、新図書館建設等の今後の大型事業を見据え、積立てを実施していく。</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33053065</v>
      </c>
      <c r="BO4" s="371"/>
      <c r="BP4" s="371"/>
      <c r="BQ4" s="371"/>
      <c r="BR4" s="371"/>
      <c r="BS4" s="371"/>
      <c r="BT4" s="371"/>
      <c r="BU4" s="372"/>
      <c r="BV4" s="370">
        <v>31243880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5.3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31486311</v>
      </c>
      <c r="BO5" s="408"/>
      <c r="BP5" s="408"/>
      <c r="BQ5" s="408"/>
      <c r="BR5" s="408"/>
      <c r="BS5" s="408"/>
      <c r="BT5" s="408"/>
      <c r="BU5" s="409"/>
      <c r="BV5" s="407">
        <v>30134406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88.1</v>
      </c>
      <c r="CU5" s="405"/>
      <c r="CV5" s="405"/>
      <c r="CW5" s="405"/>
      <c r="CX5" s="405"/>
      <c r="CY5" s="405"/>
      <c r="CZ5" s="405"/>
      <c r="DA5" s="406"/>
      <c r="DB5" s="404">
        <v>88.8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1566754</v>
      </c>
      <c r="BO6" s="408"/>
      <c r="BP6" s="408"/>
      <c r="BQ6" s="408"/>
      <c r="BR6" s="408"/>
      <c r="BS6" s="408"/>
      <c r="BT6" s="408"/>
      <c r="BU6" s="409"/>
      <c r="BV6" s="407">
        <v>1109474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90.9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513449</v>
      </c>
      <c r="BO7" s="408"/>
      <c r="BP7" s="408"/>
      <c r="BQ7" s="408"/>
      <c r="BR7" s="408"/>
      <c r="BS7" s="408"/>
      <c r="BT7" s="408"/>
      <c r="BU7" s="409"/>
      <c r="BV7" s="407">
        <v>244291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16745501</v>
      </c>
      <c r="CU7" s="408"/>
      <c r="CV7" s="408"/>
      <c r="CW7" s="408"/>
      <c r="CX7" s="408"/>
      <c r="CY7" s="408"/>
      <c r="CZ7" s="408"/>
      <c r="DA7" s="409"/>
      <c r="DB7" s="407">
        <v>16421195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1053305</v>
      </c>
      <c r="BO8" s="408"/>
      <c r="BP8" s="408"/>
      <c r="BQ8" s="408"/>
      <c r="BR8" s="408"/>
      <c r="BS8" s="408"/>
      <c r="BT8" s="408"/>
      <c r="BU8" s="409"/>
      <c r="BV8" s="407">
        <v>865183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0.65</v>
      </c>
      <c r="CU8" s="448"/>
      <c r="CV8" s="448"/>
      <c r="CW8" s="448"/>
      <c r="CX8" s="448"/>
      <c r="CY8" s="448"/>
      <c r="CZ8" s="448"/>
      <c r="DA8" s="449"/>
      <c r="DB8" s="447">
        <v>0.68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65491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188122</v>
      </c>
      <c r="BO9" s="408"/>
      <c r="BP9" s="408"/>
      <c r="BQ9" s="408"/>
      <c r="BR9" s="408"/>
      <c r="BS9" s="408"/>
      <c r="BT9" s="408"/>
      <c r="BU9" s="409"/>
      <c r="BV9" s="407">
        <v>-35800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v>
      </c>
      <c r="CU9" s="405"/>
      <c r="CV9" s="405"/>
      <c r="CW9" s="405"/>
      <c r="CX9" s="405"/>
      <c r="CY9" s="405"/>
      <c r="CZ9" s="405"/>
      <c r="DA9" s="406"/>
      <c r="DB9" s="404">
        <v>11.1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68345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450144</v>
      </c>
      <c r="BO10" s="408"/>
      <c r="BP10" s="408"/>
      <c r="BQ10" s="408"/>
      <c r="BR10" s="408"/>
      <c r="BS10" s="408"/>
      <c r="BT10" s="408"/>
      <c r="BU10" s="409"/>
      <c r="BV10" s="407">
        <v>460029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65433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64564</v>
      </c>
      <c r="S13" s="492"/>
      <c r="T13" s="492"/>
      <c r="U13" s="492"/>
      <c r="V13" s="493"/>
      <c r="W13" s="423" t="s">
        <v>131</v>
      </c>
      <c r="X13" s="424"/>
      <c r="Y13" s="424"/>
      <c r="Z13" s="424"/>
      <c r="AA13" s="424"/>
      <c r="AB13" s="414"/>
      <c r="AC13" s="458">
        <v>712</v>
      </c>
      <c r="AD13" s="459"/>
      <c r="AE13" s="459"/>
      <c r="AF13" s="459"/>
      <c r="AG13" s="501"/>
      <c r="AH13" s="458">
        <v>789</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-61734</v>
      </c>
      <c r="BO13" s="408"/>
      <c r="BP13" s="408"/>
      <c r="BQ13" s="408"/>
      <c r="BR13" s="408"/>
      <c r="BS13" s="408"/>
      <c r="BT13" s="408"/>
      <c r="BU13" s="409"/>
      <c r="BV13" s="407">
        <v>424229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5.9</v>
      </c>
      <c r="CU13" s="405"/>
      <c r="CV13" s="405"/>
      <c r="CW13" s="405"/>
      <c r="CX13" s="405"/>
      <c r="CY13" s="405"/>
      <c r="CZ13" s="405"/>
      <c r="DA13" s="406"/>
      <c r="DB13" s="404">
        <v>5.6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66286</v>
      </c>
      <c r="S14" s="492"/>
      <c r="T14" s="492"/>
      <c r="U14" s="492"/>
      <c r="V14" s="493"/>
      <c r="W14" s="397"/>
      <c r="X14" s="398"/>
      <c r="Y14" s="398"/>
      <c r="Z14" s="398"/>
      <c r="AA14" s="398"/>
      <c r="AB14" s="387"/>
      <c r="AC14" s="494">
        <v>2.6</v>
      </c>
      <c r="AD14" s="495"/>
      <c r="AE14" s="495"/>
      <c r="AF14" s="495"/>
      <c r="AG14" s="496"/>
      <c r="AH14" s="494">
        <v>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65554</v>
      </c>
      <c r="S15" s="492"/>
      <c r="T15" s="492"/>
      <c r="U15" s="492"/>
      <c r="V15" s="493"/>
      <c r="W15" s="423" t="s">
        <v>137</v>
      </c>
      <c r="X15" s="424"/>
      <c r="Y15" s="424"/>
      <c r="Z15" s="424"/>
      <c r="AA15" s="424"/>
      <c r="AB15" s="414"/>
      <c r="AC15" s="458">
        <v>3537</v>
      </c>
      <c r="AD15" s="459"/>
      <c r="AE15" s="459"/>
      <c r="AF15" s="459"/>
      <c r="AG15" s="501"/>
      <c r="AH15" s="458">
        <v>3966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9047524</v>
      </c>
      <c r="BO15" s="371"/>
      <c r="BP15" s="371"/>
      <c r="BQ15" s="371"/>
      <c r="BR15" s="371"/>
      <c r="BS15" s="371"/>
      <c r="BT15" s="371"/>
      <c r="BU15" s="372"/>
      <c r="BV15" s="370">
        <v>8809124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12.8</v>
      </c>
      <c r="AD16" s="495"/>
      <c r="AE16" s="495"/>
      <c r="AF16" s="495"/>
      <c r="AG16" s="496"/>
      <c r="AH16" s="494">
        <v>13.4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14130546</v>
      </c>
      <c r="BO16" s="408"/>
      <c r="BP16" s="408"/>
      <c r="BQ16" s="408"/>
      <c r="BR16" s="408"/>
      <c r="BS16" s="408"/>
      <c r="BT16" s="408"/>
      <c r="BU16" s="409"/>
      <c r="BV16" s="407">
        <v>13645495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23382</v>
      </c>
      <c r="AD17" s="459"/>
      <c r="AE17" s="459"/>
      <c r="AF17" s="459"/>
      <c r="AG17" s="501"/>
      <c r="AH17" s="458">
        <v>24762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11497954</v>
      </c>
      <c r="BO17" s="408"/>
      <c r="BP17" s="408"/>
      <c r="BQ17" s="408"/>
      <c r="BR17" s="408"/>
      <c r="BS17" s="408"/>
      <c r="BT17" s="408"/>
      <c r="BU17" s="409"/>
      <c r="BV17" s="407">
        <v>11192231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124.02</v>
      </c>
      <c r="M18" s="531"/>
      <c r="N18" s="531"/>
      <c r="O18" s="531"/>
      <c r="P18" s="531"/>
      <c r="Q18" s="531"/>
      <c r="R18" s="532"/>
      <c r="S18" s="532"/>
      <c r="T18" s="532"/>
      <c r="U18" s="532"/>
      <c r="V18" s="533"/>
      <c r="W18" s="425"/>
      <c r="X18" s="426"/>
      <c r="Y18" s="426"/>
      <c r="Z18" s="426"/>
      <c r="AA18" s="426"/>
      <c r="AB18" s="417"/>
      <c r="AC18" s="534">
        <v>84.6</v>
      </c>
      <c r="AD18" s="535"/>
      <c r="AE18" s="535"/>
      <c r="AF18" s="535"/>
      <c r="AG18" s="536"/>
      <c r="AH18" s="534">
        <v>83.9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15260720</v>
      </c>
      <c r="BO18" s="408"/>
      <c r="BP18" s="408"/>
      <c r="BQ18" s="408"/>
      <c r="BR18" s="408"/>
      <c r="BS18" s="408"/>
      <c r="BT18" s="408"/>
      <c r="BU18" s="409"/>
      <c r="BV18" s="407">
        <v>15241541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528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24271472</v>
      </c>
      <c r="BO19" s="408"/>
      <c r="BP19" s="408"/>
      <c r="BQ19" s="408"/>
      <c r="BR19" s="408"/>
      <c r="BS19" s="408"/>
      <c r="BT19" s="408"/>
      <c r="BU19" s="409"/>
      <c r="BV19" s="407">
        <v>21618816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30820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22069222</v>
      </c>
      <c r="BO22" s="371"/>
      <c r="BP22" s="371"/>
      <c r="BQ22" s="371"/>
      <c r="BR22" s="371"/>
      <c r="BS22" s="371"/>
      <c r="BT22" s="371"/>
      <c r="BU22" s="372"/>
      <c r="BV22" s="370">
        <v>23553936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18830228</v>
      </c>
      <c r="BO23" s="408"/>
      <c r="BP23" s="408"/>
      <c r="BQ23" s="408"/>
      <c r="BR23" s="408"/>
      <c r="BS23" s="408"/>
      <c r="BT23" s="408"/>
      <c r="BU23" s="409"/>
      <c r="BV23" s="407">
        <v>20093704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8350</v>
      </c>
      <c r="R24" s="459"/>
      <c r="S24" s="459"/>
      <c r="T24" s="459"/>
      <c r="U24" s="459"/>
      <c r="V24" s="501"/>
      <c r="W24" s="553"/>
      <c r="X24" s="554"/>
      <c r="Y24" s="555"/>
      <c r="Z24" s="457" t="s">
        <v>162</v>
      </c>
      <c r="AA24" s="437"/>
      <c r="AB24" s="437"/>
      <c r="AC24" s="437"/>
      <c r="AD24" s="437"/>
      <c r="AE24" s="437"/>
      <c r="AF24" s="437"/>
      <c r="AG24" s="438"/>
      <c r="AH24" s="458">
        <v>485</v>
      </c>
      <c r="AI24" s="459"/>
      <c r="AJ24" s="459"/>
      <c r="AK24" s="459"/>
      <c r="AL24" s="501"/>
      <c r="AM24" s="458">
        <v>1578190</v>
      </c>
      <c r="AN24" s="459"/>
      <c r="AO24" s="459"/>
      <c r="AP24" s="459"/>
      <c r="AQ24" s="459"/>
      <c r="AR24" s="501"/>
      <c r="AS24" s="458">
        <v>3254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9033776</v>
      </c>
      <c r="BO24" s="408"/>
      <c r="BP24" s="408"/>
      <c r="BQ24" s="408"/>
      <c r="BR24" s="408"/>
      <c r="BS24" s="408"/>
      <c r="BT24" s="408"/>
      <c r="BU24" s="409"/>
      <c r="BV24" s="407">
        <v>9537705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7270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3669560</v>
      </c>
      <c r="BO25" s="371"/>
      <c r="BP25" s="371"/>
      <c r="BQ25" s="371"/>
      <c r="BR25" s="371"/>
      <c r="BS25" s="371"/>
      <c r="BT25" s="371"/>
      <c r="BU25" s="372"/>
      <c r="BV25" s="370">
        <v>3140380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6680</v>
      </c>
      <c r="R26" s="459"/>
      <c r="S26" s="459"/>
      <c r="T26" s="459"/>
      <c r="U26" s="459"/>
      <c r="V26" s="501"/>
      <c r="W26" s="553"/>
      <c r="X26" s="554"/>
      <c r="Y26" s="555"/>
      <c r="Z26" s="457" t="s">
        <v>168</v>
      </c>
      <c r="AA26" s="559"/>
      <c r="AB26" s="559"/>
      <c r="AC26" s="559"/>
      <c r="AD26" s="559"/>
      <c r="AE26" s="559"/>
      <c r="AF26" s="559"/>
      <c r="AG26" s="560"/>
      <c r="AH26" s="458">
        <v>63</v>
      </c>
      <c r="AI26" s="459"/>
      <c r="AJ26" s="459"/>
      <c r="AK26" s="459"/>
      <c r="AL26" s="501"/>
      <c r="AM26" s="458">
        <v>234360</v>
      </c>
      <c r="AN26" s="459"/>
      <c r="AO26" s="459"/>
      <c r="AP26" s="459"/>
      <c r="AQ26" s="459"/>
      <c r="AR26" s="501"/>
      <c r="AS26" s="458">
        <v>3720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1400000</v>
      </c>
      <c r="BO26" s="408"/>
      <c r="BP26" s="408"/>
      <c r="BQ26" s="408"/>
      <c r="BR26" s="408"/>
      <c r="BS26" s="408"/>
      <c r="BT26" s="408"/>
      <c r="BU26" s="409"/>
      <c r="BV26" s="407">
        <v>400000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4230</v>
      </c>
      <c r="R27" s="459"/>
      <c r="S27" s="459"/>
      <c r="T27" s="459"/>
      <c r="U27" s="459"/>
      <c r="V27" s="501"/>
      <c r="W27" s="553"/>
      <c r="X27" s="554"/>
      <c r="Y27" s="555"/>
      <c r="Z27" s="457" t="s">
        <v>171</v>
      </c>
      <c r="AA27" s="437"/>
      <c r="AB27" s="437"/>
      <c r="AC27" s="437"/>
      <c r="AD27" s="437"/>
      <c r="AE27" s="437"/>
      <c r="AF27" s="437"/>
      <c r="AG27" s="438"/>
      <c r="AH27" s="458">
        <v>46</v>
      </c>
      <c r="AI27" s="459"/>
      <c r="AJ27" s="459"/>
      <c r="AK27" s="459"/>
      <c r="AL27" s="501"/>
      <c r="AM27" s="458">
        <v>139855</v>
      </c>
      <c r="AN27" s="459"/>
      <c r="AO27" s="459"/>
      <c r="AP27" s="459"/>
      <c r="AQ27" s="459"/>
      <c r="AR27" s="501"/>
      <c r="AS27" s="458">
        <v>3040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323259</v>
      </c>
      <c r="BO27" s="527"/>
      <c r="BP27" s="527"/>
      <c r="BQ27" s="527"/>
      <c r="BR27" s="527"/>
      <c r="BS27" s="527"/>
      <c r="BT27" s="527"/>
      <c r="BU27" s="528"/>
      <c r="BV27" s="526">
        <v>323258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3161531</v>
      </c>
      <c r="BO28" s="371"/>
      <c r="BP28" s="371"/>
      <c r="BQ28" s="371"/>
      <c r="BR28" s="371"/>
      <c r="BS28" s="371"/>
      <c r="BT28" s="371"/>
      <c r="BU28" s="372"/>
      <c r="BV28" s="370">
        <v>3411387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3610</v>
      </c>
      <c r="R29" s="459"/>
      <c r="S29" s="459"/>
      <c r="T29" s="459"/>
      <c r="U29" s="459"/>
      <c r="V29" s="501"/>
      <c r="W29" s="556"/>
      <c r="X29" s="557"/>
      <c r="Y29" s="558"/>
      <c r="Z29" s="457" t="s">
        <v>177</v>
      </c>
      <c r="AA29" s="437"/>
      <c r="AB29" s="437"/>
      <c r="AC29" s="437"/>
      <c r="AD29" s="437"/>
      <c r="AE29" s="437"/>
      <c r="AF29" s="437"/>
      <c r="AG29" s="438"/>
      <c r="AH29" s="458">
        <v>531</v>
      </c>
      <c r="AI29" s="459"/>
      <c r="AJ29" s="459"/>
      <c r="AK29" s="459"/>
      <c r="AL29" s="501"/>
      <c r="AM29" s="458">
        <v>1718045</v>
      </c>
      <c r="AN29" s="459"/>
      <c r="AO29" s="459"/>
      <c r="AP29" s="459"/>
      <c r="AQ29" s="459"/>
      <c r="AR29" s="501"/>
      <c r="AS29" s="458">
        <v>3235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986800</v>
      </c>
      <c r="BO29" s="408"/>
      <c r="BP29" s="408"/>
      <c r="BQ29" s="408"/>
      <c r="BR29" s="408"/>
      <c r="BS29" s="408"/>
      <c r="BT29" s="408"/>
      <c r="BU29" s="409"/>
      <c r="BV29" s="407">
        <v>997555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3508278</v>
      </c>
      <c r="BO30" s="527"/>
      <c r="BP30" s="527"/>
      <c r="BQ30" s="527"/>
      <c r="BR30" s="527"/>
      <c r="BS30" s="527"/>
      <c r="BT30" s="527"/>
      <c r="BU30" s="528"/>
      <c r="BV30" s="526">
        <v>2439240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静岡県後期高齢者医療広域連合（普通会計）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伊東マリンタウン株式会社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静岡県後期高齢者医療広域連合（事業会計）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公益社団法人伊東市振興公社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霊園事業特別会計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静岡地方税滞納整理機構</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エフエム伊東株式会社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駿東伊豆消防組合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xFs5kwcjXeDWPngBGMxibQbDqriRtLtP9SjlgNcfgQPonpVdtWbsujH7d7+fVZxfDm7djV6NJECgfRlgH64iw==" saltValue="Mou9ag7Ja9NKE+V6mEbs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10812031</v>
      </c>
      <c r="S5" s="613"/>
      <c r="T5" s="613"/>
      <c r="U5" s="613"/>
      <c r="V5" s="613"/>
      <c r="W5" s="613"/>
      <c r="X5" s="613"/>
      <c r="Y5" s="614"/>
      <c r="Z5" s="615">
        <v>32.700000000000003</v>
      </c>
      <c r="AA5" s="615"/>
      <c r="AB5" s="615"/>
      <c r="AC5" s="615"/>
      <c r="AD5" s="616">
        <v>9714688</v>
      </c>
      <c r="AE5" s="616"/>
      <c r="AF5" s="616"/>
      <c r="AG5" s="616"/>
      <c r="AH5" s="616"/>
      <c r="AI5" s="616"/>
      <c r="AJ5" s="616"/>
      <c r="AK5" s="616"/>
      <c r="AL5" s="617">
        <v>56.6</v>
      </c>
      <c r="AM5" s="618"/>
      <c r="AN5" s="618"/>
      <c r="AO5" s="619"/>
      <c r="AP5" s="609" t="s">
        <v>216</v>
      </c>
      <c r="AQ5" s="610"/>
      <c r="AR5" s="610"/>
      <c r="AS5" s="610"/>
      <c r="AT5" s="610"/>
      <c r="AU5" s="610"/>
      <c r="AV5" s="610"/>
      <c r="AW5" s="610"/>
      <c r="AX5" s="610"/>
      <c r="AY5" s="610"/>
      <c r="AZ5" s="610"/>
      <c r="BA5" s="610"/>
      <c r="BB5" s="610"/>
      <c r="BC5" s="610"/>
      <c r="BD5" s="610"/>
      <c r="BE5" s="610"/>
      <c r="BF5" s="611"/>
      <c r="BG5" s="623">
        <v>9395500</v>
      </c>
      <c r="BH5" s="624"/>
      <c r="BI5" s="624"/>
      <c r="BJ5" s="624"/>
      <c r="BK5" s="624"/>
      <c r="BL5" s="624"/>
      <c r="BM5" s="624"/>
      <c r="BN5" s="625"/>
      <c r="BO5" s="626">
        <v>86.9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176942</v>
      </c>
      <c r="S6" s="624"/>
      <c r="T6" s="624"/>
      <c r="U6" s="624"/>
      <c r="V6" s="624"/>
      <c r="W6" s="624"/>
      <c r="X6" s="624"/>
      <c r="Y6" s="625"/>
      <c r="Z6" s="626">
        <v>0.5</v>
      </c>
      <c r="AA6" s="626"/>
      <c r="AB6" s="626"/>
      <c r="AC6" s="626"/>
      <c r="AD6" s="627">
        <v>176942</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9395500</v>
      </c>
      <c r="BH6" s="624"/>
      <c r="BI6" s="624"/>
      <c r="BJ6" s="624"/>
      <c r="BK6" s="624"/>
      <c r="BL6" s="624"/>
      <c r="BM6" s="624"/>
      <c r="BN6" s="625"/>
      <c r="BO6" s="626">
        <v>86.9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200398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200398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3163</v>
      </c>
      <c r="S7" s="624"/>
      <c r="T7" s="624"/>
      <c r="U7" s="624"/>
      <c r="V7" s="624"/>
      <c r="W7" s="624"/>
      <c r="X7" s="624"/>
      <c r="Y7" s="625"/>
      <c r="Z7" s="626">
        <v>0</v>
      </c>
      <c r="AA7" s="626"/>
      <c r="AB7" s="626"/>
      <c r="AC7" s="626"/>
      <c r="AD7" s="627">
        <v>3163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3443197</v>
      </c>
      <c r="BH7" s="624"/>
      <c r="BI7" s="624"/>
      <c r="BJ7" s="624"/>
      <c r="BK7" s="624"/>
      <c r="BL7" s="624"/>
      <c r="BM7" s="624"/>
      <c r="BN7" s="625"/>
      <c r="BO7" s="626">
        <v>31.8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4219569</v>
      </c>
      <c r="CS7" s="624"/>
      <c r="CT7" s="624"/>
      <c r="CU7" s="624"/>
      <c r="CV7" s="624"/>
      <c r="CW7" s="624"/>
      <c r="CX7" s="624"/>
      <c r="CY7" s="625"/>
      <c r="CZ7" s="626">
        <v>13.4</v>
      </c>
      <c r="DA7" s="626"/>
      <c r="DB7" s="626"/>
      <c r="DC7" s="626"/>
      <c r="DD7" s="632">
        <v>36780</v>
      </c>
      <c r="DE7" s="624"/>
      <c r="DF7" s="624"/>
      <c r="DG7" s="624"/>
      <c r="DH7" s="624"/>
      <c r="DI7" s="624"/>
      <c r="DJ7" s="624"/>
      <c r="DK7" s="624"/>
      <c r="DL7" s="624"/>
      <c r="DM7" s="624"/>
      <c r="DN7" s="624"/>
      <c r="DO7" s="624"/>
      <c r="DP7" s="625"/>
      <c r="DQ7" s="632">
        <v>3273704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49003</v>
      </c>
      <c r="S8" s="624"/>
      <c r="T8" s="624"/>
      <c r="U8" s="624"/>
      <c r="V8" s="624"/>
      <c r="W8" s="624"/>
      <c r="X8" s="624"/>
      <c r="Y8" s="625"/>
      <c r="Z8" s="626">
        <v>0.1</v>
      </c>
      <c r="AA8" s="626"/>
      <c r="AB8" s="626"/>
      <c r="AC8" s="626"/>
      <c r="AD8" s="627">
        <v>49003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149242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12998858</v>
      </c>
      <c r="CS8" s="624"/>
      <c r="CT8" s="624"/>
      <c r="CU8" s="624"/>
      <c r="CV8" s="624"/>
      <c r="CW8" s="624"/>
      <c r="CX8" s="624"/>
      <c r="CY8" s="625"/>
      <c r="CZ8" s="626">
        <v>41.3</v>
      </c>
      <c r="DA8" s="626"/>
      <c r="DB8" s="626"/>
      <c r="DC8" s="626"/>
      <c r="DD8" s="632">
        <v>121324</v>
      </c>
      <c r="DE8" s="624"/>
      <c r="DF8" s="624"/>
      <c r="DG8" s="624"/>
      <c r="DH8" s="624"/>
      <c r="DI8" s="624"/>
      <c r="DJ8" s="624"/>
      <c r="DK8" s="624"/>
      <c r="DL8" s="624"/>
      <c r="DM8" s="624"/>
      <c r="DN8" s="624"/>
      <c r="DO8" s="624"/>
      <c r="DP8" s="625"/>
      <c r="DQ8" s="632">
        <v>7550606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79307</v>
      </c>
      <c r="S9" s="624"/>
      <c r="T9" s="624"/>
      <c r="U9" s="624"/>
      <c r="V9" s="624"/>
      <c r="W9" s="624"/>
      <c r="X9" s="624"/>
      <c r="Y9" s="625"/>
      <c r="Z9" s="626">
        <v>0.2</v>
      </c>
      <c r="AA9" s="626"/>
      <c r="AB9" s="626"/>
      <c r="AC9" s="626"/>
      <c r="AD9" s="627">
        <v>79307</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2854444</v>
      </c>
      <c r="BH9" s="624"/>
      <c r="BI9" s="624"/>
      <c r="BJ9" s="624"/>
      <c r="BK9" s="624"/>
      <c r="BL9" s="624"/>
      <c r="BM9" s="624"/>
      <c r="BN9" s="625"/>
      <c r="BO9" s="626">
        <v>26.4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2674373</v>
      </c>
      <c r="CS9" s="624"/>
      <c r="CT9" s="624"/>
      <c r="CU9" s="624"/>
      <c r="CV9" s="624"/>
      <c r="CW9" s="624"/>
      <c r="CX9" s="624"/>
      <c r="CY9" s="625"/>
      <c r="CZ9" s="626">
        <v>8.5</v>
      </c>
      <c r="DA9" s="626"/>
      <c r="DB9" s="626"/>
      <c r="DC9" s="626"/>
      <c r="DD9" s="632">
        <v>123250</v>
      </c>
      <c r="DE9" s="624"/>
      <c r="DF9" s="624"/>
      <c r="DG9" s="624"/>
      <c r="DH9" s="624"/>
      <c r="DI9" s="624"/>
      <c r="DJ9" s="624"/>
      <c r="DK9" s="624"/>
      <c r="DL9" s="624"/>
      <c r="DM9" s="624"/>
      <c r="DN9" s="624"/>
      <c r="DO9" s="624"/>
      <c r="DP9" s="625"/>
      <c r="DQ9" s="632">
        <v>2025760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260838</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102920</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102095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1628311</v>
      </c>
      <c r="S11" s="624"/>
      <c r="T11" s="624"/>
      <c r="U11" s="624"/>
      <c r="V11" s="624"/>
      <c r="W11" s="624"/>
      <c r="X11" s="624"/>
      <c r="Y11" s="625"/>
      <c r="Z11" s="628">
        <v>4.9000000000000004</v>
      </c>
      <c r="AA11" s="629"/>
      <c r="AB11" s="629"/>
      <c r="AC11" s="635"/>
      <c r="AD11" s="632">
        <v>1628311</v>
      </c>
      <c r="AE11" s="624"/>
      <c r="AF11" s="624"/>
      <c r="AG11" s="624"/>
      <c r="AH11" s="624"/>
      <c r="AI11" s="624"/>
      <c r="AJ11" s="624"/>
      <c r="AK11" s="625"/>
      <c r="AL11" s="628">
        <v>9.5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178673</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213327</v>
      </c>
      <c r="CS11" s="624"/>
      <c r="CT11" s="624"/>
      <c r="CU11" s="624"/>
      <c r="CV11" s="624"/>
      <c r="CW11" s="624"/>
      <c r="CX11" s="624"/>
      <c r="CY11" s="625"/>
      <c r="CZ11" s="626">
        <v>0.7</v>
      </c>
      <c r="DA11" s="626"/>
      <c r="DB11" s="626"/>
      <c r="DC11" s="626"/>
      <c r="DD11" s="632">
        <v>102939</v>
      </c>
      <c r="DE11" s="624"/>
      <c r="DF11" s="624"/>
      <c r="DG11" s="624"/>
      <c r="DH11" s="624"/>
      <c r="DI11" s="624"/>
      <c r="DJ11" s="624"/>
      <c r="DK11" s="624"/>
      <c r="DL11" s="624"/>
      <c r="DM11" s="624"/>
      <c r="DN11" s="624"/>
      <c r="DO11" s="624"/>
      <c r="DP11" s="625"/>
      <c r="DQ11" s="632">
        <v>155666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84515</v>
      </c>
      <c r="S12" s="624"/>
      <c r="T12" s="624"/>
      <c r="U12" s="624"/>
      <c r="V12" s="624"/>
      <c r="W12" s="624"/>
      <c r="X12" s="624"/>
      <c r="Y12" s="625"/>
      <c r="Z12" s="626">
        <v>0.3</v>
      </c>
      <c r="AA12" s="626"/>
      <c r="AB12" s="626"/>
      <c r="AC12" s="626"/>
      <c r="AD12" s="627">
        <v>84515</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5143602</v>
      </c>
      <c r="BH12" s="624"/>
      <c r="BI12" s="624"/>
      <c r="BJ12" s="624"/>
      <c r="BK12" s="624"/>
      <c r="BL12" s="624"/>
      <c r="BM12" s="624"/>
      <c r="BN12" s="625"/>
      <c r="BO12" s="626">
        <v>47.6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1378093</v>
      </c>
      <c r="CS12" s="624"/>
      <c r="CT12" s="624"/>
      <c r="CU12" s="624"/>
      <c r="CV12" s="624"/>
      <c r="CW12" s="624"/>
      <c r="CX12" s="624"/>
      <c r="CY12" s="625"/>
      <c r="CZ12" s="626">
        <v>4.4000000000000004</v>
      </c>
      <c r="DA12" s="626"/>
      <c r="DB12" s="626"/>
      <c r="DC12" s="626"/>
      <c r="DD12" s="632">
        <v>75328</v>
      </c>
      <c r="DE12" s="624"/>
      <c r="DF12" s="624"/>
      <c r="DG12" s="624"/>
      <c r="DH12" s="624"/>
      <c r="DI12" s="624"/>
      <c r="DJ12" s="624"/>
      <c r="DK12" s="624"/>
      <c r="DL12" s="624"/>
      <c r="DM12" s="624"/>
      <c r="DN12" s="624"/>
      <c r="DO12" s="624"/>
      <c r="DP12" s="625"/>
      <c r="DQ12" s="632">
        <v>1141034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5122198</v>
      </c>
      <c r="BH13" s="624"/>
      <c r="BI13" s="624"/>
      <c r="BJ13" s="624"/>
      <c r="BK13" s="624"/>
      <c r="BL13" s="624"/>
      <c r="BM13" s="624"/>
      <c r="BN13" s="625"/>
      <c r="BO13" s="626">
        <v>47.4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2594836</v>
      </c>
      <c r="CS13" s="624"/>
      <c r="CT13" s="624"/>
      <c r="CU13" s="624"/>
      <c r="CV13" s="624"/>
      <c r="CW13" s="624"/>
      <c r="CX13" s="624"/>
      <c r="CY13" s="625"/>
      <c r="CZ13" s="626">
        <v>8.1999999999999993</v>
      </c>
      <c r="DA13" s="626"/>
      <c r="DB13" s="626"/>
      <c r="DC13" s="626"/>
      <c r="DD13" s="632">
        <v>861604</v>
      </c>
      <c r="DE13" s="624"/>
      <c r="DF13" s="624"/>
      <c r="DG13" s="624"/>
      <c r="DH13" s="624"/>
      <c r="DI13" s="624"/>
      <c r="DJ13" s="624"/>
      <c r="DK13" s="624"/>
      <c r="DL13" s="624"/>
      <c r="DM13" s="624"/>
      <c r="DN13" s="624"/>
      <c r="DO13" s="624"/>
      <c r="DP13" s="625"/>
      <c r="DQ13" s="632">
        <v>1802184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2192</v>
      </c>
      <c r="S14" s="624"/>
      <c r="T14" s="624"/>
      <c r="U14" s="624"/>
      <c r="V14" s="624"/>
      <c r="W14" s="624"/>
      <c r="X14" s="624"/>
      <c r="Y14" s="625"/>
      <c r="Z14" s="626">
        <v>0</v>
      </c>
      <c r="AA14" s="626"/>
      <c r="AB14" s="626"/>
      <c r="AC14" s="626"/>
      <c r="AD14" s="627">
        <v>2192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225409</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1170689</v>
      </c>
      <c r="CS14" s="624"/>
      <c r="CT14" s="624"/>
      <c r="CU14" s="624"/>
      <c r="CV14" s="624"/>
      <c r="CW14" s="624"/>
      <c r="CX14" s="624"/>
      <c r="CY14" s="625"/>
      <c r="CZ14" s="626">
        <v>3.7</v>
      </c>
      <c r="DA14" s="626"/>
      <c r="DB14" s="626"/>
      <c r="DC14" s="626"/>
      <c r="DD14" s="632">
        <v>13042</v>
      </c>
      <c r="DE14" s="624"/>
      <c r="DF14" s="624"/>
      <c r="DG14" s="624"/>
      <c r="DH14" s="624"/>
      <c r="DI14" s="624"/>
      <c r="DJ14" s="624"/>
      <c r="DK14" s="624"/>
      <c r="DL14" s="624"/>
      <c r="DM14" s="624"/>
      <c r="DN14" s="624"/>
      <c r="DO14" s="624"/>
      <c r="DP14" s="625"/>
      <c r="DQ14" s="632">
        <v>1109028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583292</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3408099</v>
      </c>
      <c r="CS15" s="624"/>
      <c r="CT15" s="624"/>
      <c r="CU15" s="624"/>
      <c r="CV15" s="624"/>
      <c r="CW15" s="624"/>
      <c r="CX15" s="624"/>
      <c r="CY15" s="625"/>
      <c r="CZ15" s="626">
        <v>10.8</v>
      </c>
      <c r="DA15" s="626"/>
      <c r="DB15" s="626"/>
      <c r="DC15" s="626"/>
      <c r="DD15" s="632">
        <v>198375</v>
      </c>
      <c r="DE15" s="624"/>
      <c r="DF15" s="624"/>
      <c r="DG15" s="624"/>
      <c r="DH15" s="624"/>
      <c r="DI15" s="624"/>
      <c r="DJ15" s="624"/>
      <c r="DK15" s="624"/>
      <c r="DL15" s="624"/>
      <c r="DM15" s="624"/>
      <c r="DN15" s="624"/>
      <c r="DO15" s="624"/>
      <c r="DP15" s="625"/>
      <c r="DQ15" s="632">
        <v>2882418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25283</v>
      </c>
      <c r="S16" s="624"/>
      <c r="T16" s="624"/>
      <c r="U16" s="624"/>
      <c r="V16" s="624"/>
      <c r="W16" s="624"/>
      <c r="X16" s="624"/>
      <c r="Y16" s="625"/>
      <c r="Z16" s="626">
        <v>0.1</v>
      </c>
      <c r="AA16" s="626"/>
      <c r="AB16" s="626"/>
      <c r="AC16" s="626"/>
      <c r="AD16" s="627">
        <v>25283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58537</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21865</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149156</v>
      </c>
      <c r="S17" s="624"/>
      <c r="T17" s="624"/>
      <c r="U17" s="624"/>
      <c r="V17" s="624"/>
      <c r="W17" s="624"/>
      <c r="X17" s="624"/>
      <c r="Y17" s="625"/>
      <c r="Z17" s="626">
        <v>0.5</v>
      </c>
      <c r="AA17" s="626"/>
      <c r="AB17" s="626"/>
      <c r="AC17" s="626"/>
      <c r="AD17" s="627">
        <v>149156</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2466612</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2439960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33041</v>
      </c>
      <c r="S18" s="624"/>
      <c r="T18" s="624"/>
      <c r="U18" s="624"/>
      <c r="V18" s="624"/>
      <c r="W18" s="624"/>
      <c r="X18" s="624"/>
      <c r="Y18" s="625"/>
      <c r="Z18" s="626">
        <v>0.1</v>
      </c>
      <c r="AA18" s="626"/>
      <c r="AB18" s="626"/>
      <c r="AC18" s="626"/>
      <c r="AD18" s="627">
        <v>33041</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31253</v>
      </c>
      <c r="S19" s="624"/>
      <c r="T19" s="624"/>
      <c r="U19" s="624"/>
      <c r="V19" s="624"/>
      <c r="W19" s="624"/>
      <c r="X19" s="624"/>
      <c r="Y19" s="625"/>
      <c r="Z19" s="626">
        <v>0.1</v>
      </c>
      <c r="AA19" s="626"/>
      <c r="AB19" s="626"/>
      <c r="AC19" s="626"/>
      <c r="AD19" s="627">
        <v>31253</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1416531</v>
      </c>
      <c r="BH19" s="624"/>
      <c r="BI19" s="624"/>
      <c r="BJ19" s="624"/>
      <c r="BK19" s="624"/>
      <c r="BL19" s="624"/>
      <c r="BM19" s="624"/>
      <c r="BN19" s="625"/>
      <c r="BO19" s="626">
        <v>13.1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1788</v>
      </c>
      <c r="S20" s="624"/>
      <c r="T20" s="624"/>
      <c r="U20" s="624"/>
      <c r="V20" s="624"/>
      <c r="W20" s="624"/>
      <c r="X20" s="624"/>
      <c r="Y20" s="625"/>
      <c r="Z20" s="626">
        <v>0</v>
      </c>
      <c r="AA20" s="626"/>
      <c r="AB20" s="626"/>
      <c r="AC20" s="626"/>
      <c r="AD20" s="627">
        <v>1788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1416531</v>
      </c>
      <c r="BH20" s="624"/>
      <c r="BI20" s="624"/>
      <c r="BJ20" s="624"/>
      <c r="BK20" s="624"/>
      <c r="BL20" s="624"/>
      <c r="BM20" s="624"/>
      <c r="BN20" s="625"/>
      <c r="BO20" s="626">
        <v>13.1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31486311</v>
      </c>
      <c r="CS20" s="624"/>
      <c r="CT20" s="624"/>
      <c r="CU20" s="624"/>
      <c r="CV20" s="624"/>
      <c r="CW20" s="624"/>
      <c r="CX20" s="624"/>
      <c r="CY20" s="625"/>
      <c r="CZ20" s="626">
        <v>100</v>
      </c>
      <c r="DA20" s="626"/>
      <c r="DB20" s="626"/>
      <c r="DC20" s="626"/>
      <c r="DD20" s="632">
        <v>1532642</v>
      </c>
      <c r="DE20" s="624"/>
      <c r="DF20" s="624"/>
      <c r="DG20" s="624"/>
      <c r="DH20" s="624"/>
      <c r="DI20" s="624"/>
      <c r="DJ20" s="624"/>
      <c r="DK20" s="624"/>
      <c r="DL20" s="624"/>
      <c r="DM20" s="624"/>
      <c r="DN20" s="624"/>
      <c r="DO20" s="624"/>
      <c r="DP20" s="625"/>
      <c r="DQ20" s="632">
        <v>22704718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5366262</v>
      </c>
      <c r="S21" s="624"/>
      <c r="T21" s="624"/>
      <c r="U21" s="624"/>
      <c r="V21" s="624"/>
      <c r="W21" s="624"/>
      <c r="X21" s="624"/>
      <c r="Y21" s="625"/>
      <c r="Z21" s="626">
        <v>16.2</v>
      </c>
      <c r="AA21" s="626"/>
      <c r="AB21" s="626"/>
      <c r="AC21" s="626"/>
      <c r="AD21" s="627">
        <v>5068196</v>
      </c>
      <c r="AE21" s="627"/>
      <c r="AF21" s="627"/>
      <c r="AG21" s="627"/>
      <c r="AH21" s="627"/>
      <c r="AI21" s="627"/>
      <c r="AJ21" s="627"/>
      <c r="AK21" s="627"/>
      <c r="AL21" s="628">
        <v>29.5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319188</v>
      </c>
      <c r="BH21" s="624"/>
      <c r="BI21" s="624"/>
      <c r="BJ21" s="624"/>
      <c r="BK21" s="624"/>
      <c r="BL21" s="624"/>
      <c r="BM21" s="624"/>
      <c r="BN21" s="625"/>
      <c r="BO21" s="626">
        <v>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5068196</v>
      </c>
      <c r="S22" s="624"/>
      <c r="T22" s="624"/>
      <c r="U22" s="624"/>
      <c r="V22" s="624"/>
      <c r="W22" s="624"/>
      <c r="X22" s="624"/>
      <c r="Y22" s="625"/>
      <c r="Z22" s="626">
        <v>15.3</v>
      </c>
      <c r="AA22" s="626"/>
      <c r="AB22" s="626"/>
      <c r="AC22" s="626"/>
      <c r="AD22" s="627">
        <v>5068196</v>
      </c>
      <c r="AE22" s="627"/>
      <c r="AF22" s="627"/>
      <c r="AG22" s="627"/>
      <c r="AH22" s="627"/>
      <c r="AI22" s="627"/>
      <c r="AJ22" s="627"/>
      <c r="AK22" s="627"/>
      <c r="AL22" s="628">
        <v>29.5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298066</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1097343</v>
      </c>
      <c r="BH23" s="624"/>
      <c r="BI23" s="624"/>
      <c r="BJ23" s="624"/>
      <c r="BK23" s="624"/>
      <c r="BL23" s="624"/>
      <c r="BM23" s="624"/>
      <c r="BN23" s="625"/>
      <c r="BO23" s="626">
        <v>10.1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14719676</v>
      </c>
      <c r="CS24" s="613"/>
      <c r="CT24" s="613"/>
      <c r="CU24" s="613"/>
      <c r="CV24" s="613"/>
      <c r="CW24" s="613"/>
      <c r="CX24" s="613"/>
      <c r="CY24" s="614"/>
      <c r="CZ24" s="617">
        <v>46.7</v>
      </c>
      <c r="DA24" s="618"/>
      <c r="DB24" s="618"/>
      <c r="DC24" s="634"/>
      <c r="DD24" s="653">
        <v>10031318</v>
      </c>
      <c r="DE24" s="613"/>
      <c r="DF24" s="613"/>
      <c r="DG24" s="613"/>
      <c r="DH24" s="613"/>
      <c r="DI24" s="613"/>
      <c r="DJ24" s="613"/>
      <c r="DK24" s="614"/>
      <c r="DL24" s="653">
        <v>8324959</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18409206</v>
      </c>
      <c r="S25" s="624"/>
      <c r="T25" s="624"/>
      <c r="U25" s="624"/>
      <c r="V25" s="624"/>
      <c r="W25" s="624"/>
      <c r="X25" s="624"/>
      <c r="Y25" s="625"/>
      <c r="Z25" s="626">
        <v>55.7</v>
      </c>
      <c r="AA25" s="626"/>
      <c r="AB25" s="626"/>
      <c r="AC25" s="626"/>
      <c r="AD25" s="627">
        <v>17013797</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4948982</v>
      </c>
      <c r="CS25" s="656"/>
      <c r="CT25" s="656"/>
      <c r="CU25" s="656"/>
      <c r="CV25" s="656"/>
      <c r="CW25" s="656"/>
      <c r="CX25" s="656"/>
      <c r="CY25" s="657"/>
      <c r="CZ25" s="628">
        <v>15.7</v>
      </c>
      <c r="DA25" s="654"/>
      <c r="DB25" s="654"/>
      <c r="DC25" s="658"/>
      <c r="DD25" s="632">
        <v>4561250</v>
      </c>
      <c r="DE25" s="656"/>
      <c r="DF25" s="656"/>
      <c r="DG25" s="656"/>
      <c r="DH25" s="656"/>
      <c r="DI25" s="656"/>
      <c r="DJ25" s="656"/>
      <c r="DK25" s="657"/>
      <c r="DL25" s="632">
        <v>4114475</v>
      </c>
      <c r="DM25" s="656"/>
      <c r="DN25" s="656"/>
      <c r="DO25" s="656"/>
      <c r="DP25" s="656"/>
      <c r="DQ25" s="656"/>
      <c r="DR25" s="656"/>
      <c r="DS25" s="656"/>
      <c r="DT25" s="656"/>
      <c r="DU25" s="656"/>
      <c r="DV25" s="657"/>
      <c r="DW25" s="628">
        <v>23.7</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8712</v>
      </c>
      <c r="S26" s="624"/>
      <c r="T26" s="624"/>
      <c r="U26" s="624"/>
      <c r="V26" s="624"/>
      <c r="W26" s="624"/>
      <c r="X26" s="624"/>
      <c r="Y26" s="625"/>
      <c r="Z26" s="626">
        <v>0</v>
      </c>
      <c r="AA26" s="626"/>
      <c r="AB26" s="626"/>
      <c r="AC26" s="626"/>
      <c r="AD26" s="627">
        <v>8712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3283453</v>
      </c>
      <c r="CS26" s="624"/>
      <c r="CT26" s="624"/>
      <c r="CU26" s="624"/>
      <c r="CV26" s="624"/>
      <c r="CW26" s="624"/>
      <c r="CX26" s="624"/>
      <c r="CY26" s="625"/>
      <c r="CZ26" s="628">
        <v>10.4</v>
      </c>
      <c r="DA26" s="654"/>
      <c r="DB26" s="654"/>
      <c r="DC26" s="658"/>
      <c r="DD26" s="632">
        <v>3011036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242767</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10812031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7304082</v>
      </c>
      <c r="CS27" s="656"/>
      <c r="CT27" s="656"/>
      <c r="CU27" s="656"/>
      <c r="CV27" s="656"/>
      <c r="CW27" s="656"/>
      <c r="CX27" s="656"/>
      <c r="CY27" s="657"/>
      <c r="CZ27" s="628">
        <v>23.2</v>
      </c>
      <c r="DA27" s="654"/>
      <c r="DB27" s="654"/>
      <c r="DC27" s="658"/>
      <c r="DD27" s="632">
        <v>3030108</v>
      </c>
      <c r="DE27" s="656"/>
      <c r="DF27" s="656"/>
      <c r="DG27" s="656"/>
      <c r="DH27" s="656"/>
      <c r="DI27" s="656"/>
      <c r="DJ27" s="656"/>
      <c r="DK27" s="657"/>
      <c r="DL27" s="632">
        <v>1770524</v>
      </c>
      <c r="DM27" s="656"/>
      <c r="DN27" s="656"/>
      <c r="DO27" s="656"/>
      <c r="DP27" s="656"/>
      <c r="DQ27" s="656"/>
      <c r="DR27" s="656"/>
      <c r="DS27" s="656"/>
      <c r="DT27" s="656"/>
      <c r="DU27" s="656"/>
      <c r="DV27" s="657"/>
      <c r="DW27" s="628">
        <v>10.199999999999999</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451891</v>
      </c>
      <c r="S28" s="624"/>
      <c r="T28" s="624"/>
      <c r="U28" s="624"/>
      <c r="V28" s="624"/>
      <c r="W28" s="624"/>
      <c r="X28" s="624"/>
      <c r="Y28" s="625"/>
      <c r="Z28" s="626">
        <v>1.4</v>
      </c>
      <c r="AA28" s="626"/>
      <c r="AB28" s="626"/>
      <c r="AC28" s="626"/>
      <c r="AD28" s="627">
        <v>68242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2466612</v>
      </c>
      <c r="CS28" s="624"/>
      <c r="CT28" s="624"/>
      <c r="CU28" s="624"/>
      <c r="CV28" s="624"/>
      <c r="CW28" s="624"/>
      <c r="CX28" s="624"/>
      <c r="CY28" s="625"/>
      <c r="CZ28" s="628">
        <v>7.8</v>
      </c>
      <c r="DA28" s="654"/>
      <c r="DB28" s="654"/>
      <c r="DC28" s="658"/>
      <c r="DD28" s="632">
        <v>2439960</v>
      </c>
      <c r="DE28" s="624"/>
      <c r="DF28" s="624"/>
      <c r="DG28" s="624"/>
      <c r="DH28" s="624"/>
      <c r="DI28" s="624"/>
      <c r="DJ28" s="624"/>
      <c r="DK28" s="625"/>
      <c r="DL28" s="632">
        <v>2439960</v>
      </c>
      <c r="DM28" s="624"/>
      <c r="DN28" s="624"/>
      <c r="DO28" s="624"/>
      <c r="DP28" s="624"/>
      <c r="DQ28" s="624"/>
      <c r="DR28" s="624"/>
      <c r="DS28" s="624"/>
      <c r="DT28" s="624"/>
      <c r="DU28" s="624"/>
      <c r="DV28" s="625"/>
      <c r="DW28" s="628">
        <v>14.1</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275285</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2466612</v>
      </c>
      <c r="CS29" s="656"/>
      <c r="CT29" s="656"/>
      <c r="CU29" s="656"/>
      <c r="CV29" s="656"/>
      <c r="CW29" s="656"/>
      <c r="CX29" s="656"/>
      <c r="CY29" s="657"/>
      <c r="CZ29" s="628">
        <v>7.8</v>
      </c>
      <c r="DA29" s="654"/>
      <c r="DB29" s="654"/>
      <c r="DC29" s="658"/>
      <c r="DD29" s="632">
        <v>2439960</v>
      </c>
      <c r="DE29" s="656"/>
      <c r="DF29" s="656"/>
      <c r="DG29" s="656"/>
      <c r="DH29" s="656"/>
      <c r="DI29" s="656"/>
      <c r="DJ29" s="656"/>
      <c r="DK29" s="657"/>
      <c r="DL29" s="632">
        <v>2439960</v>
      </c>
      <c r="DM29" s="656"/>
      <c r="DN29" s="656"/>
      <c r="DO29" s="656"/>
      <c r="DP29" s="656"/>
      <c r="DQ29" s="656"/>
      <c r="DR29" s="656"/>
      <c r="DS29" s="656"/>
      <c r="DT29" s="656"/>
      <c r="DU29" s="656"/>
      <c r="DV29" s="657"/>
      <c r="DW29" s="628">
        <v>14.1</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5739833</v>
      </c>
      <c r="S30" s="624"/>
      <c r="T30" s="624"/>
      <c r="U30" s="624"/>
      <c r="V30" s="624"/>
      <c r="W30" s="624"/>
      <c r="X30" s="624"/>
      <c r="Y30" s="625"/>
      <c r="Z30" s="626">
        <v>17.399999999999999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2392365</v>
      </c>
      <c r="CS30" s="624"/>
      <c r="CT30" s="624"/>
      <c r="CU30" s="624"/>
      <c r="CV30" s="624"/>
      <c r="CW30" s="624"/>
      <c r="CX30" s="624"/>
      <c r="CY30" s="625"/>
      <c r="CZ30" s="628">
        <v>7.6</v>
      </c>
      <c r="DA30" s="654"/>
      <c r="DB30" s="654"/>
      <c r="DC30" s="658"/>
      <c r="DD30" s="632">
        <v>2365713</v>
      </c>
      <c r="DE30" s="624"/>
      <c r="DF30" s="624"/>
      <c r="DG30" s="624"/>
      <c r="DH30" s="624"/>
      <c r="DI30" s="624"/>
      <c r="DJ30" s="624"/>
      <c r="DK30" s="625"/>
      <c r="DL30" s="632">
        <v>2365713</v>
      </c>
      <c r="DM30" s="624"/>
      <c r="DN30" s="624"/>
      <c r="DO30" s="624"/>
      <c r="DP30" s="624"/>
      <c r="DQ30" s="624"/>
      <c r="DR30" s="624"/>
      <c r="DS30" s="624"/>
      <c r="DT30" s="624"/>
      <c r="DU30" s="624"/>
      <c r="DV30" s="625"/>
      <c r="DW30" s="628">
        <v>13.6</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98.5</v>
      </c>
      <c r="BH31" s="667"/>
      <c r="BI31" s="667"/>
      <c r="BJ31" s="667"/>
      <c r="BK31" s="667"/>
      <c r="BL31" s="667"/>
      <c r="BM31" s="618">
        <v>95.1</v>
      </c>
      <c r="BN31" s="667"/>
      <c r="BO31" s="667"/>
      <c r="BP31" s="667"/>
      <c r="BQ31" s="668"/>
      <c r="BR31" s="679">
        <v>98.5</v>
      </c>
      <c r="BS31" s="667"/>
      <c r="BT31" s="667"/>
      <c r="BU31" s="667"/>
      <c r="BV31" s="667"/>
      <c r="BW31" s="667"/>
      <c r="BX31" s="618">
        <v>94.9</v>
      </c>
      <c r="BY31" s="667"/>
      <c r="BZ31" s="667"/>
      <c r="CA31" s="667"/>
      <c r="CB31" s="668"/>
      <c r="CD31" s="661"/>
      <c r="CE31" s="662"/>
      <c r="CF31" s="620" t="s">
        <v>300</v>
      </c>
      <c r="CG31" s="621"/>
      <c r="CH31" s="621"/>
      <c r="CI31" s="621"/>
      <c r="CJ31" s="621"/>
      <c r="CK31" s="621"/>
      <c r="CL31" s="621"/>
      <c r="CM31" s="621"/>
      <c r="CN31" s="621"/>
      <c r="CO31" s="621"/>
      <c r="CP31" s="621"/>
      <c r="CQ31" s="622"/>
      <c r="CR31" s="623">
        <v>74247</v>
      </c>
      <c r="CS31" s="656"/>
      <c r="CT31" s="656"/>
      <c r="CU31" s="656"/>
      <c r="CV31" s="656"/>
      <c r="CW31" s="656"/>
      <c r="CX31" s="656"/>
      <c r="CY31" s="657"/>
      <c r="CZ31" s="628">
        <v>0.2</v>
      </c>
      <c r="DA31" s="654"/>
      <c r="DB31" s="654"/>
      <c r="DC31" s="658"/>
      <c r="DD31" s="632">
        <v>74247</v>
      </c>
      <c r="DE31" s="656"/>
      <c r="DF31" s="656"/>
      <c r="DG31" s="656"/>
      <c r="DH31" s="656"/>
      <c r="DI31" s="656"/>
      <c r="DJ31" s="656"/>
      <c r="DK31" s="657"/>
      <c r="DL31" s="632">
        <v>74247</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1908542</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6"/>
      <c r="BI32" s="656"/>
      <c r="BJ32" s="656"/>
      <c r="BK32" s="656"/>
      <c r="BL32" s="656"/>
      <c r="BM32" s="629">
        <v>95.8</v>
      </c>
      <c r="BN32" s="656"/>
      <c r="BO32" s="656"/>
      <c r="BP32" s="656"/>
      <c r="BQ32" s="678"/>
      <c r="BR32" s="680">
        <v>98.7</v>
      </c>
      <c r="BS32" s="656"/>
      <c r="BT32" s="656"/>
      <c r="BU32" s="656"/>
      <c r="BV32" s="656"/>
      <c r="BW32" s="656"/>
      <c r="BX32" s="629">
        <v>95.5</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31537</v>
      </c>
      <c r="S33" s="624"/>
      <c r="T33" s="624"/>
      <c r="U33" s="624"/>
      <c r="V33" s="624"/>
      <c r="W33" s="624"/>
      <c r="X33" s="624"/>
      <c r="Y33" s="625"/>
      <c r="Z33" s="626">
        <v>0.1</v>
      </c>
      <c r="AA33" s="626"/>
      <c r="AB33" s="626"/>
      <c r="AC33" s="626"/>
      <c r="AD33" s="627">
        <v>29653</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98.2</v>
      </c>
      <c r="BH33" s="682"/>
      <c r="BI33" s="682"/>
      <c r="BJ33" s="682"/>
      <c r="BK33" s="682"/>
      <c r="BL33" s="682"/>
      <c r="BM33" s="683">
        <v>94</v>
      </c>
      <c r="BN33" s="682"/>
      <c r="BO33" s="682"/>
      <c r="BP33" s="682"/>
      <c r="BQ33" s="684"/>
      <c r="BR33" s="681">
        <v>98.2</v>
      </c>
      <c r="BS33" s="682"/>
      <c r="BT33" s="682"/>
      <c r="BU33" s="682"/>
      <c r="BV33" s="682"/>
      <c r="BW33" s="682"/>
      <c r="BX33" s="683">
        <v>93.8</v>
      </c>
      <c r="BY33" s="682"/>
      <c r="BZ33" s="682"/>
      <c r="CA33" s="682"/>
      <c r="CB33" s="684"/>
      <c r="CD33" s="620" t="s">
        <v>307</v>
      </c>
      <c r="CE33" s="621"/>
      <c r="CF33" s="621"/>
      <c r="CG33" s="621"/>
      <c r="CH33" s="621"/>
      <c r="CI33" s="621"/>
      <c r="CJ33" s="621"/>
      <c r="CK33" s="621"/>
      <c r="CL33" s="621"/>
      <c r="CM33" s="621"/>
      <c r="CN33" s="621"/>
      <c r="CO33" s="621"/>
      <c r="CP33" s="621"/>
      <c r="CQ33" s="622"/>
      <c r="CR33" s="623">
        <v>15175456</v>
      </c>
      <c r="CS33" s="656"/>
      <c r="CT33" s="656"/>
      <c r="CU33" s="656"/>
      <c r="CV33" s="656"/>
      <c r="CW33" s="656"/>
      <c r="CX33" s="656"/>
      <c r="CY33" s="657"/>
      <c r="CZ33" s="628">
        <v>48.2</v>
      </c>
      <c r="DA33" s="654"/>
      <c r="DB33" s="654"/>
      <c r="DC33" s="658"/>
      <c r="DD33" s="632">
        <v>12236469</v>
      </c>
      <c r="DE33" s="656"/>
      <c r="DF33" s="656"/>
      <c r="DG33" s="656"/>
      <c r="DH33" s="656"/>
      <c r="DI33" s="656"/>
      <c r="DJ33" s="656"/>
      <c r="DK33" s="657"/>
      <c r="DL33" s="632">
        <v>6935761</v>
      </c>
      <c r="DM33" s="656"/>
      <c r="DN33" s="656"/>
      <c r="DO33" s="656"/>
      <c r="DP33" s="656"/>
      <c r="DQ33" s="656"/>
      <c r="DR33" s="656"/>
      <c r="DS33" s="656"/>
      <c r="DT33" s="656"/>
      <c r="DU33" s="656"/>
      <c r="DV33" s="657"/>
      <c r="DW33" s="628">
        <v>40</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617851</v>
      </c>
      <c r="S34" s="624"/>
      <c r="T34" s="624"/>
      <c r="U34" s="624"/>
      <c r="V34" s="624"/>
      <c r="W34" s="624"/>
      <c r="X34" s="624"/>
      <c r="Y34" s="625"/>
      <c r="Z34" s="626">
        <v>1.9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4946847</v>
      </c>
      <c r="CS34" s="624"/>
      <c r="CT34" s="624"/>
      <c r="CU34" s="624"/>
      <c r="CV34" s="624"/>
      <c r="CW34" s="624"/>
      <c r="CX34" s="624"/>
      <c r="CY34" s="625"/>
      <c r="CZ34" s="628">
        <v>15.7</v>
      </c>
      <c r="DA34" s="654"/>
      <c r="DB34" s="654"/>
      <c r="DC34" s="658"/>
      <c r="DD34" s="632">
        <v>3968976</v>
      </c>
      <c r="DE34" s="624"/>
      <c r="DF34" s="624"/>
      <c r="DG34" s="624"/>
      <c r="DH34" s="624"/>
      <c r="DI34" s="624"/>
      <c r="DJ34" s="624"/>
      <c r="DK34" s="625"/>
      <c r="DL34" s="632">
        <v>2426155</v>
      </c>
      <c r="DM34" s="624"/>
      <c r="DN34" s="624"/>
      <c r="DO34" s="624"/>
      <c r="DP34" s="624"/>
      <c r="DQ34" s="624"/>
      <c r="DR34" s="624"/>
      <c r="DS34" s="624"/>
      <c r="DT34" s="624"/>
      <c r="DU34" s="624"/>
      <c r="DV34" s="625"/>
      <c r="DW34" s="628">
        <v>14</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1660349</v>
      </c>
      <c r="S35" s="624"/>
      <c r="T35" s="624"/>
      <c r="U35" s="624"/>
      <c r="V35" s="624"/>
      <c r="W35" s="624"/>
      <c r="X35" s="624"/>
      <c r="Y35" s="625"/>
      <c r="Z35" s="626">
        <v>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395061</v>
      </c>
      <c r="CS35" s="656"/>
      <c r="CT35" s="656"/>
      <c r="CU35" s="656"/>
      <c r="CV35" s="656"/>
      <c r="CW35" s="656"/>
      <c r="CX35" s="656"/>
      <c r="CY35" s="657"/>
      <c r="CZ35" s="628">
        <v>1.3</v>
      </c>
      <c r="DA35" s="654"/>
      <c r="DB35" s="654"/>
      <c r="DC35" s="658"/>
      <c r="DD35" s="632">
        <v>259471</v>
      </c>
      <c r="DE35" s="656"/>
      <c r="DF35" s="656"/>
      <c r="DG35" s="656"/>
      <c r="DH35" s="656"/>
      <c r="DI35" s="656"/>
      <c r="DJ35" s="656"/>
      <c r="DK35" s="657"/>
      <c r="DL35" s="632">
        <v>87177</v>
      </c>
      <c r="DM35" s="656"/>
      <c r="DN35" s="656"/>
      <c r="DO35" s="656"/>
      <c r="DP35" s="656"/>
      <c r="DQ35" s="656"/>
      <c r="DR35" s="656"/>
      <c r="DS35" s="656"/>
      <c r="DT35" s="656"/>
      <c r="DU35" s="656"/>
      <c r="DV35" s="657"/>
      <c r="DW35" s="628">
        <v>0.5</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1109474</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4956992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112296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3689736</v>
      </c>
      <c r="CS36" s="624"/>
      <c r="CT36" s="624"/>
      <c r="CU36" s="624"/>
      <c r="CV36" s="624"/>
      <c r="CW36" s="624"/>
      <c r="CX36" s="624"/>
      <c r="CY36" s="625"/>
      <c r="CZ36" s="628">
        <v>11.7</v>
      </c>
      <c r="DA36" s="654"/>
      <c r="DB36" s="654"/>
      <c r="DC36" s="658"/>
      <c r="DD36" s="632">
        <v>3137726</v>
      </c>
      <c r="DE36" s="624"/>
      <c r="DF36" s="624"/>
      <c r="DG36" s="624"/>
      <c r="DH36" s="624"/>
      <c r="DI36" s="624"/>
      <c r="DJ36" s="624"/>
      <c r="DK36" s="625"/>
      <c r="DL36" s="632">
        <v>1786762</v>
      </c>
      <c r="DM36" s="624"/>
      <c r="DN36" s="624"/>
      <c r="DO36" s="624"/>
      <c r="DP36" s="624"/>
      <c r="DQ36" s="624"/>
      <c r="DR36" s="624"/>
      <c r="DS36" s="624"/>
      <c r="DT36" s="624"/>
      <c r="DU36" s="624"/>
      <c r="DV36" s="625"/>
      <c r="DW36" s="628">
        <v>10.3</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1689967</v>
      </c>
      <c r="S37" s="624"/>
      <c r="T37" s="624"/>
      <c r="U37" s="624"/>
      <c r="V37" s="624"/>
      <c r="W37" s="624"/>
      <c r="X37" s="624"/>
      <c r="Y37" s="625"/>
      <c r="Z37" s="626">
        <v>5.0999999999999996</v>
      </c>
      <c r="AA37" s="626"/>
      <c r="AB37" s="626"/>
      <c r="AC37" s="626"/>
      <c r="AD37" s="627">
        <v>31846</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1207000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23752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940932</v>
      </c>
      <c r="CS37" s="656"/>
      <c r="CT37" s="656"/>
      <c r="CU37" s="656"/>
      <c r="CV37" s="656"/>
      <c r="CW37" s="656"/>
      <c r="CX37" s="656"/>
      <c r="CY37" s="657"/>
      <c r="CZ37" s="628">
        <v>3</v>
      </c>
      <c r="DA37" s="654"/>
      <c r="DB37" s="654"/>
      <c r="DC37" s="658"/>
      <c r="DD37" s="632">
        <v>940869</v>
      </c>
      <c r="DE37" s="656"/>
      <c r="DF37" s="656"/>
      <c r="DG37" s="656"/>
      <c r="DH37" s="656"/>
      <c r="DI37" s="656"/>
      <c r="DJ37" s="656"/>
      <c r="DK37" s="657"/>
      <c r="DL37" s="632">
        <v>931598</v>
      </c>
      <c r="DM37" s="656"/>
      <c r="DN37" s="656"/>
      <c r="DO37" s="656"/>
      <c r="DP37" s="656"/>
      <c r="DQ37" s="656"/>
      <c r="DR37" s="656"/>
      <c r="DS37" s="656"/>
      <c r="DT37" s="656"/>
      <c r="DU37" s="656"/>
      <c r="DV37" s="657"/>
      <c r="DW37" s="628">
        <v>5.4</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907651</v>
      </c>
      <c r="S38" s="624"/>
      <c r="T38" s="624"/>
      <c r="U38" s="624"/>
      <c r="V38" s="624"/>
      <c r="W38" s="624"/>
      <c r="X38" s="624"/>
      <c r="Y38" s="625"/>
      <c r="Z38" s="626">
        <v>2.7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370000</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12079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3372188</v>
      </c>
      <c r="CS38" s="624"/>
      <c r="CT38" s="624"/>
      <c r="CU38" s="624"/>
      <c r="CV38" s="624"/>
      <c r="CW38" s="624"/>
      <c r="CX38" s="624"/>
      <c r="CY38" s="625"/>
      <c r="CZ38" s="628">
        <v>10.7</v>
      </c>
      <c r="DA38" s="654"/>
      <c r="DB38" s="654"/>
      <c r="DC38" s="658"/>
      <c r="DD38" s="632">
        <v>2736479</v>
      </c>
      <c r="DE38" s="624"/>
      <c r="DF38" s="624"/>
      <c r="DG38" s="624"/>
      <c r="DH38" s="624"/>
      <c r="DI38" s="624"/>
      <c r="DJ38" s="624"/>
      <c r="DK38" s="625"/>
      <c r="DL38" s="632">
        <v>2635667</v>
      </c>
      <c r="DM38" s="624"/>
      <c r="DN38" s="624"/>
      <c r="DO38" s="624"/>
      <c r="DP38" s="624"/>
      <c r="DQ38" s="624"/>
      <c r="DR38" s="624"/>
      <c r="DS38" s="624"/>
      <c r="DT38" s="624"/>
      <c r="DU38" s="624"/>
      <c r="DV38" s="625"/>
      <c r="DW38" s="628">
        <v>15.2</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21838</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17331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2468776</v>
      </c>
      <c r="CS39" s="656"/>
      <c r="CT39" s="656"/>
      <c r="CU39" s="656"/>
      <c r="CV39" s="656"/>
      <c r="CW39" s="656"/>
      <c r="CX39" s="656"/>
      <c r="CY39" s="657"/>
      <c r="CZ39" s="628">
        <v>7.8</v>
      </c>
      <c r="DA39" s="654"/>
      <c r="DB39" s="654"/>
      <c r="DC39" s="658"/>
      <c r="DD39" s="632">
        <v>1839377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179351</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7804</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302848</v>
      </c>
      <c r="CS40" s="624"/>
      <c r="CT40" s="624"/>
      <c r="CU40" s="624"/>
      <c r="CV40" s="624"/>
      <c r="CW40" s="624"/>
      <c r="CX40" s="624"/>
      <c r="CY40" s="625"/>
      <c r="CZ40" s="628">
        <v>1</v>
      </c>
      <c r="DA40" s="654"/>
      <c r="DB40" s="654"/>
      <c r="DC40" s="658"/>
      <c r="DD40" s="632">
        <v>294440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33053065</v>
      </c>
      <c r="S41" s="696"/>
      <c r="T41" s="696"/>
      <c r="U41" s="696"/>
      <c r="V41" s="696"/>
      <c r="W41" s="696"/>
      <c r="X41" s="696"/>
      <c r="Y41" s="700"/>
      <c r="Z41" s="701">
        <v>100</v>
      </c>
      <c r="AA41" s="701"/>
      <c r="AB41" s="701"/>
      <c r="AC41" s="701"/>
      <c r="AD41" s="702">
        <v>17152250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680000</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2670350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1591179</v>
      </c>
      <c r="CS42" s="656"/>
      <c r="CT42" s="656"/>
      <c r="CU42" s="656"/>
      <c r="CV42" s="656"/>
      <c r="CW42" s="656"/>
      <c r="CX42" s="656"/>
      <c r="CY42" s="657"/>
      <c r="CZ42" s="628">
        <v>5.0999999999999996</v>
      </c>
      <c r="DA42" s="654"/>
      <c r="DB42" s="654"/>
      <c r="DC42" s="658"/>
      <c r="DD42" s="632">
        <v>436931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125279</v>
      </c>
      <c r="CS43" s="656"/>
      <c r="CT43" s="656"/>
      <c r="CU43" s="656"/>
      <c r="CV43" s="656"/>
      <c r="CW43" s="656"/>
      <c r="CX43" s="656"/>
      <c r="CY43" s="657"/>
      <c r="CZ43" s="628">
        <v>0.4</v>
      </c>
      <c r="DA43" s="654"/>
      <c r="DB43" s="654"/>
      <c r="DC43" s="658"/>
      <c r="DD43" s="632">
        <v>117963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1532642</v>
      </c>
      <c r="CS44" s="624"/>
      <c r="CT44" s="624"/>
      <c r="CU44" s="624"/>
      <c r="CV44" s="624"/>
      <c r="CW44" s="624"/>
      <c r="CX44" s="624"/>
      <c r="CY44" s="625"/>
      <c r="CZ44" s="628">
        <v>4.9000000000000004</v>
      </c>
      <c r="DA44" s="629"/>
      <c r="DB44" s="629"/>
      <c r="DC44" s="635"/>
      <c r="DD44" s="632">
        <v>415066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405871</v>
      </c>
      <c r="CS45" s="656"/>
      <c r="CT45" s="656"/>
      <c r="CU45" s="656"/>
      <c r="CV45" s="656"/>
      <c r="CW45" s="656"/>
      <c r="CX45" s="656"/>
      <c r="CY45" s="657"/>
      <c r="CZ45" s="628">
        <v>1.3</v>
      </c>
      <c r="DA45" s="654"/>
      <c r="DB45" s="654"/>
      <c r="DC45" s="658"/>
      <c r="DD45" s="632">
        <v>49496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1044242</v>
      </c>
      <c r="CS46" s="624"/>
      <c r="CT46" s="624"/>
      <c r="CU46" s="624"/>
      <c r="CV46" s="624"/>
      <c r="CW46" s="624"/>
      <c r="CX46" s="624"/>
      <c r="CY46" s="625"/>
      <c r="CZ46" s="628">
        <v>3.3</v>
      </c>
      <c r="DA46" s="629"/>
      <c r="DB46" s="629"/>
      <c r="DC46" s="635"/>
      <c r="DD46" s="632">
        <v>352271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58537</v>
      </c>
      <c r="CS47" s="656"/>
      <c r="CT47" s="656"/>
      <c r="CU47" s="656"/>
      <c r="CV47" s="656"/>
      <c r="CW47" s="656"/>
      <c r="CX47" s="656"/>
      <c r="CY47" s="657"/>
      <c r="CZ47" s="628">
        <v>0.2</v>
      </c>
      <c r="DA47" s="654"/>
      <c r="DB47" s="654"/>
      <c r="DC47" s="658"/>
      <c r="DD47" s="632">
        <v>21865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31486311</v>
      </c>
      <c r="CS49" s="682"/>
      <c r="CT49" s="682"/>
      <c r="CU49" s="682"/>
      <c r="CV49" s="682"/>
      <c r="CW49" s="682"/>
      <c r="CX49" s="682"/>
      <c r="CY49" s="711"/>
      <c r="CZ49" s="703">
        <v>100</v>
      </c>
      <c r="DA49" s="712"/>
      <c r="DB49" s="712"/>
      <c r="DC49" s="713"/>
      <c r="DD49" s="714">
        <v>22704718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0/cVZbLm3jpDr0friyubXlV7quztHidCDSqMG2D/Wfi9F7lIDHogyJM/2tD0okI345NU/h8SvQGRj/Y2gC1xw==" saltValue="CYabvJ5u1tEr9b5wFJD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33092</v>
      </c>
      <c r="R7" s="753"/>
      <c r="S7" s="753"/>
      <c r="T7" s="753"/>
      <c r="U7" s="753"/>
      <c r="V7" s="753">
        <v>31525</v>
      </c>
      <c r="W7" s="753"/>
      <c r="X7" s="753"/>
      <c r="Y7" s="753"/>
      <c r="Z7" s="753"/>
      <c r="AA7" s="753">
        <v>1566</v>
      </c>
      <c r="AB7" s="753"/>
      <c r="AC7" s="753"/>
      <c r="AD7" s="753"/>
      <c r="AE7" s="754"/>
      <c r="AF7" s="755">
        <v>1053</v>
      </c>
      <c r="AG7" s="756"/>
      <c r="AH7" s="756"/>
      <c r="AI7" s="756"/>
      <c r="AJ7" s="757"/>
      <c r="AK7" s="758">
        <v>1660</v>
      </c>
      <c r="AL7" s="759"/>
      <c r="AM7" s="759"/>
      <c r="AN7" s="759"/>
      <c r="AO7" s="759"/>
      <c r="AP7" s="759">
        <v>22840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28</v>
      </c>
      <c r="CI7" s="744"/>
      <c r="CJ7" s="744"/>
      <c r="CK7" s="744"/>
      <c r="CL7" s="745"/>
      <c r="CM7" s="743">
        <v>519</v>
      </c>
      <c r="CN7" s="744"/>
      <c r="CO7" s="744"/>
      <c r="CP7" s="744"/>
      <c r="CQ7" s="745"/>
      <c r="CR7" s="743">
        <v>41</v>
      </c>
      <c r="CS7" s="744"/>
      <c r="CT7" s="744"/>
      <c r="CU7" s="744"/>
      <c r="CV7" s="745"/>
      <c r="CW7" s="743" t="s">
        <v>563</v>
      </c>
      <c r="CX7" s="744"/>
      <c r="CY7" s="744"/>
      <c r="CZ7" s="744"/>
      <c r="DA7" s="745"/>
      <c r="DB7" s="743" t="s">
        <v>563</v>
      </c>
      <c r="DC7" s="744"/>
      <c r="DD7" s="744"/>
      <c r="DE7" s="744"/>
      <c r="DF7" s="745"/>
      <c r="DG7" s="743" t="s">
        <v>563</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39</v>
      </c>
      <c r="R8" s="784"/>
      <c r="S8" s="784"/>
      <c r="T8" s="784"/>
      <c r="U8" s="784"/>
      <c r="V8" s="784">
        <v>39</v>
      </c>
      <c r="W8" s="784"/>
      <c r="X8" s="784"/>
      <c r="Y8" s="784"/>
      <c r="Z8" s="784"/>
      <c r="AA8" s="784">
        <v>0</v>
      </c>
      <c r="AB8" s="784"/>
      <c r="AC8" s="784"/>
      <c r="AD8" s="784"/>
      <c r="AE8" s="785"/>
      <c r="AF8" s="786">
        <v>0</v>
      </c>
      <c r="AG8" s="787"/>
      <c r="AH8" s="787"/>
      <c r="AI8" s="787"/>
      <c r="AJ8" s="788"/>
      <c r="AK8" s="769">
        <v>39</v>
      </c>
      <c r="AL8" s="770"/>
      <c r="AM8" s="770"/>
      <c r="AN8" s="770"/>
      <c r="AO8" s="770"/>
      <c r="AP8" s="770">
        <v>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13</v>
      </c>
      <c r="CI8" s="777"/>
      <c r="CJ8" s="777"/>
      <c r="CK8" s="777"/>
      <c r="CL8" s="778"/>
      <c r="CM8" s="776">
        <v>188</v>
      </c>
      <c r="CN8" s="777"/>
      <c r="CO8" s="777"/>
      <c r="CP8" s="777"/>
      <c r="CQ8" s="778"/>
      <c r="CR8" s="776">
        <v>110</v>
      </c>
      <c r="CS8" s="777"/>
      <c r="CT8" s="777"/>
      <c r="CU8" s="777"/>
      <c r="CV8" s="778"/>
      <c r="CW8" s="776" t="s">
        <v>563</v>
      </c>
      <c r="CX8" s="777"/>
      <c r="CY8" s="777"/>
      <c r="CZ8" s="777"/>
      <c r="DA8" s="778"/>
      <c r="DB8" s="776" t="s">
        <v>563</v>
      </c>
      <c r="DC8" s="777"/>
      <c r="DD8" s="777"/>
      <c r="DE8" s="777"/>
      <c r="DF8" s="778"/>
      <c r="DG8" s="776" t="s">
        <v>563</v>
      </c>
      <c r="DH8" s="777"/>
      <c r="DI8" s="777"/>
      <c r="DJ8" s="777"/>
      <c r="DK8" s="778"/>
      <c r="DL8" s="776" t="s">
        <v>563</v>
      </c>
      <c r="DM8" s="777"/>
      <c r="DN8" s="777"/>
      <c r="DO8" s="777"/>
      <c r="DP8" s="778"/>
      <c r="DQ8" s="776" t="s">
        <v>563</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33</v>
      </c>
      <c r="R9" s="784"/>
      <c r="S9" s="784"/>
      <c r="T9" s="784"/>
      <c r="U9" s="784"/>
      <c r="V9" s="784">
        <v>33</v>
      </c>
      <c r="W9" s="784"/>
      <c r="X9" s="784"/>
      <c r="Y9" s="784"/>
      <c r="Z9" s="784"/>
      <c r="AA9" s="784">
        <v>0</v>
      </c>
      <c r="AB9" s="784"/>
      <c r="AC9" s="784"/>
      <c r="AD9" s="784"/>
      <c r="AE9" s="785"/>
      <c r="AF9" s="786">
        <v>0</v>
      </c>
      <c r="AG9" s="787"/>
      <c r="AH9" s="787"/>
      <c r="AI9" s="787"/>
      <c r="AJ9" s="788"/>
      <c r="AK9" s="769">
        <v>8</v>
      </c>
      <c r="AL9" s="770"/>
      <c r="AM9" s="770"/>
      <c r="AN9" s="770"/>
      <c r="AO9" s="770"/>
      <c r="AP9" s="770" t="s">
        <v>563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3</v>
      </c>
      <c r="CI9" s="777"/>
      <c r="CJ9" s="777"/>
      <c r="CK9" s="777"/>
      <c r="CL9" s="778"/>
      <c r="CM9" s="776">
        <v>0</v>
      </c>
      <c r="CN9" s="777"/>
      <c r="CO9" s="777"/>
      <c r="CP9" s="777"/>
      <c r="CQ9" s="778"/>
      <c r="CR9" s="776">
        <v>12</v>
      </c>
      <c r="CS9" s="777"/>
      <c r="CT9" s="777"/>
      <c r="CU9" s="777"/>
      <c r="CV9" s="778"/>
      <c r="CW9" s="776" t="s">
        <v>563</v>
      </c>
      <c r="CX9" s="777"/>
      <c r="CY9" s="777"/>
      <c r="CZ9" s="777"/>
      <c r="DA9" s="778"/>
      <c r="DB9" s="776">
        <v>6</v>
      </c>
      <c r="DC9" s="777"/>
      <c r="DD9" s="777"/>
      <c r="DE9" s="777"/>
      <c r="DF9" s="778"/>
      <c r="DG9" s="776" t="s">
        <v>563</v>
      </c>
      <c r="DH9" s="777"/>
      <c r="DI9" s="777"/>
      <c r="DJ9" s="777"/>
      <c r="DK9" s="778"/>
      <c r="DL9" s="776" t="s">
        <v>563</v>
      </c>
      <c r="DM9" s="777"/>
      <c r="DN9" s="777"/>
      <c r="DO9" s="777"/>
      <c r="DP9" s="778"/>
      <c r="DQ9" s="776" t="s">
        <v>563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33130</v>
      </c>
      <c r="R23" s="793"/>
      <c r="S23" s="793"/>
      <c r="T23" s="793"/>
      <c r="U23" s="793"/>
      <c r="V23" s="793">
        <v>31564</v>
      </c>
      <c r="W23" s="793"/>
      <c r="X23" s="793"/>
      <c r="Y23" s="793"/>
      <c r="Z23" s="793"/>
      <c r="AA23" s="793">
        <v>1567</v>
      </c>
      <c r="AB23" s="793"/>
      <c r="AC23" s="793"/>
      <c r="AD23" s="793"/>
      <c r="AE23" s="794"/>
      <c r="AF23" s="795">
        <v>1053</v>
      </c>
      <c r="AG23" s="793"/>
      <c r="AH23" s="793"/>
      <c r="AI23" s="793"/>
      <c r="AJ23" s="796"/>
      <c r="AK23" s="797"/>
      <c r="AL23" s="798"/>
      <c r="AM23" s="798"/>
      <c r="AN23" s="798"/>
      <c r="AO23" s="798"/>
      <c r="AP23" s="793">
        <v>22892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34547</v>
      </c>
      <c r="R28" s="823"/>
      <c r="S28" s="823"/>
      <c r="T28" s="823"/>
      <c r="U28" s="823"/>
      <c r="V28" s="823">
        <v>33696</v>
      </c>
      <c r="W28" s="823"/>
      <c r="X28" s="823"/>
      <c r="Y28" s="823"/>
      <c r="Z28" s="823"/>
      <c r="AA28" s="823">
        <v>851</v>
      </c>
      <c r="AB28" s="823"/>
      <c r="AC28" s="823"/>
      <c r="AD28" s="823"/>
      <c r="AE28" s="824"/>
      <c r="AF28" s="825">
        <v>851</v>
      </c>
      <c r="AG28" s="823"/>
      <c r="AH28" s="823"/>
      <c r="AI28" s="823"/>
      <c r="AJ28" s="826"/>
      <c r="AK28" s="827">
        <v>71</v>
      </c>
      <c r="AL28" s="828"/>
      <c r="AM28" s="828"/>
      <c r="AN28" s="828"/>
      <c r="AO28" s="828"/>
      <c r="AP28" s="828" t="s">
        <v>563</v>
      </c>
      <c r="AQ28" s="828"/>
      <c r="AR28" s="828"/>
      <c r="AS28" s="828"/>
      <c r="AT28" s="828"/>
      <c r="AU28" s="828" t="s">
        <v>563</v>
      </c>
      <c r="AV28" s="828"/>
      <c r="AW28" s="828"/>
      <c r="AX28" s="828"/>
      <c r="AY28" s="828"/>
      <c r="AZ28" s="829" t="s">
        <v>563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8482</v>
      </c>
      <c r="R29" s="784"/>
      <c r="S29" s="784"/>
      <c r="T29" s="784"/>
      <c r="U29" s="784"/>
      <c r="V29" s="784">
        <v>8370</v>
      </c>
      <c r="W29" s="784"/>
      <c r="X29" s="784"/>
      <c r="Y29" s="784"/>
      <c r="Z29" s="784"/>
      <c r="AA29" s="784">
        <v>112</v>
      </c>
      <c r="AB29" s="784"/>
      <c r="AC29" s="784"/>
      <c r="AD29" s="784"/>
      <c r="AE29" s="785"/>
      <c r="AF29" s="786">
        <v>112</v>
      </c>
      <c r="AG29" s="787"/>
      <c r="AH29" s="787"/>
      <c r="AI29" s="787"/>
      <c r="AJ29" s="788"/>
      <c r="AK29" s="834">
        <v>803</v>
      </c>
      <c r="AL29" s="830"/>
      <c r="AM29" s="830"/>
      <c r="AN29" s="830"/>
      <c r="AO29" s="830"/>
      <c r="AP29" s="830" t="s">
        <v>563</v>
      </c>
      <c r="AQ29" s="830"/>
      <c r="AR29" s="830"/>
      <c r="AS29" s="830"/>
      <c r="AT29" s="830"/>
      <c r="AU29" s="830" t="s">
        <v>563</v>
      </c>
      <c r="AV29" s="830"/>
      <c r="AW29" s="830"/>
      <c r="AX29" s="830"/>
      <c r="AY29" s="830"/>
      <c r="AZ29" s="831" t="s">
        <v>563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9308</v>
      </c>
      <c r="R30" s="784"/>
      <c r="S30" s="784"/>
      <c r="T30" s="784"/>
      <c r="U30" s="784"/>
      <c r="V30" s="784">
        <v>9162</v>
      </c>
      <c r="W30" s="784"/>
      <c r="X30" s="784"/>
      <c r="Y30" s="784"/>
      <c r="Z30" s="784"/>
      <c r="AA30" s="784">
        <v>147</v>
      </c>
      <c r="AB30" s="784"/>
      <c r="AC30" s="784"/>
      <c r="AD30" s="784"/>
      <c r="AE30" s="785"/>
      <c r="AF30" s="786">
        <v>147</v>
      </c>
      <c r="AG30" s="787"/>
      <c r="AH30" s="787"/>
      <c r="AI30" s="787"/>
      <c r="AJ30" s="788"/>
      <c r="AK30" s="834">
        <v>1508</v>
      </c>
      <c r="AL30" s="830"/>
      <c r="AM30" s="830"/>
      <c r="AN30" s="830"/>
      <c r="AO30" s="830"/>
      <c r="AP30" s="830" t="s">
        <v>563</v>
      </c>
      <c r="AQ30" s="830"/>
      <c r="AR30" s="830"/>
      <c r="AS30" s="830"/>
      <c r="AT30" s="830"/>
      <c r="AU30" s="830" t="s">
        <v>563</v>
      </c>
      <c r="AV30" s="830"/>
      <c r="AW30" s="830"/>
      <c r="AX30" s="830"/>
      <c r="AY30" s="830"/>
      <c r="AZ30" s="831" t="s">
        <v>563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2423</v>
      </c>
      <c r="R31" s="784"/>
      <c r="S31" s="784"/>
      <c r="T31" s="784"/>
      <c r="U31" s="784"/>
      <c r="V31" s="784">
        <v>2394</v>
      </c>
      <c r="W31" s="784"/>
      <c r="X31" s="784"/>
      <c r="Y31" s="784"/>
      <c r="Z31" s="784"/>
      <c r="AA31" s="784">
        <v>29</v>
      </c>
      <c r="AB31" s="784"/>
      <c r="AC31" s="784"/>
      <c r="AD31" s="784"/>
      <c r="AE31" s="785"/>
      <c r="AF31" s="786">
        <v>29</v>
      </c>
      <c r="AG31" s="787"/>
      <c r="AH31" s="787"/>
      <c r="AI31" s="787"/>
      <c r="AJ31" s="788"/>
      <c r="AK31" s="834">
        <v>1252</v>
      </c>
      <c r="AL31" s="830"/>
      <c r="AM31" s="830"/>
      <c r="AN31" s="830"/>
      <c r="AO31" s="830"/>
      <c r="AP31" s="830" t="s">
        <v>563</v>
      </c>
      <c r="AQ31" s="830"/>
      <c r="AR31" s="830"/>
      <c r="AS31" s="830"/>
      <c r="AT31" s="830"/>
      <c r="AU31" s="830" t="s">
        <v>563</v>
      </c>
      <c r="AV31" s="830"/>
      <c r="AW31" s="830"/>
      <c r="AX31" s="830"/>
      <c r="AY31" s="830"/>
      <c r="AZ31" s="831" t="s">
        <v>563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423</v>
      </c>
      <c r="R32" s="784"/>
      <c r="S32" s="784"/>
      <c r="T32" s="784"/>
      <c r="U32" s="784"/>
      <c r="V32" s="784">
        <v>357</v>
      </c>
      <c r="W32" s="784"/>
      <c r="X32" s="784"/>
      <c r="Y32" s="784"/>
      <c r="Z32" s="784"/>
      <c r="AA32" s="784">
        <f>423-357</f>
        <v>66</v>
      </c>
      <c r="AB32" s="784"/>
      <c r="AC32" s="784"/>
      <c r="AD32" s="784"/>
      <c r="AE32" s="785"/>
      <c r="AF32" s="786">
        <v>1908</v>
      </c>
      <c r="AG32" s="787"/>
      <c r="AH32" s="787"/>
      <c r="AI32" s="787"/>
      <c r="AJ32" s="788"/>
      <c r="AK32" s="834">
        <v>370</v>
      </c>
      <c r="AL32" s="830"/>
      <c r="AM32" s="830"/>
      <c r="AN32" s="830"/>
      <c r="AO32" s="830"/>
      <c r="AP32" s="830">
        <v>2885</v>
      </c>
      <c r="AQ32" s="830"/>
      <c r="AR32" s="830"/>
      <c r="AS32" s="830"/>
      <c r="AT32" s="830"/>
      <c r="AU32" s="830">
        <v>1520</v>
      </c>
      <c r="AV32" s="830"/>
      <c r="AW32" s="830"/>
      <c r="AX32" s="830"/>
      <c r="AY32" s="830"/>
      <c r="AZ32" s="831" t="s">
        <v>563</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1616</v>
      </c>
      <c r="R33" s="784"/>
      <c r="S33" s="784"/>
      <c r="T33" s="784"/>
      <c r="U33" s="784"/>
      <c r="V33" s="784">
        <v>1558</v>
      </c>
      <c r="W33" s="784"/>
      <c r="X33" s="784"/>
      <c r="Y33" s="784"/>
      <c r="Z33" s="784"/>
      <c r="AA33" s="784">
        <v>57</v>
      </c>
      <c r="AB33" s="784"/>
      <c r="AC33" s="784"/>
      <c r="AD33" s="784"/>
      <c r="AE33" s="785"/>
      <c r="AF33" s="786">
        <v>53</v>
      </c>
      <c r="AG33" s="787"/>
      <c r="AH33" s="787"/>
      <c r="AI33" s="787"/>
      <c r="AJ33" s="788"/>
      <c r="AK33" s="834">
        <v>1207</v>
      </c>
      <c r="AL33" s="830"/>
      <c r="AM33" s="830"/>
      <c r="AN33" s="830"/>
      <c r="AO33" s="830"/>
      <c r="AP33" s="830">
        <v>10523</v>
      </c>
      <c r="AQ33" s="830"/>
      <c r="AR33" s="830"/>
      <c r="AS33" s="830"/>
      <c r="AT33" s="830"/>
      <c r="AU33" s="830">
        <v>8113</v>
      </c>
      <c r="AV33" s="830"/>
      <c r="AW33" s="830"/>
      <c r="AX33" s="830"/>
      <c r="AY33" s="830"/>
      <c r="AZ33" s="831" t="s">
        <v>563</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1476</v>
      </c>
      <c r="R34" s="784"/>
      <c r="S34" s="784"/>
      <c r="T34" s="784"/>
      <c r="U34" s="784"/>
      <c r="V34" s="784">
        <v>1506</v>
      </c>
      <c r="W34" s="784"/>
      <c r="X34" s="784"/>
      <c r="Y34" s="784"/>
      <c r="Z34" s="784"/>
      <c r="AA34" s="784">
        <v>-30</v>
      </c>
      <c r="AB34" s="784"/>
      <c r="AC34" s="784"/>
      <c r="AD34" s="784"/>
      <c r="AE34" s="785"/>
      <c r="AF34" s="786">
        <v>1823</v>
      </c>
      <c r="AG34" s="787"/>
      <c r="AH34" s="787"/>
      <c r="AI34" s="787"/>
      <c r="AJ34" s="788"/>
      <c r="AK34" s="834">
        <v>9</v>
      </c>
      <c r="AL34" s="830"/>
      <c r="AM34" s="830"/>
      <c r="AN34" s="830"/>
      <c r="AO34" s="830"/>
      <c r="AP34" s="830">
        <v>5221</v>
      </c>
      <c r="AQ34" s="830"/>
      <c r="AR34" s="830"/>
      <c r="AS34" s="830"/>
      <c r="AT34" s="830"/>
      <c r="AU34" s="830">
        <v>10</v>
      </c>
      <c r="AV34" s="830"/>
      <c r="AW34" s="830"/>
      <c r="AX34" s="830"/>
      <c r="AY34" s="830"/>
      <c r="AZ34" s="831" t="s">
        <v>563</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4922</v>
      </c>
      <c r="AG63" s="844"/>
      <c r="AH63" s="844"/>
      <c r="AI63" s="844"/>
      <c r="AJ63" s="845"/>
      <c r="AK63" s="846"/>
      <c r="AL63" s="841"/>
      <c r="AM63" s="841"/>
      <c r="AN63" s="841"/>
      <c r="AO63" s="841"/>
      <c r="AP63" s="844">
        <v>18629</v>
      </c>
      <c r="AQ63" s="844"/>
      <c r="AR63" s="844"/>
      <c r="AS63" s="844"/>
      <c r="AT63" s="844"/>
      <c r="AU63" s="844">
        <v>9643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559</v>
      </c>
      <c r="C68" s="870"/>
      <c r="D68" s="870"/>
      <c r="E68" s="870"/>
      <c r="F68" s="870"/>
      <c r="G68" s="870"/>
      <c r="H68" s="870"/>
      <c r="I68" s="870"/>
      <c r="J68" s="870"/>
      <c r="K68" s="870"/>
      <c r="L68" s="870"/>
      <c r="M68" s="870"/>
      <c r="N68" s="870"/>
      <c r="O68" s="870"/>
      <c r="P68" s="871"/>
      <c r="Q68" s="872">
        <v>150</v>
      </c>
      <c r="R68" s="866"/>
      <c r="S68" s="866"/>
      <c r="T68" s="866"/>
      <c r="U68" s="866"/>
      <c r="V68" s="866">
        <v>143</v>
      </c>
      <c r="W68" s="866"/>
      <c r="X68" s="866"/>
      <c r="Y68" s="866"/>
      <c r="Z68" s="866"/>
      <c r="AA68" s="866">
        <v>7</v>
      </c>
      <c r="AB68" s="866"/>
      <c r="AC68" s="866"/>
      <c r="AD68" s="866"/>
      <c r="AE68" s="866"/>
      <c r="AF68" s="866">
        <v>7</v>
      </c>
      <c r="AG68" s="866"/>
      <c r="AH68" s="866"/>
      <c r="AI68" s="866"/>
      <c r="AJ68" s="866"/>
      <c r="AK68" s="866" t="s">
        <v>563</v>
      </c>
      <c r="AL68" s="866"/>
      <c r="AM68" s="866"/>
      <c r="AN68" s="866"/>
      <c r="AO68" s="866"/>
      <c r="AP68" s="866" t="s">
        <v>563</v>
      </c>
      <c r="AQ68" s="866"/>
      <c r="AR68" s="866"/>
      <c r="AS68" s="866"/>
      <c r="AT68" s="866"/>
      <c r="AU68" s="866" t="s">
        <v>563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560</v>
      </c>
      <c r="C69" s="874"/>
      <c r="D69" s="874"/>
      <c r="E69" s="874"/>
      <c r="F69" s="874"/>
      <c r="G69" s="874"/>
      <c r="H69" s="874"/>
      <c r="I69" s="874"/>
      <c r="J69" s="874"/>
      <c r="K69" s="874"/>
      <c r="L69" s="874"/>
      <c r="M69" s="874"/>
      <c r="N69" s="874"/>
      <c r="O69" s="874"/>
      <c r="P69" s="875"/>
      <c r="Q69" s="876">
        <v>487502</v>
      </c>
      <c r="R69" s="830"/>
      <c r="S69" s="830"/>
      <c r="T69" s="830"/>
      <c r="U69" s="830"/>
      <c r="V69" s="830">
        <v>478943</v>
      </c>
      <c r="W69" s="830"/>
      <c r="X69" s="830"/>
      <c r="Y69" s="830"/>
      <c r="Z69" s="830"/>
      <c r="AA69" s="830">
        <v>8559</v>
      </c>
      <c r="AB69" s="830"/>
      <c r="AC69" s="830"/>
      <c r="AD69" s="830"/>
      <c r="AE69" s="830"/>
      <c r="AF69" s="830">
        <v>8559</v>
      </c>
      <c r="AG69" s="830"/>
      <c r="AH69" s="830"/>
      <c r="AI69" s="830"/>
      <c r="AJ69" s="830"/>
      <c r="AK69" s="830" t="s">
        <v>563</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v>308</v>
      </c>
      <c r="R70" s="830"/>
      <c r="S70" s="830"/>
      <c r="T70" s="830"/>
      <c r="U70" s="830"/>
      <c r="V70" s="830">
        <v>297</v>
      </c>
      <c r="W70" s="830"/>
      <c r="X70" s="830"/>
      <c r="Y70" s="830"/>
      <c r="Z70" s="830"/>
      <c r="AA70" s="830">
        <v>11</v>
      </c>
      <c r="AB70" s="830"/>
      <c r="AC70" s="830"/>
      <c r="AD70" s="830"/>
      <c r="AE70" s="830"/>
      <c r="AF70" s="830">
        <v>11</v>
      </c>
      <c r="AG70" s="830"/>
      <c r="AH70" s="830"/>
      <c r="AI70" s="830"/>
      <c r="AJ70" s="830"/>
      <c r="AK70" s="830">
        <v>27</v>
      </c>
      <c r="AL70" s="830"/>
      <c r="AM70" s="830"/>
      <c r="AN70" s="830"/>
      <c r="AO70" s="830"/>
      <c r="AP70" s="830" t="s">
        <v>563</v>
      </c>
      <c r="AQ70" s="830"/>
      <c r="AR70" s="830"/>
      <c r="AS70" s="830"/>
      <c r="AT70" s="830"/>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6489</v>
      </c>
      <c r="R71" s="830"/>
      <c r="S71" s="830"/>
      <c r="T71" s="830"/>
      <c r="U71" s="830"/>
      <c r="V71" s="830">
        <v>6388</v>
      </c>
      <c r="W71" s="830"/>
      <c r="X71" s="830"/>
      <c r="Y71" s="830"/>
      <c r="Z71" s="830"/>
      <c r="AA71" s="830">
        <v>101</v>
      </c>
      <c r="AB71" s="830"/>
      <c r="AC71" s="830"/>
      <c r="AD71" s="830"/>
      <c r="AE71" s="830"/>
      <c r="AF71" s="830">
        <v>95</v>
      </c>
      <c r="AG71" s="830"/>
      <c r="AH71" s="830"/>
      <c r="AI71" s="830"/>
      <c r="AJ71" s="830"/>
      <c r="AK71" s="830">
        <v>44</v>
      </c>
      <c r="AL71" s="830"/>
      <c r="AM71" s="830"/>
      <c r="AN71" s="830"/>
      <c r="AO71" s="830"/>
      <c r="AP71" s="830">
        <v>1964</v>
      </c>
      <c r="AQ71" s="830"/>
      <c r="AR71" s="830"/>
      <c r="AS71" s="830"/>
      <c r="AT71" s="830"/>
      <c r="AU71" s="830">
        <v>222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8672</v>
      </c>
      <c r="AG88" s="844"/>
      <c r="AH88" s="844"/>
      <c r="AI88" s="844"/>
      <c r="AJ88" s="844"/>
      <c r="AK88" s="841"/>
      <c r="AL88" s="841"/>
      <c r="AM88" s="841"/>
      <c r="AN88" s="841"/>
      <c r="AO88" s="841"/>
      <c r="AP88" s="844">
        <v>1964</v>
      </c>
      <c r="AQ88" s="844"/>
      <c r="AR88" s="844"/>
      <c r="AS88" s="844"/>
      <c r="AT88" s="844"/>
      <c r="AU88" s="844">
        <v>222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163</v>
      </c>
      <c r="CS102" s="852"/>
      <c r="CT102" s="852"/>
      <c r="CU102" s="852"/>
      <c r="CV102" s="891"/>
      <c r="CW102" s="890" t="s">
        <v>564</v>
      </c>
      <c r="CX102" s="852"/>
      <c r="CY102" s="852"/>
      <c r="CZ102" s="852"/>
      <c r="DA102" s="891"/>
      <c r="DB102" s="890">
        <v>6</v>
      </c>
      <c r="DC102" s="852"/>
      <c r="DD102" s="852"/>
      <c r="DE102" s="852"/>
      <c r="DF102" s="891"/>
      <c r="DG102" s="890" t="s">
        <v>564</v>
      </c>
      <c r="DH102" s="852"/>
      <c r="DI102" s="852"/>
      <c r="DJ102" s="852"/>
      <c r="DK102" s="891"/>
      <c r="DL102" s="890" t="s">
        <v>564</v>
      </c>
      <c r="DM102" s="852"/>
      <c r="DN102" s="852"/>
      <c r="DO102" s="852"/>
      <c r="DP102" s="891"/>
      <c r="DQ102" s="890" t="s">
        <v>564</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2474103</v>
      </c>
      <c r="AB110" s="900"/>
      <c r="AC110" s="900"/>
      <c r="AD110" s="900"/>
      <c r="AE110" s="901"/>
      <c r="AF110" s="902">
        <v>2522078</v>
      </c>
      <c r="AG110" s="900"/>
      <c r="AH110" s="900"/>
      <c r="AI110" s="900"/>
      <c r="AJ110" s="901"/>
      <c r="AK110" s="902">
        <v>2552088</v>
      </c>
      <c r="AL110" s="900"/>
      <c r="AM110" s="900"/>
      <c r="AN110" s="900"/>
      <c r="AO110" s="901"/>
      <c r="AP110" s="903">
        <v>17.100000000000001</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25720725</v>
      </c>
      <c r="BR110" s="931"/>
      <c r="BS110" s="931"/>
      <c r="BT110" s="931"/>
      <c r="BU110" s="931"/>
      <c r="BV110" s="931">
        <v>24442499</v>
      </c>
      <c r="BW110" s="931"/>
      <c r="BX110" s="931"/>
      <c r="BY110" s="931"/>
      <c r="BZ110" s="931"/>
      <c r="CA110" s="931">
        <v>22891523</v>
      </c>
      <c r="CB110" s="931"/>
      <c r="CC110" s="931"/>
      <c r="CD110" s="931"/>
      <c r="CE110" s="931"/>
      <c r="CF110" s="944">
        <v>153.69999999999999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9798484</v>
      </c>
      <c r="BR112" s="926"/>
      <c r="BS112" s="926"/>
      <c r="BT112" s="926"/>
      <c r="BU112" s="926"/>
      <c r="BV112" s="926">
        <v>9582666</v>
      </c>
      <c r="BW112" s="926"/>
      <c r="BX112" s="926"/>
      <c r="BY112" s="926"/>
      <c r="BZ112" s="926"/>
      <c r="CA112" s="926">
        <v>9644243</v>
      </c>
      <c r="CB112" s="926"/>
      <c r="CC112" s="926"/>
      <c r="CD112" s="926"/>
      <c r="CE112" s="926"/>
      <c r="CF112" s="920">
        <v>64.8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661294</v>
      </c>
      <c r="AB113" s="938"/>
      <c r="AC113" s="938"/>
      <c r="AD113" s="938"/>
      <c r="AE113" s="939"/>
      <c r="AF113" s="940">
        <v>703147</v>
      </c>
      <c r="AG113" s="938"/>
      <c r="AH113" s="938"/>
      <c r="AI113" s="938"/>
      <c r="AJ113" s="939"/>
      <c r="AK113" s="940">
        <v>714791</v>
      </c>
      <c r="AL113" s="938"/>
      <c r="AM113" s="938"/>
      <c r="AN113" s="938"/>
      <c r="AO113" s="939"/>
      <c r="AP113" s="941">
        <v>4.8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146364</v>
      </c>
      <c r="BR113" s="926"/>
      <c r="BS113" s="926"/>
      <c r="BT113" s="926"/>
      <c r="BU113" s="926"/>
      <c r="BV113" s="926">
        <v>202201</v>
      </c>
      <c r="BW113" s="926"/>
      <c r="BX113" s="926"/>
      <c r="BY113" s="926"/>
      <c r="BZ113" s="926"/>
      <c r="CA113" s="926">
        <v>221988</v>
      </c>
      <c r="CB113" s="926"/>
      <c r="CC113" s="926"/>
      <c r="CD113" s="926"/>
      <c r="CE113" s="926"/>
      <c r="CF113" s="920">
        <v>1.5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8828</v>
      </c>
      <c r="AB114" s="959"/>
      <c r="AC114" s="959"/>
      <c r="AD114" s="959"/>
      <c r="AE114" s="960"/>
      <c r="AF114" s="961">
        <v>10192</v>
      </c>
      <c r="AG114" s="959"/>
      <c r="AH114" s="959"/>
      <c r="AI114" s="959"/>
      <c r="AJ114" s="960"/>
      <c r="AK114" s="961">
        <v>13251</v>
      </c>
      <c r="AL114" s="959"/>
      <c r="AM114" s="959"/>
      <c r="AN114" s="959"/>
      <c r="AO114" s="960"/>
      <c r="AP114" s="962">
        <v>0.1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5427303</v>
      </c>
      <c r="BR114" s="926"/>
      <c r="BS114" s="926"/>
      <c r="BT114" s="926"/>
      <c r="BU114" s="926"/>
      <c r="BV114" s="926">
        <v>5468399</v>
      </c>
      <c r="BW114" s="926"/>
      <c r="BX114" s="926"/>
      <c r="BY114" s="926"/>
      <c r="BZ114" s="926"/>
      <c r="CA114" s="926">
        <v>5540761</v>
      </c>
      <c r="CB114" s="926"/>
      <c r="CC114" s="926"/>
      <c r="CD114" s="926"/>
      <c r="CE114" s="926"/>
      <c r="CF114" s="920">
        <v>37.200000000000003</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70175</v>
      </c>
      <c r="AB115" s="938"/>
      <c r="AC115" s="938"/>
      <c r="AD115" s="938"/>
      <c r="AE115" s="939"/>
      <c r="AF115" s="940">
        <v>26637</v>
      </c>
      <c r="AG115" s="938"/>
      <c r="AH115" s="938"/>
      <c r="AI115" s="938"/>
      <c r="AJ115" s="939"/>
      <c r="AK115" s="940">
        <v>46800</v>
      </c>
      <c r="AL115" s="938"/>
      <c r="AM115" s="938"/>
      <c r="AN115" s="938"/>
      <c r="AO115" s="939"/>
      <c r="AP115" s="941">
        <v>0.3</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3214400</v>
      </c>
      <c r="AB117" s="979"/>
      <c r="AC117" s="979"/>
      <c r="AD117" s="979"/>
      <c r="AE117" s="980"/>
      <c r="AF117" s="981">
        <v>3262054</v>
      </c>
      <c r="AG117" s="979"/>
      <c r="AH117" s="979"/>
      <c r="AI117" s="979"/>
      <c r="AJ117" s="980"/>
      <c r="AK117" s="981">
        <v>3326930</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41092876</v>
      </c>
      <c r="BR119" s="1000"/>
      <c r="BS119" s="1000"/>
      <c r="BT119" s="1000"/>
      <c r="BU119" s="1000"/>
      <c r="BV119" s="1000">
        <v>39695765</v>
      </c>
      <c r="BW119" s="1000"/>
      <c r="BX119" s="1000"/>
      <c r="BY119" s="1000"/>
      <c r="BZ119" s="1000"/>
      <c r="CA119" s="1000">
        <v>38298515</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10801079</v>
      </c>
      <c r="BR120" s="931"/>
      <c r="BS120" s="931"/>
      <c r="BT120" s="931"/>
      <c r="BU120" s="931"/>
      <c r="BV120" s="931">
        <v>12820736</v>
      </c>
      <c r="BW120" s="931"/>
      <c r="BX120" s="931"/>
      <c r="BY120" s="931"/>
      <c r="BZ120" s="931"/>
      <c r="CA120" s="931">
        <v>13537527</v>
      </c>
      <c r="CB120" s="931"/>
      <c r="CC120" s="931"/>
      <c r="CD120" s="931"/>
      <c r="CE120" s="931"/>
      <c r="CF120" s="944">
        <v>90.9</v>
      </c>
      <c r="CG120" s="945"/>
      <c r="CH120" s="945"/>
      <c r="CI120" s="945"/>
      <c r="CJ120" s="945"/>
      <c r="CK120" s="1006" t="s">
        <v>448</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8117763</v>
      </c>
      <c r="DH120" s="931"/>
      <c r="DI120" s="931"/>
      <c r="DJ120" s="931"/>
      <c r="DK120" s="931"/>
      <c r="DL120" s="931">
        <v>7973625</v>
      </c>
      <c r="DM120" s="931"/>
      <c r="DN120" s="931"/>
      <c r="DO120" s="931"/>
      <c r="DP120" s="931"/>
      <c r="DQ120" s="931">
        <v>8113452</v>
      </c>
      <c r="DR120" s="931"/>
      <c r="DS120" s="931"/>
      <c r="DT120" s="931"/>
      <c r="DU120" s="931"/>
      <c r="DV120" s="932">
        <v>54.5</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5319016</v>
      </c>
      <c r="BR121" s="926"/>
      <c r="BS121" s="926"/>
      <c r="BT121" s="926"/>
      <c r="BU121" s="926"/>
      <c r="BV121" s="926">
        <v>4914071</v>
      </c>
      <c r="BW121" s="926"/>
      <c r="BX121" s="926"/>
      <c r="BY121" s="926"/>
      <c r="BZ121" s="926"/>
      <c r="CA121" s="926">
        <v>4766249</v>
      </c>
      <c r="CB121" s="926"/>
      <c r="CC121" s="926"/>
      <c r="CD121" s="926"/>
      <c r="CE121" s="926"/>
      <c r="CF121" s="920">
        <v>32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1680721</v>
      </c>
      <c r="DH121" s="926"/>
      <c r="DI121" s="926"/>
      <c r="DJ121" s="926"/>
      <c r="DK121" s="926"/>
      <c r="DL121" s="926">
        <v>1603836</v>
      </c>
      <c r="DM121" s="926"/>
      <c r="DN121" s="926"/>
      <c r="DO121" s="926"/>
      <c r="DP121" s="926"/>
      <c r="DQ121" s="926">
        <v>1520349</v>
      </c>
      <c r="DR121" s="926"/>
      <c r="DS121" s="926"/>
      <c r="DT121" s="926"/>
      <c r="DU121" s="926"/>
      <c r="DV121" s="927">
        <v>10.199999999999999</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22871248</v>
      </c>
      <c r="BR122" s="1000"/>
      <c r="BS122" s="1000"/>
      <c r="BT122" s="1000"/>
      <c r="BU122" s="1000"/>
      <c r="BV122" s="1000">
        <v>21721499</v>
      </c>
      <c r="BW122" s="1000"/>
      <c r="BX122" s="1000"/>
      <c r="BY122" s="1000"/>
      <c r="BZ122" s="1000"/>
      <c r="CA122" s="1000">
        <v>20354578</v>
      </c>
      <c r="CB122" s="1000"/>
      <c r="CC122" s="1000"/>
      <c r="CD122" s="1000"/>
      <c r="CE122" s="1000"/>
      <c r="CF122" s="1017">
        <v>136.69999999999999</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v>5205</v>
      </c>
      <c r="DM122" s="926"/>
      <c r="DN122" s="926"/>
      <c r="DO122" s="926"/>
      <c r="DP122" s="926"/>
      <c r="DQ122" s="926">
        <v>10442</v>
      </c>
      <c r="DR122" s="926"/>
      <c r="DS122" s="926"/>
      <c r="DT122" s="926"/>
      <c r="DU122" s="926"/>
      <c r="DV122" s="927">
        <v>0.1</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38991343</v>
      </c>
      <c r="BR123" s="1064"/>
      <c r="BS123" s="1064"/>
      <c r="BT123" s="1064"/>
      <c r="BU123" s="1064"/>
      <c r="BV123" s="1064">
        <v>39456306</v>
      </c>
      <c r="BW123" s="1064"/>
      <c r="BX123" s="1064"/>
      <c r="BY123" s="1064"/>
      <c r="BZ123" s="1064"/>
      <c r="CA123" s="1064">
        <v>38658354</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v>
      </c>
      <c r="BR124" s="1027"/>
      <c r="BS124" s="1027"/>
      <c r="BT124" s="1027"/>
      <c r="BU124" s="1027"/>
      <c r="BV124" s="1027">
        <v>1.6</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70175</v>
      </c>
      <c r="AB127" s="959"/>
      <c r="AC127" s="959"/>
      <c r="AD127" s="959"/>
      <c r="AE127" s="960"/>
      <c r="AF127" s="961">
        <v>26637</v>
      </c>
      <c r="AG127" s="959"/>
      <c r="AH127" s="959"/>
      <c r="AI127" s="959"/>
      <c r="AJ127" s="960"/>
      <c r="AK127" s="961">
        <v>46800</v>
      </c>
      <c r="AL127" s="959"/>
      <c r="AM127" s="959"/>
      <c r="AN127" s="959"/>
      <c r="AO127" s="960"/>
      <c r="AP127" s="962">
        <v>0.3</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558986</v>
      </c>
      <c r="AB128" s="1046"/>
      <c r="AC128" s="1046"/>
      <c r="AD128" s="1046"/>
      <c r="AE128" s="1047"/>
      <c r="AF128" s="1048">
        <v>551075</v>
      </c>
      <c r="AG128" s="1046"/>
      <c r="AH128" s="1046"/>
      <c r="AI128" s="1046"/>
      <c r="AJ128" s="1047"/>
      <c r="AK128" s="1048">
        <v>528407</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12.66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16786855</v>
      </c>
      <c r="AB129" s="959"/>
      <c r="AC129" s="959"/>
      <c r="AD129" s="959"/>
      <c r="AE129" s="960"/>
      <c r="AF129" s="961">
        <v>16421195</v>
      </c>
      <c r="AG129" s="959"/>
      <c r="AH129" s="959"/>
      <c r="AI129" s="959"/>
      <c r="AJ129" s="960"/>
      <c r="AK129" s="961">
        <v>16745501</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17.66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1817048</v>
      </c>
      <c r="AB130" s="959"/>
      <c r="AC130" s="959"/>
      <c r="AD130" s="959"/>
      <c r="AE130" s="960"/>
      <c r="AF130" s="961">
        <v>1831753</v>
      </c>
      <c r="AG130" s="959"/>
      <c r="AH130" s="959"/>
      <c r="AI130" s="959"/>
      <c r="AJ130" s="960"/>
      <c r="AK130" s="961">
        <v>1856697</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14969807</v>
      </c>
      <c r="AB131" s="986"/>
      <c r="AC131" s="986"/>
      <c r="AD131" s="986"/>
      <c r="AE131" s="987"/>
      <c r="AF131" s="985">
        <v>14589442</v>
      </c>
      <c r="AG131" s="986"/>
      <c r="AH131" s="986"/>
      <c r="AI131" s="986"/>
      <c r="AJ131" s="987"/>
      <c r="AK131" s="985">
        <v>14888804</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5.6003794840000003</v>
      </c>
      <c r="AB132" s="1097"/>
      <c r="AC132" s="1097"/>
      <c r="AD132" s="1097"/>
      <c r="AE132" s="1098"/>
      <c r="AF132" s="1099">
        <v>6.0264539250000002</v>
      </c>
      <c r="AG132" s="1097"/>
      <c r="AH132" s="1097"/>
      <c r="AI132" s="1097"/>
      <c r="AJ132" s="1098"/>
      <c r="AK132" s="1099">
        <v>6.3257330810000001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5.7</v>
      </c>
      <c r="AB133" s="1080"/>
      <c r="AC133" s="1080"/>
      <c r="AD133" s="1080"/>
      <c r="AE133" s="1081"/>
      <c r="AF133" s="1079">
        <v>5.6</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Nxmrormx/qb2efY5WGuxt/ycZYQ2+di/Ynopcn5B93CpQhCsJKmp2xb93qjxfWKQoARdpS62w1R11BFw/1Ixg==" saltValue="xPoO6E/xm5XZkcsqi0nS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iRhNzrmAY2FIt9FoYNsR6O59E7II0XVY02lP3jqpt3jkHrZ0/tEJjP+6zThn8F8LI5/0LSEdChU2jMoF5+zw==" saltValue="XtZLc6fwgfdsuDTcLBhK7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RCd+hGkRscy5xGSUjqoS3ndWGsi+mZv/TwMYLX3VCFckswHVd0K0rHCA0W25WL7SsXtUJQIp3ut971QkXNmbw==" saltValue="aroub1DgV6k9Dyv3m6cyP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4948982</v>
      </c>
      <c r="AP9" s="281">
        <v>75634</v>
      </c>
      <c r="AQ9" s="282">
        <v>66486</v>
      </c>
      <c r="AR9" s="283">
        <v>13.8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760472</v>
      </c>
      <c r="AP10" s="284">
        <v>11622</v>
      </c>
      <c r="AQ10" s="285">
        <v>6147</v>
      </c>
      <c r="AR10" s="286">
        <v>89.1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1219</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286345</v>
      </c>
      <c r="AP13" s="284">
        <v>4376</v>
      </c>
      <c r="AQ13" s="285">
        <v>2955</v>
      </c>
      <c r="AR13" s="286">
        <v>48.1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125279</v>
      </c>
      <c r="AP14" s="284">
        <v>1915</v>
      </c>
      <c r="AQ14" s="285">
        <v>1434</v>
      </c>
      <c r="AR14" s="286">
        <v>33.5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-273358</v>
      </c>
      <c r="AP15" s="284">
        <v>-4178</v>
      </c>
      <c r="AQ15" s="285">
        <v>-3102</v>
      </c>
      <c r="AR15" s="286">
        <v>34.700000000000003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5847720</v>
      </c>
      <c r="AP16" s="284">
        <v>89370</v>
      </c>
      <c r="AQ16" s="285">
        <v>75147</v>
      </c>
      <c r="AR16" s="286">
        <v>18.899999999999999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8.1199999999999992</v>
      </c>
      <c r="AP21" s="298">
        <v>6.62</v>
      </c>
      <c r="AQ21" s="299">
        <v>1.5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100.5</v>
      </c>
      <c r="AP22" s="303">
        <v>98.3</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2552088</v>
      </c>
      <c r="AP32" s="312">
        <v>39003</v>
      </c>
      <c r="AQ32" s="313">
        <v>34847</v>
      </c>
      <c r="AR32" s="314">
        <v>11.9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5</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714791</v>
      </c>
      <c r="AP35" s="312">
        <v>10924</v>
      </c>
      <c r="AQ35" s="313">
        <v>8260</v>
      </c>
      <c r="AR35" s="314">
        <v>32.299999999999997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13251</v>
      </c>
      <c r="AP36" s="312">
        <v>203</v>
      </c>
      <c r="AQ36" s="313">
        <v>1689</v>
      </c>
      <c r="AR36" s="314">
        <v>-88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46800</v>
      </c>
      <c r="AP37" s="312">
        <v>715</v>
      </c>
      <c r="AQ37" s="313">
        <v>748</v>
      </c>
      <c r="AR37" s="314">
        <v>-4.4000000000000004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-528407</v>
      </c>
      <c r="AP39" s="312">
        <v>-8076</v>
      </c>
      <c r="AQ39" s="313">
        <v>-5762</v>
      </c>
      <c r="AR39" s="314">
        <v>40.200000000000003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-1856697</v>
      </c>
      <c r="AP40" s="312">
        <v>-28376</v>
      </c>
      <c r="AQ40" s="313">
        <v>-27609</v>
      </c>
      <c r="AR40" s="314">
        <v>2.8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941826</v>
      </c>
      <c r="AP41" s="312">
        <v>14394</v>
      </c>
      <c r="AQ41" s="313">
        <v>12179</v>
      </c>
      <c r="AR41" s="314">
        <v>18.2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2145888</v>
      </c>
      <c r="AN51" s="334">
        <v>31333</v>
      </c>
      <c r="AO51" s="335">
        <v>23.5</v>
      </c>
      <c r="AP51" s="336">
        <v>45588</v>
      </c>
      <c r="AQ51" s="337">
        <v>8.6999999999999993</v>
      </c>
      <c r="AR51" s="338">
        <v>14.8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1177646</v>
      </c>
      <c r="AN52" s="342">
        <v>17195</v>
      </c>
      <c r="AO52" s="343">
        <v>9</v>
      </c>
      <c r="AP52" s="344">
        <v>24150</v>
      </c>
      <c r="AQ52" s="345">
        <v>3.4</v>
      </c>
      <c r="AR52" s="346">
        <v>5.6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1843309</v>
      </c>
      <c r="AN53" s="334">
        <v>27220</v>
      </c>
      <c r="AO53" s="335">
        <v>-13.1</v>
      </c>
      <c r="AP53" s="336">
        <v>45483</v>
      </c>
      <c r="AQ53" s="337">
        <v>-0.2</v>
      </c>
      <c r="AR53" s="338">
        <v>-12.9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1363870</v>
      </c>
      <c r="AN54" s="342">
        <v>20140</v>
      </c>
      <c r="AO54" s="343">
        <v>17.100000000000001</v>
      </c>
      <c r="AP54" s="344">
        <v>24241</v>
      </c>
      <c r="AQ54" s="345">
        <v>0.4</v>
      </c>
      <c r="AR54" s="346">
        <v>16.7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2232384</v>
      </c>
      <c r="AN55" s="334">
        <v>33282</v>
      </c>
      <c r="AO55" s="335">
        <v>22.3</v>
      </c>
      <c r="AP55" s="336">
        <v>45945</v>
      </c>
      <c r="AQ55" s="337">
        <v>1</v>
      </c>
      <c r="AR55" s="338">
        <v>21.3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1790124</v>
      </c>
      <c r="AN56" s="342">
        <v>26689</v>
      </c>
      <c r="AO56" s="343">
        <v>32.5</v>
      </c>
      <c r="AP56" s="344">
        <v>25180</v>
      </c>
      <c r="AQ56" s="345">
        <v>3.9</v>
      </c>
      <c r="AR56" s="346">
        <v>28.6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1652887</v>
      </c>
      <c r="AN57" s="334">
        <v>24936</v>
      </c>
      <c r="AO57" s="335">
        <v>-25.1</v>
      </c>
      <c r="AP57" s="336">
        <v>44475</v>
      </c>
      <c r="AQ57" s="337">
        <v>-3.2</v>
      </c>
      <c r="AR57" s="338">
        <v>-21.9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1187069</v>
      </c>
      <c r="AN58" s="342">
        <v>17908</v>
      </c>
      <c r="AO58" s="343">
        <v>-32.9</v>
      </c>
      <c r="AP58" s="344">
        <v>24780</v>
      </c>
      <c r="AQ58" s="345">
        <v>-1.6</v>
      </c>
      <c r="AR58" s="346">
        <v>-31.3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1532642</v>
      </c>
      <c r="AN59" s="334">
        <v>23423</v>
      </c>
      <c r="AO59" s="335">
        <v>-6.1</v>
      </c>
      <c r="AP59" s="336">
        <v>45982</v>
      </c>
      <c r="AQ59" s="337">
        <v>3.4</v>
      </c>
      <c r="AR59" s="338">
        <v>-9.5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1044242</v>
      </c>
      <c r="AN60" s="342">
        <v>15959</v>
      </c>
      <c r="AO60" s="343">
        <v>-10.9</v>
      </c>
      <c r="AP60" s="344">
        <v>25583</v>
      </c>
      <c r="AQ60" s="345">
        <v>3.2</v>
      </c>
      <c r="AR60" s="346">
        <v>-14.1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1881422</v>
      </c>
      <c r="AN61" s="349">
        <v>28039</v>
      </c>
      <c r="AO61" s="350">
        <v>0.3</v>
      </c>
      <c r="AP61" s="351">
        <v>45495</v>
      </c>
      <c r="AQ61" s="352">
        <v>1.9</v>
      </c>
      <c r="AR61" s="338">
        <v>-1.6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1312590</v>
      </c>
      <c r="AN62" s="342">
        <v>19578</v>
      </c>
      <c r="AO62" s="343">
        <v>3</v>
      </c>
      <c r="AP62" s="344">
        <v>24787</v>
      </c>
      <c r="AQ62" s="345">
        <v>1.9</v>
      </c>
      <c r="AR62" s="346">
        <v>1.1000000000000001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Bs0zLAqaXRHbLQzz7Oi6o8bxs8vxNXdPlGbRa1nSn2APn6HiV2nOr9m3mORZ5sOG1m23e1MRFCk8ho3vAKkFA==" saltValue="W5qyvbBzYCHUKrWt1gsE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G+xEskBwTBDOcQb6pufSVy3JinLSCRWxT0Ju7sYEbWkloI7/GVVpufDtl4gZflVM24x4aAAH5E4qT/mOK+5Okw==" saltValue="5urJ1NJcAKE7SXOTIdfg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uJf2PnOuza+Mc/g1YM3ZzrweMAUDBM1RkpZuLJ85Zg2UzTuUyzvfC5EN2EAaA708hyZD3BxNvaul/M7/zGljLg==" saltValue="3pyfuEPkpJruLsbI4vOq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20.84</v>
      </c>
      <c r="G47" s="12">
        <v>16.27</v>
      </c>
      <c r="H47" s="12">
        <v>17.579999999999998</v>
      </c>
      <c r="I47" s="12">
        <v>20.77</v>
      </c>
      <c r="J47" s="13">
        <v>18.88</v>
      </c>
    </row>
    <row r="48" spans="2:10" ht="57.75" customHeight="1" x14ac:dyDescent="0.2">
      <c r="B48" s="14"/>
      <c r="C48" s="1141" t="s">
        <v>4</v>
      </c>
      <c r="D48" s="1141"/>
      <c r="E48" s="1142"/>
      <c r="F48" s="15">
        <v>2.2599999999999998</v>
      </c>
      <c r="G48" s="16">
        <v>4.25</v>
      </c>
      <c r="H48" s="16">
        <v>5.37</v>
      </c>
      <c r="I48" s="16">
        <v>5.27</v>
      </c>
      <c r="J48" s="17">
        <v>6.29</v>
      </c>
    </row>
    <row r="49" spans="2:10" ht="57.75" customHeight="1" thickBot="1" x14ac:dyDescent="0.25">
      <c r="B49" s="18"/>
      <c r="C49" s="1143" t="s">
        <v>5</v>
      </c>
      <c r="D49" s="1143"/>
      <c r="E49" s="1144"/>
      <c r="F49" s="19" t="s">
        <v>533</v>
      </c>
      <c r="G49" s="20" t="s">
        <v>534</v>
      </c>
      <c r="H49" s="20">
        <v>3.63</v>
      </c>
      <c r="I49" s="20">
        <v>2.58</v>
      </c>
      <c r="J49" s="21" t="s">
        <v>535</v>
      </c>
    </row>
    <row r="50" spans="2:10" ht="13" x14ac:dyDescent="0.2"/>
  </sheetData>
  <sheetProtection algorithmName="SHA-512" hashValue="G8JZUNl6ulZvSp3L0lf0a2v44/N5qYJ1y9IX3PGlmE7nxrHgMQxHkvOw86yC9THvqvXTnzNt2DVLv6cP7KAhhw==" saltValue="8YmUavewNpVbrC/baRBT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8.86</v>
      </c>
      <c r="G34" s="33">
        <v>8.7899999999999991</v>
      </c>
      <c r="H34" s="33">
        <v>9.34</v>
      </c>
      <c r="I34" s="33">
        <v>10.57</v>
      </c>
      <c r="J34" s="34">
        <v>11.39</v>
      </c>
      <c r="K34" s="22"/>
      <c r="L34" s="22"/>
      <c r="M34" s="22"/>
      <c r="N34" s="22"/>
      <c r="O34" s="22"/>
      <c r="P34" s="22"/>
    </row>
    <row r="35" spans="1:16" ht="39" customHeight="1" x14ac:dyDescent="0.2">
      <c r="A35" s="22"/>
      <c r="B35" s="35"/>
      <c r="C35" s="1145" t="s">
        <v>537</v>
      </c>
      <c r="D35" s="1146"/>
      <c r="E35" s="1147"/>
      <c r="F35" s="36">
        <v>12.13</v>
      </c>
      <c r="G35" s="37">
        <v>11.27</v>
      </c>
      <c r="H35" s="37">
        <v>10.59</v>
      </c>
      <c r="I35" s="37">
        <v>11.24</v>
      </c>
      <c r="J35" s="38">
        <v>10.88</v>
      </c>
      <c r="K35" s="22"/>
      <c r="L35" s="22"/>
      <c r="M35" s="22"/>
      <c r="N35" s="22"/>
      <c r="O35" s="22"/>
      <c r="P35" s="22"/>
    </row>
    <row r="36" spans="1:16" ht="39" customHeight="1" x14ac:dyDescent="0.2">
      <c r="A36" s="22"/>
      <c r="B36" s="35"/>
      <c r="C36" s="1145" t="s">
        <v>538</v>
      </c>
      <c r="D36" s="1146"/>
      <c r="E36" s="1147"/>
      <c r="F36" s="36">
        <v>2.25</v>
      </c>
      <c r="G36" s="37">
        <v>4.25</v>
      </c>
      <c r="H36" s="37">
        <v>5.36</v>
      </c>
      <c r="I36" s="37">
        <v>5.26</v>
      </c>
      <c r="J36" s="38">
        <v>6.28</v>
      </c>
      <c r="K36" s="22"/>
      <c r="L36" s="22"/>
      <c r="M36" s="22"/>
      <c r="N36" s="22"/>
      <c r="O36" s="22"/>
      <c r="P36" s="22"/>
    </row>
    <row r="37" spans="1:16" ht="39" customHeight="1" x14ac:dyDescent="0.2">
      <c r="A37" s="22"/>
      <c r="B37" s="35"/>
      <c r="C37" s="1145" t="s">
        <v>539</v>
      </c>
      <c r="D37" s="1146"/>
      <c r="E37" s="1147"/>
      <c r="F37" s="36">
        <v>2.27</v>
      </c>
      <c r="G37" s="37">
        <v>3.25</v>
      </c>
      <c r="H37" s="37">
        <v>3.84</v>
      </c>
      <c r="I37" s="37">
        <v>4.03</v>
      </c>
      <c r="J37" s="38">
        <v>5.07</v>
      </c>
      <c r="K37" s="22"/>
      <c r="L37" s="22"/>
      <c r="M37" s="22"/>
      <c r="N37" s="22"/>
      <c r="O37" s="22"/>
      <c r="P37" s="22"/>
    </row>
    <row r="38" spans="1:16" ht="39" customHeight="1" x14ac:dyDescent="0.2">
      <c r="A38" s="22"/>
      <c r="B38" s="35"/>
      <c r="C38" s="1145" t="s">
        <v>540</v>
      </c>
      <c r="D38" s="1146"/>
      <c r="E38" s="1147"/>
      <c r="F38" s="36">
        <v>0.28999999999999998</v>
      </c>
      <c r="G38" s="37">
        <v>0.26</v>
      </c>
      <c r="H38" s="37">
        <v>1.1200000000000001</v>
      </c>
      <c r="I38" s="37">
        <v>1</v>
      </c>
      <c r="J38" s="38">
        <v>0.87</v>
      </c>
      <c r="K38" s="22"/>
      <c r="L38" s="22"/>
      <c r="M38" s="22"/>
      <c r="N38" s="22"/>
      <c r="O38" s="22"/>
      <c r="P38" s="22"/>
    </row>
    <row r="39" spans="1:16" ht="39" customHeight="1" x14ac:dyDescent="0.2">
      <c r="A39" s="22"/>
      <c r="B39" s="35"/>
      <c r="C39" s="1145" t="s">
        <v>541</v>
      </c>
      <c r="D39" s="1146"/>
      <c r="E39" s="1147"/>
      <c r="F39" s="36">
        <v>0.9</v>
      </c>
      <c r="G39" s="37">
        <v>1</v>
      </c>
      <c r="H39" s="37">
        <v>1.58</v>
      </c>
      <c r="I39" s="37">
        <v>0.79</v>
      </c>
      <c r="J39" s="38">
        <v>0.67</v>
      </c>
      <c r="K39" s="22"/>
      <c r="L39" s="22"/>
      <c r="M39" s="22"/>
      <c r="N39" s="22"/>
      <c r="O39" s="22"/>
      <c r="P39" s="22"/>
    </row>
    <row r="40" spans="1:16" ht="39" customHeight="1" x14ac:dyDescent="0.2">
      <c r="A40" s="22"/>
      <c r="B40" s="35"/>
      <c r="C40" s="1145" t="s">
        <v>542</v>
      </c>
      <c r="D40" s="1146"/>
      <c r="E40" s="1147"/>
      <c r="F40" s="36" t="s">
        <v>489</v>
      </c>
      <c r="G40" s="37">
        <v>0.38</v>
      </c>
      <c r="H40" s="37">
        <v>0.48</v>
      </c>
      <c r="I40" s="37">
        <v>0.46</v>
      </c>
      <c r="J40" s="38">
        <v>0.31</v>
      </c>
      <c r="K40" s="22"/>
      <c r="L40" s="22"/>
      <c r="M40" s="22"/>
      <c r="N40" s="22"/>
      <c r="O40" s="22"/>
      <c r="P40" s="22"/>
    </row>
    <row r="41" spans="1:16" ht="39" customHeight="1" x14ac:dyDescent="0.2">
      <c r="A41" s="22"/>
      <c r="B41" s="35"/>
      <c r="C41" s="1145" t="s">
        <v>543</v>
      </c>
      <c r="D41" s="1146"/>
      <c r="E41" s="1147"/>
      <c r="F41" s="36">
        <v>0.14000000000000001</v>
      </c>
      <c r="G41" s="37">
        <v>0.14000000000000001</v>
      </c>
      <c r="H41" s="37">
        <v>0.14000000000000001</v>
      </c>
      <c r="I41" s="37">
        <v>0.16</v>
      </c>
      <c r="J41" s="38">
        <v>0.17</v>
      </c>
      <c r="K41" s="22"/>
      <c r="L41" s="22"/>
      <c r="M41" s="22"/>
      <c r="N41" s="22"/>
      <c r="O41" s="22"/>
      <c r="P41" s="22"/>
    </row>
    <row r="42" spans="1:16" ht="39" customHeight="1" x14ac:dyDescent="0.2">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545</v>
      </c>
      <c r="D43" s="1149"/>
      <c r="E43" s="1150"/>
      <c r="F43" s="41">
        <v>0.28000000000000003</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6+N0bepo9rboiVmpnMleG5W69Nb2rdVJZPpDDL2xQEyzpRxJQR82Brmrmz4obW0VjTzkIcuZDHKbcv9rc9f9w==" saltValue="1Vg6UgjxJDYgP07JnShJ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2518</v>
      </c>
      <c r="L45" s="60">
        <v>2471</v>
      </c>
      <c r="M45" s="60">
        <v>2474</v>
      </c>
      <c r="N45" s="60">
        <v>2522</v>
      </c>
      <c r="O45" s="61">
        <v>2552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702</v>
      </c>
      <c r="L48" s="64">
        <v>642</v>
      </c>
      <c r="M48" s="64">
        <v>661</v>
      </c>
      <c r="N48" s="64">
        <v>703</v>
      </c>
      <c r="O48" s="65">
        <v>715</v>
      </c>
      <c r="P48" s="48"/>
      <c r="Q48" s="48"/>
      <c r="R48" s="48"/>
      <c r="S48" s="48"/>
      <c r="T48" s="48"/>
      <c r="U48" s="48"/>
    </row>
    <row r="49" spans="1:21" ht="30.75" customHeight="1" x14ac:dyDescent="0.2">
      <c r="A49" s="48"/>
      <c r="B49" s="1155"/>
      <c r="C49" s="1156"/>
      <c r="D49" s="62"/>
      <c r="E49" s="1161" t="s">
        <v>14</v>
      </c>
      <c r="F49" s="1161"/>
      <c r="G49" s="1161"/>
      <c r="H49" s="1161"/>
      <c r="I49" s="1161"/>
      <c r="J49" s="1162"/>
      <c r="K49" s="63">
        <v>3</v>
      </c>
      <c r="L49" s="64">
        <v>6</v>
      </c>
      <c r="M49" s="64">
        <v>9</v>
      </c>
      <c r="N49" s="64">
        <v>10</v>
      </c>
      <c r="O49" s="65">
        <v>13</v>
      </c>
      <c r="P49" s="48"/>
      <c r="Q49" s="48"/>
      <c r="R49" s="48"/>
      <c r="S49" s="48"/>
      <c r="T49" s="48"/>
      <c r="U49" s="48"/>
    </row>
    <row r="50" spans="1:21" ht="30.75" customHeight="1" x14ac:dyDescent="0.2">
      <c r="A50" s="48"/>
      <c r="B50" s="1155"/>
      <c r="C50" s="1156"/>
      <c r="D50" s="62"/>
      <c r="E50" s="1161" t="s">
        <v>15</v>
      </c>
      <c r="F50" s="1161"/>
      <c r="G50" s="1161"/>
      <c r="H50" s="1161"/>
      <c r="I50" s="1161"/>
      <c r="J50" s="1162"/>
      <c r="K50" s="63">
        <v>7</v>
      </c>
      <c r="L50" s="64">
        <v>5</v>
      </c>
      <c r="M50" s="64">
        <v>70</v>
      </c>
      <c r="N50" s="64">
        <v>27</v>
      </c>
      <c r="O50" s="65">
        <v>47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2408</v>
      </c>
      <c r="L52" s="64">
        <v>2360</v>
      </c>
      <c r="M52" s="64">
        <v>2376</v>
      </c>
      <c r="N52" s="64">
        <v>2383</v>
      </c>
      <c r="O52" s="65">
        <v>2386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822</v>
      </c>
      <c r="L53" s="69">
        <v>764</v>
      </c>
      <c r="M53" s="69">
        <v>838</v>
      </c>
      <c r="N53" s="69">
        <v>879</v>
      </c>
      <c r="O53" s="70">
        <v>941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ZsJQsCXb2+RRayX6eHJA3USe/mUZATA9347jhDsTQFan6W2r1ANFY6w0UjwUhxzMr1M73mR9l0CSYsBMn+8Sg==" saltValue="zINloseTF8xL0aNIWUUj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25751</v>
      </c>
      <c r="J41" s="356">
        <v>25484</v>
      </c>
      <c r="K41" s="356">
        <v>25721</v>
      </c>
      <c r="L41" s="356">
        <v>24442</v>
      </c>
      <c r="M41" s="357">
        <v>22892</v>
      </c>
    </row>
    <row r="42" spans="2:13" ht="27.75" customHeight="1" x14ac:dyDescent="0.2">
      <c r="B42" s="1186"/>
      <c r="C42" s="1187"/>
      <c r="D42" s="106"/>
      <c r="E42" s="1192" t="s">
        <v>32</v>
      </c>
      <c r="F42" s="1192"/>
      <c r="G42" s="1192"/>
      <c r="H42" s="1193"/>
      <c r="I42" s="358" t="s">
        <v>489</v>
      </c>
      <c r="J42" s="359" t="s">
        <v>489</v>
      </c>
      <c r="K42" s="359" t="s">
        <v>489</v>
      </c>
      <c r="L42" s="359" t="s">
        <v>489</v>
      </c>
      <c r="M42" s="360" t="s">
        <v>489</v>
      </c>
    </row>
    <row r="43" spans="2:13" ht="27.75" customHeight="1" x14ac:dyDescent="0.2">
      <c r="B43" s="1186"/>
      <c r="C43" s="1187"/>
      <c r="D43" s="106"/>
      <c r="E43" s="1192" t="s">
        <v>33</v>
      </c>
      <c r="F43" s="1192"/>
      <c r="G43" s="1192"/>
      <c r="H43" s="1193"/>
      <c r="I43" s="358">
        <v>10425</v>
      </c>
      <c r="J43" s="359">
        <v>9960</v>
      </c>
      <c r="K43" s="359">
        <v>9798</v>
      </c>
      <c r="L43" s="359">
        <v>9583</v>
      </c>
      <c r="M43" s="360">
        <v>9644</v>
      </c>
    </row>
    <row r="44" spans="2:13" ht="27.75" customHeight="1" x14ac:dyDescent="0.2">
      <c r="B44" s="1186"/>
      <c r="C44" s="1187"/>
      <c r="D44" s="106"/>
      <c r="E44" s="1192" t="s">
        <v>34</v>
      </c>
      <c r="F44" s="1192"/>
      <c r="G44" s="1192"/>
      <c r="H44" s="1193"/>
      <c r="I44" s="358">
        <v>114</v>
      </c>
      <c r="J44" s="359">
        <v>140</v>
      </c>
      <c r="K44" s="359">
        <v>146</v>
      </c>
      <c r="L44" s="359">
        <v>202</v>
      </c>
      <c r="M44" s="360">
        <v>222</v>
      </c>
    </row>
    <row r="45" spans="2:13" ht="27.75" customHeight="1" x14ac:dyDescent="0.2">
      <c r="B45" s="1186"/>
      <c r="C45" s="1187"/>
      <c r="D45" s="106"/>
      <c r="E45" s="1192" t="s">
        <v>35</v>
      </c>
      <c r="F45" s="1192"/>
      <c r="G45" s="1192"/>
      <c r="H45" s="1193"/>
      <c r="I45" s="358">
        <v>5444</v>
      </c>
      <c r="J45" s="359">
        <v>5308</v>
      </c>
      <c r="K45" s="359">
        <v>5427</v>
      </c>
      <c r="L45" s="359">
        <v>5468</v>
      </c>
      <c r="M45" s="360">
        <v>5541</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9793</v>
      </c>
      <c r="J50" s="359">
        <v>9079</v>
      </c>
      <c r="K50" s="359">
        <v>10801</v>
      </c>
      <c r="L50" s="359">
        <v>12821</v>
      </c>
      <c r="M50" s="360">
        <v>13538</v>
      </c>
    </row>
    <row r="51" spans="2:13" ht="27.75" customHeight="1" x14ac:dyDescent="0.2">
      <c r="B51" s="1186"/>
      <c r="C51" s="1187"/>
      <c r="D51" s="106"/>
      <c r="E51" s="1192" t="s">
        <v>42</v>
      </c>
      <c r="F51" s="1192"/>
      <c r="G51" s="1192"/>
      <c r="H51" s="1193"/>
      <c r="I51" s="358">
        <v>6810</v>
      </c>
      <c r="J51" s="359">
        <v>6116</v>
      </c>
      <c r="K51" s="359">
        <v>5319</v>
      </c>
      <c r="L51" s="359">
        <v>4914</v>
      </c>
      <c r="M51" s="360">
        <v>4766</v>
      </c>
    </row>
    <row r="52" spans="2:13" ht="27.75" customHeight="1" x14ac:dyDescent="0.2">
      <c r="B52" s="1188"/>
      <c r="C52" s="1189"/>
      <c r="D52" s="106"/>
      <c r="E52" s="1192" t="s">
        <v>43</v>
      </c>
      <c r="F52" s="1192"/>
      <c r="G52" s="1192"/>
      <c r="H52" s="1193"/>
      <c r="I52" s="358">
        <v>23595</v>
      </c>
      <c r="J52" s="359">
        <v>23447</v>
      </c>
      <c r="K52" s="359">
        <v>22871</v>
      </c>
      <c r="L52" s="359">
        <v>21721</v>
      </c>
      <c r="M52" s="360">
        <v>20355</v>
      </c>
    </row>
    <row r="53" spans="2:13" ht="27.75" customHeight="1" thickBot="1" x14ac:dyDescent="0.25">
      <c r="B53" s="1199" t="s">
        <v>19</v>
      </c>
      <c r="C53" s="1200"/>
      <c r="D53" s="110"/>
      <c r="E53" s="1201" t="s">
        <v>44</v>
      </c>
      <c r="F53" s="1201"/>
      <c r="G53" s="1201"/>
      <c r="H53" s="1202"/>
      <c r="I53" s="361">
        <v>1536</v>
      </c>
      <c r="J53" s="362">
        <v>2250</v>
      </c>
      <c r="K53" s="362">
        <v>2102</v>
      </c>
      <c r="L53" s="362">
        <v>239</v>
      </c>
      <c r="M53" s="363">
        <v>-360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0AH3/FBCx/DI/MikOeBj5H4Hz8FHLFjSeZEEIKGqS6fjFzsCQhsEFQGG95ttVW3RE9GZuot+W9/gy7fNJCiEA==" saltValue="4YYq5Y3JqT8Btax3XN6U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2951</v>
      </c>
      <c r="G55" s="122">
        <v>3411</v>
      </c>
      <c r="H55" s="123">
        <v>3162</v>
      </c>
    </row>
    <row r="56" spans="2:8" ht="52.5" customHeight="1" x14ac:dyDescent="0.2">
      <c r="B56" s="124"/>
      <c r="C56" s="1213" t="s">
        <v>47</v>
      </c>
      <c r="D56" s="1213"/>
      <c r="E56" s="1214"/>
      <c r="F56" s="125">
        <v>948</v>
      </c>
      <c r="G56" s="125">
        <v>998</v>
      </c>
      <c r="H56" s="126">
        <v>987</v>
      </c>
    </row>
    <row r="57" spans="2:8" ht="53.25" customHeight="1" x14ac:dyDescent="0.2">
      <c r="B57" s="124"/>
      <c r="C57" s="1215" t="s">
        <v>48</v>
      </c>
      <c r="D57" s="1215"/>
      <c r="E57" s="1216"/>
      <c r="F57" s="127">
        <v>2033</v>
      </c>
      <c r="G57" s="127">
        <v>2439</v>
      </c>
      <c r="H57" s="128">
        <v>3508</v>
      </c>
    </row>
    <row r="58" spans="2:8" ht="45.75" customHeight="1" x14ac:dyDescent="0.2">
      <c r="B58" s="129"/>
      <c r="C58" s="1203" t="s">
        <v>551</v>
      </c>
      <c r="D58" s="1204"/>
      <c r="E58" s="1205"/>
      <c r="F58" s="130">
        <v>412</v>
      </c>
      <c r="G58" s="130">
        <v>716</v>
      </c>
      <c r="H58" s="131">
        <v>1620</v>
      </c>
    </row>
    <row r="59" spans="2:8" ht="45.75" customHeight="1" x14ac:dyDescent="0.2">
      <c r="B59" s="129"/>
      <c r="C59" s="1203" t="s">
        <v>552</v>
      </c>
      <c r="D59" s="1204"/>
      <c r="E59" s="1205"/>
      <c r="F59" s="130">
        <v>254</v>
      </c>
      <c r="G59" s="130">
        <v>304</v>
      </c>
      <c r="H59" s="131">
        <v>404</v>
      </c>
    </row>
    <row r="60" spans="2:8" ht="45.75" customHeight="1" x14ac:dyDescent="0.2">
      <c r="B60" s="129"/>
      <c r="C60" s="1203" t="s">
        <v>553</v>
      </c>
      <c r="D60" s="1204"/>
      <c r="E60" s="1205"/>
      <c r="F60" s="130">
        <v>212</v>
      </c>
      <c r="G60" s="130">
        <v>436</v>
      </c>
      <c r="H60" s="131">
        <v>318</v>
      </c>
    </row>
    <row r="61" spans="2:8" ht="45.75" customHeight="1" x14ac:dyDescent="0.2">
      <c r="B61" s="129"/>
      <c r="C61" s="1203" t="s">
        <v>554</v>
      </c>
      <c r="D61" s="1204"/>
      <c r="E61" s="1205"/>
      <c r="F61" s="130" t="s">
        <v>565</v>
      </c>
      <c r="G61" s="130" t="s">
        <v>565</v>
      </c>
      <c r="H61" s="131">
        <v>300</v>
      </c>
    </row>
    <row r="62" spans="2:8" ht="45.75" customHeight="1" thickBot="1" x14ac:dyDescent="0.25">
      <c r="B62" s="132"/>
      <c r="C62" s="1206" t="s">
        <v>555</v>
      </c>
      <c r="D62" s="1207"/>
      <c r="E62" s="1208"/>
      <c r="F62" s="133">
        <v>317</v>
      </c>
      <c r="G62" s="133">
        <v>294</v>
      </c>
      <c r="H62" s="134">
        <v>274</v>
      </c>
    </row>
    <row r="63" spans="2:8" ht="52.5" customHeight="1" thickBot="1" x14ac:dyDescent="0.25">
      <c r="B63" s="135"/>
      <c r="C63" s="1209" t="s">
        <v>49</v>
      </c>
      <c r="D63" s="1209"/>
      <c r="E63" s="1210"/>
      <c r="F63" s="136">
        <v>5932</v>
      </c>
      <c r="G63" s="136">
        <v>6848</v>
      </c>
      <c r="H63" s="137">
        <v>7657</v>
      </c>
    </row>
    <row r="64" spans="2:8" ht="13" x14ac:dyDescent="0.2"/>
    <row r="65" s="1" customFormat="1" ht="13.5" hidden="1" customHeight="1" x14ac:dyDescent="0.2"/>
    <row r="66" s="1" customFormat="1" ht="13.5" hidden="1" customHeight="1" x14ac:dyDescent="0.2"/>
    <row r="67" s="1" customFormat="1" ht="13.5" hidden="1" customHeight="1" x14ac:dyDescent="0.2"/>
  </sheetData>
  <sheetProtection algorithmName="SHA-512" hashValue="P7GYKnkgXMKUJ1GJyr6RO/W09DuoKk0CTLMYRRwCoWuE45UUzsGQbgqM4BC5sW8SiebARQq3pXJ9PWyheEr5uQ==" saltValue="tRD2Le5J+dv4qleI6E7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31333</v>
      </c>
      <c r="E3" s="156"/>
      <c r="F3" s="157">
        <v>45588</v>
      </c>
      <c r="G3" s="158"/>
      <c r="H3" s="159"/>
    </row>
    <row r="4" spans="1:8" x14ac:dyDescent="0.2">
      <c r="A4" s="160"/>
      <c r="B4" s="161"/>
      <c r="C4" s="162"/>
      <c r="D4" s="163">
        <v>17195</v>
      </c>
      <c r="E4" s="164"/>
      <c r="F4" s="165">
        <v>24150</v>
      </c>
      <c r="G4" s="166"/>
      <c r="H4" s="167"/>
    </row>
    <row r="5" spans="1:8" x14ac:dyDescent="0.2">
      <c r="A5" s="148" t="s">
        <v>522</v>
      </c>
      <c r="B5" s="153"/>
      <c r="C5" s="154"/>
      <c r="D5" s="155">
        <v>27220</v>
      </c>
      <c r="E5" s="156"/>
      <c r="F5" s="157">
        <v>45483</v>
      </c>
      <c r="G5" s="158"/>
      <c r="H5" s="159"/>
    </row>
    <row r="6" spans="1:8" x14ac:dyDescent="0.2">
      <c r="A6" s="160"/>
      <c r="B6" s="161"/>
      <c r="C6" s="162"/>
      <c r="D6" s="163">
        <v>20140</v>
      </c>
      <c r="E6" s="164"/>
      <c r="F6" s="165">
        <v>24241</v>
      </c>
      <c r="G6" s="166"/>
      <c r="H6" s="167"/>
    </row>
    <row r="7" spans="1:8" x14ac:dyDescent="0.2">
      <c r="A7" s="148" t="s">
        <v>523</v>
      </c>
      <c r="B7" s="153"/>
      <c r="C7" s="154"/>
      <c r="D7" s="155">
        <v>33282</v>
      </c>
      <c r="E7" s="156"/>
      <c r="F7" s="157">
        <v>45945</v>
      </c>
      <c r="G7" s="158"/>
      <c r="H7" s="159"/>
    </row>
    <row r="8" spans="1:8" x14ac:dyDescent="0.2">
      <c r="A8" s="160"/>
      <c r="B8" s="161"/>
      <c r="C8" s="162"/>
      <c r="D8" s="163">
        <v>26689</v>
      </c>
      <c r="E8" s="164"/>
      <c r="F8" s="165">
        <v>25180</v>
      </c>
      <c r="G8" s="166"/>
      <c r="H8" s="167"/>
    </row>
    <row r="9" spans="1:8" x14ac:dyDescent="0.2">
      <c r="A9" s="148" t="s">
        <v>524</v>
      </c>
      <c r="B9" s="153"/>
      <c r="C9" s="154"/>
      <c r="D9" s="155">
        <v>24936</v>
      </c>
      <c r="E9" s="156"/>
      <c r="F9" s="157">
        <v>44475</v>
      </c>
      <c r="G9" s="158"/>
      <c r="H9" s="159"/>
    </row>
    <row r="10" spans="1:8" x14ac:dyDescent="0.2">
      <c r="A10" s="160"/>
      <c r="B10" s="161"/>
      <c r="C10" s="162"/>
      <c r="D10" s="163">
        <v>17908</v>
      </c>
      <c r="E10" s="164"/>
      <c r="F10" s="165">
        <v>24780</v>
      </c>
      <c r="G10" s="166"/>
      <c r="H10" s="167"/>
    </row>
    <row r="11" spans="1:8" x14ac:dyDescent="0.2">
      <c r="A11" s="148" t="s">
        <v>525</v>
      </c>
      <c r="B11" s="153"/>
      <c r="C11" s="154"/>
      <c r="D11" s="155">
        <v>23423</v>
      </c>
      <c r="E11" s="156"/>
      <c r="F11" s="157">
        <v>45982</v>
      </c>
      <c r="G11" s="158"/>
      <c r="H11" s="159"/>
    </row>
    <row r="12" spans="1:8" x14ac:dyDescent="0.2">
      <c r="A12" s="160"/>
      <c r="B12" s="161"/>
      <c r="C12" s="168"/>
      <c r="D12" s="163">
        <v>15959</v>
      </c>
      <c r="E12" s="164"/>
      <c r="F12" s="165">
        <v>25583</v>
      </c>
      <c r="G12" s="166"/>
      <c r="H12" s="167"/>
    </row>
    <row r="13" spans="1:8" x14ac:dyDescent="0.2">
      <c r="A13" s="148"/>
      <c r="B13" s="153"/>
      <c r="C13" s="169"/>
      <c r="D13" s="170">
        <v>28039</v>
      </c>
      <c r="E13" s="171"/>
      <c r="F13" s="172">
        <v>45495</v>
      </c>
      <c r="G13" s="173"/>
      <c r="H13" s="159"/>
    </row>
    <row r="14" spans="1:8" x14ac:dyDescent="0.2">
      <c r="A14" s="160"/>
      <c r="B14" s="161"/>
      <c r="C14" s="162"/>
      <c r="D14" s="163">
        <v>19578</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2.2599999999999998</v>
      </c>
      <c r="C19" s="174">
        <f>ROUND(VALUE(SUBSTITUTE(実質収支比率等に係る経年分析!G$48,"▲","-")),2)</f>
        <v>4.25</v>
      </c>
      <c r="D19" s="174">
        <f>ROUND(VALUE(SUBSTITUTE(実質収支比率等に係る経年分析!H$48,"▲","-")),2)</f>
        <v>5.37</v>
      </c>
      <c r="E19" s="174">
        <f>ROUND(VALUE(SUBSTITUTE(実質収支比率等に係る経年分析!I$48,"▲","-")),2)</f>
        <v>5.27</v>
      </c>
      <c r="F19" s="174">
        <f>ROUND(VALUE(SUBSTITUTE(実質収支比率等に係る経年分析!J$48,"▲","-")),2)</f>
        <v>6.29</v>
      </c>
    </row>
    <row r="20" spans="1:11" x14ac:dyDescent="0.2">
      <c r="A20" s="174" t="s">
        <v>53</v>
      </c>
      <c r="B20" s="174">
        <f>ROUND(VALUE(SUBSTITUTE(実質収支比率等に係る経年分析!F$47,"▲","-")),2)</f>
        <v>20.84</v>
      </c>
      <c r="C20" s="174">
        <f>ROUND(VALUE(SUBSTITUTE(実質収支比率等に係る経年分析!G$47,"▲","-")),2)</f>
        <v>16.27</v>
      </c>
      <c r="D20" s="174">
        <f>ROUND(VALUE(SUBSTITUTE(実質収支比率等に係る経年分析!H$47,"▲","-")),2)</f>
        <v>17.579999999999998</v>
      </c>
      <c r="E20" s="174">
        <f>ROUND(VALUE(SUBSTITUTE(実質収支比率等に係る経年分析!I$47,"▲","-")),2)</f>
        <v>20.77</v>
      </c>
      <c r="F20" s="174">
        <f>ROUND(VALUE(SUBSTITUTE(実質収支比率等に係る経年分析!J$47,"▲","-")),2)</f>
        <v>18.88</v>
      </c>
    </row>
    <row r="21" spans="1:11" x14ac:dyDescent="0.2">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-1.86</v>
      </c>
      <c r="D21" s="174">
        <f>IF(ISNUMBER(VALUE(SUBSTITUTE(実質収支比率等に係る経年分析!H$49,"▲","-"))),ROUND(VALUE(SUBSTITUTE(実質収支比率等に係る経年分析!H$49,"▲","-")),2),NA())</f>
        <v>3.63</v>
      </c>
      <c r="E21" s="174">
        <f>IF(ISNUMBER(VALUE(SUBSTITUTE(実質収支比率等に係る経年分析!I$49,"▲","-"))),ROUND(VALUE(SUBSTITUTE(実質収支比率等に係る経年分析!I$49,"▲","-")),2),NA())</f>
        <v>2.58</v>
      </c>
      <c r="F21" s="174">
        <f>IF(ISNUMBER(VALUE(SUBSTITUTE(実質収支比率等に係る経年分析!J$49,"▲","-"))),ROUND(VALUE(SUBSTITUTE(実質収支比率等に係る経年分析!J$49,"▲","-")),2),NA())</f>
        <v>-0.37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0.28000000000000003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0.14000000000000001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0.14000000000000001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0.14000000000000001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2">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0.31</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0.67</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2">
      <c r="A33" s="175" t="str">
        <f>IF(連結実質赤字比率に係る赤字・黒字の構成分析!C$37="",NA(),連結実質赤字比率に係る赤字・黒字の構成分析!C$37)</f>
        <v>競輪事業特別会計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5.07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8.7899999999999991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2408</v>
      </c>
      <c r="E42" s="176"/>
      <c r="F42" s="176"/>
      <c r="G42" s="176">
        <f>'実質公債費比率（分子）の構造'!L$52</f>
        <v>2360</v>
      </c>
      <c r="H42" s="176"/>
      <c r="I42" s="176"/>
      <c r="J42" s="176">
        <f>'実質公債費比率（分子）の構造'!M$52</f>
        <v>2376</v>
      </c>
      <c r="K42" s="176"/>
      <c r="L42" s="176"/>
      <c r="M42" s="176">
        <f>'実質公債費比率（分子）の構造'!N$52</f>
        <v>2383</v>
      </c>
      <c r="N42" s="176"/>
      <c r="O42" s="176"/>
      <c r="P42" s="176">
        <f>'実質公債費比率（分子）の構造'!O$52</f>
        <v>2386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7</v>
      </c>
      <c r="C44" s="176"/>
      <c r="D44" s="176"/>
      <c r="E44" s="176">
        <f>'実質公債費比率（分子）の構造'!L$50</f>
        <v>5</v>
      </c>
      <c r="F44" s="176"/>
      <c r="G44" s="176"/>
      <c r="H44" s="176">
        <f>'実質公債費比率（分子）の構造'!M$50</f>
        <v>70</v>
      </c>
      <c r="I44" s="176"/>
      <c r="J44" s="176"/>
      <c r="K44" s="176">
        <f>'実質公債費比率（分子）の構造'!N$50</f>
        <v>27</v>
      </c>
      <c r="L44" s="176"/>
      <c r="M44" s="176"/>
      <c r="N44" s="176">
        <f>'実質公債費比率（分子）の構造'!O$50</f>
        <v>47</v>
      </c>
      <c r="O44" s="176"/>
      <c r="P44" s="176"/>
    </row>
    <row r="45" spans="1:16" x14ac:dyDescent="0.2">
      <c r="A45" s="176" t="s">
        <v>63</v>
      </c>
      <c r="B45" s="176">
        <f>'実質公債費比率（分子）の構造'!K$49</f>
        <v>3</v>
      </c>
      <c r="C45" s="176"/>
      <c r="D45" s="176"/>
      <c r="E45" s="176">
        <f>'実質公債費比率（分子）の構造'!L$49</f>
        <v>6</v>
      </c>
      <c r="F45" s="176"/>
      <c r="G45" s="176"/>
      <c r="H45" s="176">
        <f>'実質公債費比率（分子）の構造'!M$49</f>
        <v>9</v>
      </c>
      <c r="I45" s="176"/>
      <c r="J45" s="176"/>
      <c r="K45" s="176">
        <f>'実質公債費比率（分子）の構造'!N$49</f>
        <v>10</v>
      </c>
      <c r="L45" s="176"/>
      <c r="M45" s="176"/>
      <c r="N45" s="176">
        <f>'実質公債費比率（分子）の構造'!O$49</f>
        <v>13</v>
      </c>
      <c r="O45" s="176"/>
      <c r="P45" s="176"/>
    </row>
    <row r="46" spans="1:16" x14ac:dyDescent="0.2">
      <c r="A46" s="176" t="s">
        <v>64</v>
      </c>
      <c r="B46" s="176">
        <f>'実質公債費比率（分子）の構造'!K$48</f>
        <v>702</v>
      </c>
      <c r="C46" s="176"/>
      <c r="D46" s="176"/>
      <c r="E46" s="176">
        <f>'実質公債費比率（分子）の構造'!L$48</f>
        <v>642</v>
      </c>
      <c r="F46" s="176"/>
      <c r="G46" s="176"/>
      <c r="H46" s="176">
        <f>'実質公債費比率（分子）の構造'!M$48</f>
        <v>661</v>
      </c>
      <c r="I46" s="176"/>
      <c r="J46" s="176"/>
      <c r="K46" s="176">
        <f>'実質公債費比率（分子）の構造'!N$48</f>
        <v>703</v>
      </c>
      <c r="L46" s="176"/>
      <c r="M46" s="176"/>
      <c r="N46" s="176">
        <f>'実質公債費比率（分子）の構造'!O$48</f>
        <v>715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2518</v>
      </c>
      <c r="C49" s="176"/>
      <c r="D49" s="176"/>
      <c r="E49" s="176">
        <f>'実質公債費比率（分子）の構造'!L$45</f>
        <v>2471</v>
      </c>
      <c r="F49" s="176"/>
      <c r="G49" s="176"/>
      <c r="H49" s="176">
        <f>'実質公債費比率（分子）の構造'!M$45</f>
        <v>2474</v>
      </c>
      <c r="I49" s="176"/>
      <c r="J49" s="176"/>
      <c r="K49" s="176">
        <f>'実質公債費比率（分子）の構造'!N$45</f>
        <v>2522</v>
      </c>
      <c r="L49" s="176"/>
      <c r="M49" s="176"/>
      <c r="N49" s="176">
        <f>'実質公債費比率（分子）の構造'!O$45</f>
        <v>2552</v>
      </c>
      <c r="O49" s="176"/>
      <c r="P49" s="176"/>
    </row>
    <row r="50" spans="1:16" x14ac:dyDescent="0.2">
      <c r="A50" s="176" t="s">
        <v>67</v>
      </c>
      <c r="B50" s="176" t="e">
        <f>NA()</f>
        <v>#N/A</v>
      </c>
      <c r="C50" s="176">
        <f>IF(ISNUMBER('実質公債費比率（分子）の構造'!K$53),'実質公債費比率（分子）の構造'!K$53,NA())</f>
        <v>822</v>
      </c>
      <c r="D50" s="176" t="e">
        <f>NA()</f>
        <v>#N/A</v>
      </c>
      <c r="E50" s="176" t="e">
        <f>NA()</f>
        <v>#N/A</v>
      </c>
      <c r="F50" s="176">
        <f>IF(ISNUMBER('実質公債費比率（分子）の構造'!L$53),'実質公債費比率（分子）の構造'!L$53,NA())</f>
        <v>764</v>
      </c>
      <c r="G50" s="176" t="e">
        <f>NA()</f>
        <v>#N/A</v>
      </c>
      <c r="H50" s="176" t="e">
        <f>NA()</f>
        <v>#N/A</v>
      </c>
      <c r="I50" s="176">
        <f>IF(ISNUMBER('実質公債費比率（分子）の構造'!M$53),'実質公債費比率（分子）の構造'!M$53,NA())</f>
        <v>838</v>
      </c>
      <c r="J50" s="176" t="e">
        <f>NA()</f>
        <v>#N/A</v>
      </c>
      <c r="K50" s="176" t="e">
        <f>NA()</f>
        <v>#N/A</v>
      </c>
      <c r="L50" s="176">
        <f>IF(ISNUMBER('実質公債費比率（分子）の構造'!N$53),'実質公債費比率（分子）の構造'!N$53,NA())</f>
        <v>879</v>
      </c>
      <c r="M50" s="176" t="e">
        <f>NA()</f>
        <v>#N/A</v>
      </c>
      <c r="N50" s="176" t="e">
        <f>NA()</f>
        <v>#N/A</v>
      </c>
      <c r="O50" s="176">
        <f>IF(ISNUMBER('実質公債費比率（分子）の構造'!O$53),'実質公債費比率（分子）の構造'!O$53,NA())</f>
        <v>941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23595</v>
      </c>
      <c r="E56" s="175"/>
      <c r="F56" s="175"/>
      <c r="G56" s="175">
        <f>'将来負担比率（分子）の構造'!J$52</f>
        <v>23447</v>
      </c>
      <c r="H56" s="175"/>
      <c r="I56" s="175"/>
      <c r="J56" s="175">
        <f>'将来負担比率（分子）の構造'!K$52</f>
        <v>22871</v>
      </c>
      <c r="K56" s="175"/>
      <c r="L56" s="175"/>
      <c r="M56" s="175">
        <f>'将来負担比率（分子）の構造'!L$52</f>
        <v>21721</v>
      </c>
      <c r="N56" s="175"/>
      <c r="O56" s="175"/>
      <c r="P56" s="175">
        <f>'将来負担比率（分子）の構造'!M$52</f>
        <v>20355</v>
      </c>
    </row>
    <row r="57" spans="1:16" x14ac:dyDescent="0.2">
      <c r="A57" s="175" t="s">
        <v>42</v>
      </c>
      <c r="B57" s="175"/>
      <c r="C57" s="175"/>
      <c r="D57" s="175">
        <f>'将来負担比率（分子）の構造'!I$51</f>
        <v>6810</v>
      </c>
      <c r="E57" s="175"/>
      <c r="F57" s="175"/>
      <c r="G57" s="175">
        <f>'将来負担比率（分子）の構造'!J$51</f>
        <v>6116</v>
      </c>
      <c r="H57" s="175"/>
      <c r="I57" s="175"/>
      <c r="J57" s="175">
        <f>'将来負担比率（分子）の構造'!K$51</f>
        <v>5319</v>
      </c>
      <c r="K57" s="175"/>
      <c r="L57" s="175"/>
      <c r="M57" s="175">
        <f>'将来負担比率（分子）の構造'!L$51</f>
        <v>4914</v>
      </c>
      <c r="N57" s="175"/>
      <c r="O57" s="175"/>
      <c r="P57" s="175">
        <f>'将来負担比率（分子）の構造'!M$51</f>
        <v>4766</v>
      </c>
    </row>
    <row r="58" spans="1:16" x14ac:dyDescent="0.2">
      <c r="A58" s="175" t="s">
        <v>41</v>
      </c>
      <c r="B58" s="175"/>
      <c r="C58" s="175"/>
      <c r="D58" s="175">
        <f>'将来負担比率（分子）の構造'!I$50</f>
        <v>9793</v>
      </c>
      <c r="E58" s="175"/>
      <c r="F58" s="175"/>
      <c r="G58" s="175">
        <f>'将来負担比率（分子）の構造'!J$50</f>
        <v>9079</v>
      </c>
      <c r="H58" s="175"/>
      <c r="I58" s="175"/>
      <c r="J58" s="175">
        <f>'将来負担比率（分子）の構造'!K$50</f>
        <v>10801</v>
      </c>
      <c r="K58" s="175"/>
      <c r="L58" s="175"/>
      <c r="M58" s="175">
        <f>'将来負担比率（分子）の構造'!L$50</f>
        <v>12821</v>
      </c>
      <c r="N58" s="175"/>
      <c r="O58" s="175"/>
      <c r="P58" s="175">
        <f>'将来負担比率（分子）の構造'!M$50</f>
        <v>13538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5444</v>
      </c>
      <c r="C62" s="175"/>
      <c r="D62" s="175"/>
      <c r="E62" s="175">
        <f>'将来負担比率（分子）の構造'!J$45</f>
        <v>5308</v>
      </c>
      <c r="F62" s="175"/>
      <c r="G62" s="175"/>
      <c r="H62" s="175">
        <f>'将来負担比率（分子）の構造'!K$45</f>
        <v>5427</v>
      </c>
      <c r="I62" s="175"/>
      <c r="J62" s="175"/>
      <c r="K62" s="175">
        <f>'将来負担比率（分子）の構造'!L$45</f>
        <v>5468</v>
      </c>
      <c r="L62" s="175"/>
      <c r="M62" s="175"/>
      <c r="N62" s="175">
        <f>'将来負担比率（分子）の構造'!M$45</f>
        <v>5541</v>
      </c>
      <c r="O62" s="175"/>
      <c r="P62" s="175"/>
    </row>
    <row r="63" spans="1:16" x14ac:dyDescent="0.2">
      <c r="A63" s="175" t="s">
        <v>34</v>
      </c>
      <c r="B63" s="175">
        <f>'将来負担比率（分子）の構造'!I$44</f>
        <v>114</v>
      </c>
      <c r="C63" s="175"/>
      <c r="D63" s="175"/>
      <c r="E63" s="175">
        <f>'将来負担比率（分子）の構造'!J$44</f>
        <v>140</v>
      </c>
      <c r="F63" s="175"/>
      <c r="G63" s="175"/>
      <c r="H63" s="175">
        <f>'将来負担比率（分子）の構造'!K$44</f>
        <v>146</v>
      </c>
      <c r="I63" s="175"/>
      <c r="J63" s="175"/>
      <c r="K63" s="175">
        <f>'将来負担比率（分子）の構造'!L$44</f>
        <v>202</v>
      </c>
      <c r="L63" s="175"/>
      <c r="M63" s="175"/>
      <c r="N63" s="175">
        <f>'将来負担比率（分子）の構造'!M$44</f>
        <v>222</v>
      </c>
      <c r="O63" s="175"/>
      <c r="P63" s="175"/>
    </row>
    <row r="64" spans="1:16" x14ac:dyDescent="0.2">
      <c r="A64" s="175" t="s">
        <v>33</v>
      </c>
      <c r="B64" s="175">
        <f>'将来負担比率（分子）の構造'!I$43</f>
        <v>10425</v>
      </c>
      <c r="C64" s="175"/>
      <c r="D64" s="175"/>
      <c r="E64" s="175">
        <f>'将来負担比率（分子）の構造'!J$43</f>
        <v>9960</v>
      </c>
      <c r="F64" s="175"/>
      <c r="G64" s="175"/>
      <c r="H64" s="175">
        <f>'将来負担比率（分子）の構造'!K$43</f>
        <v>9798</v>
      </c>
      <c r="I64" s="175"/>
      <c r="J64" s="175"/>
      <c r="K64" s="175">
        <f>'将来負担比率（分子）の構造'!L$43</f>
        <v>9583</v>
      </c>
      <c r="L64" s="175"/>
      <c r="M64" s="175"/>
      <c r="N64" s="175">
        <f>'将来負担比率（分子）の構造'!M$43</f>
        <v>9644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25751</v>
      </c>
      <c r="C66" s="175"/>
      <c r="D66" s="175"/>
      <c r="E66" s="175">
        <f>'将来負担比率（分子）の構造'!J$41</f>
        <v>25484</v>
      </c>
      <c r="F66" s="175"/>
      <c r="G66" s="175"/>
      <c r="H66" s="175">
        <f>'将来負担比率（分子）の構造'!K$41</f>
        <v>25721</v>
      </c>
      <c r="I66" s="175"/>
      <c r="J66" s="175"/>
      <c r="K66" s="175">
        <f>'将来負担比率（分子）の構造'!L$41</f>
        <v>24442</v>
      </c>
      <c r="L66" s="175"/>
      <c r="M66" s="175"/>
      <c r="N66" s="175">
        <f>'将来負担比率（分子）の構造'!M$41</f>
        <v>22892</v>
      </c>
      <c r="O66" s="175"/>
      <c r="P66" s="175"/>
    </row>
    <row r="67" spans="1:16" x14ac:dyDescent="0.2">
      <c r="A67" s="175" t="s">
        <v>71</v>
      </c>
      <c r="B67" s="175" t="e">
        <f>NA()</f>
        <v>#N/A</v>
      </c>
      <c r="C67" s="175">
        <f>IF(ISNUMBER('将来負担比率（分子）の構造'!I$53), IF('将来負担比率（分子）の構造'!I$53 &lt; 0, 0, '将来負担比率（分子）の構造'!I$53), NA())</f>
        <v>1536</v>
      </c>
      <c r="D67" s="175" t="e">
        <f>NA()</f>
        <v>#N/A</v>
      </c>
      <c r="E67" s="175" t="e">
        <f>NA()</f>
        <v>#N/A</v>
      </c>
      <c r="F67" s="175">
        <f>IF(ISNUMBER('将来負担比率（分子）の構造'!J$53), IF('将来負担比率（分子）の構造'!J$53 &lt; 0, 0, '将来負担比率（分子）の構造'!J$53), NA())</f>
        <v>2250</v>
      </c>
      <c r="G67" s="175" t="e">
        <f>NA()</f>
        <v>#N/A</v>
      </c>
      <c r="H67" s="175" t="e">
        <f>NA()</f>
        <v>#N/A</v>
      </c>
      <c r="I67" s="175">
        <f>IF(ISNUMBER('将来負担比率（分子）の構造'!K$53), IF('将来負担比率（分子）の構造'!K$53 &lt; 0, 0, '将来負担比率（分子）の構造'!K$53), NA())</f>
        <v>2102</v>
      </c>
      <c r="J67" s="175" t="e">
        <f>NA()</f>
        <v>#N/A</v>
      </c>
      <c r="K67" s="175" t="e">
        <f>NA()</f>
        <v>#N/A</v>
      </c>
      <c r="L67" s="175">
        <f>IF(ISNUMBER('将来負担比率（分子）の構造'!L$53), IF('将来負担比率（分子）の構造'!L$53 &lt; 0, 0, '将来負担比率（分子）の構造'!L$53), NA())</f>
        <v>239</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2951</v>
      </c>
      <c r="C72" s="179">
        <f>基金残高に係る経年分析!G55</f>
        <v>3411</v>
      </c>
      <c r="D72" s="179">
        <f>基金残高に係る経年分析!H55</f>
        <v>3162</v>
      </c>
    </row>
    <row r="73" spans="1:16" x14ac:dyDescent="0.2">
      <c r="A73" s="178" t="s">
        <v>74</v>
      </c>
      <c r="B73" s="179">
        <f>基金残高に係る経年分析!F56</f>
        <v>948</v>
      </c>
      <c r="C73" s="179">
        <f>基金残高に係る経年分析!G56</f>
        <v>998</v>
      </c>
      <c r="D73" s="179">
        <f>基金残高に係る経年分析!H56</f>
        <v>987</v>
      </c>
    </row>
    <row r="74" spans="1:16" x14ac:dyDescent="0.2">
      <c r="A74" s="178" t="s">
        <v>75</v>
      </c>
      <c r="B74" s="179">
        <f>基金残高に係る経年分析!F57</f>
        <v>2033</v>
      </c>
      <c r="C74" s="179">
        <f>基金残高に係る経年分析!G57</f>
        <v>2439</v>
      </c>
      <c r="D74" s="179">
        <f>基金残高に係る経年分析!H57</f>
        <v>3508</v>
      </c>
    </row>
  </sheetData>
  <sheetProtection algorithmName="SHA-512" hashValue="shf39WcJiZt9re0t7hRAp+mSuxuKxK4O/Sxfh4S49DJHva2U70s162qB0nz4fSZurdfpF7p9V6rR0e9uWdGxww==" saltValue="kl9TBk+tfyuZ1xwtue8Q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2025-03-18T03:56:30Z</cp:lastPrinted>
  <dcterms:created xsi:type="dcterms:W3CDTF">2025-02-19T02:51:28Z</dcterms:created>
  <dcterms:modified xsi:type="dcterms:W3CDTF">2025-03-19T00:02:20Z</dcterms:modified>
  <cp:category/>
</cp:coreProperties>
</file>