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<sst xmlns="http://schemas.openxmlformats.org/spreadsheetml/2006/main" count="42" uniqueCount="36">
  <si>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世帯数</t>
  </si>
  <si>
    <t>計</t>
  </si>
  <si>
    <t>男</t>
  </si>
  <si>
    <t>女</t>
  </si>
  <si>
    <t>１世帯
当たり
人　口</t>
  </si>
  <si>
    <t>人　口
増加数</t>
  </si>
  <si>
    <t>人　口
増加率</t>
  </si>
  <si>
    <t>世帯</t>
  </si>
  <si>
    <t>人</t>
  </si>
  <si>
    <t>人</t>
  </si>
  <si>
    <t>昭和　5年</t>
  </si>
  <si>
    <t>10年</t>
  </si>
  <si>
    <t>15年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</si>
  <si>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</si>
  <si>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</si>
  <si>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</si>
  <si>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</si>
  <si>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</si>
  <si>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</si>
  <si>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</si>
  <si>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</si>
  <si>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人　　　　　口</t>
  </si>
  <si>
    <t>平成 2年</t>
  </si>
  <si>
    <t>7年</t>
  </si>
  <si>
    <t>12年</t>
  </si>
  <si>
    <t>17年</t>
  </si>
  <si>
    <t>22年</t>
  </si>
  <si>
    <t>％</t>
  </si>
  <si>
    <t>-</t>
  </si>
  <si>
    <t>１　㎢
当たり
人　口</t>
  </si>
  <si>
    <t>第１表　年次別人口及び世帯数の推移</t>
  </si>
  <si>
    <t>年次</t>
  </si>
  <si>
    <t>(注)　・昭和22年8月10日小室村と合併、昭和30年4月1日宇佐美村、対島村を合併。</t>
  </si>
  <si>
    <t xml:space="preserve">　  　・昭和25年以降は国勢調査（10月1日現在）による。                                  </t>
  </si>
  <si>
    <t>大正　9年</t>
  </si>
  <si>
    <t>１4年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</si>
</sst>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0_ "/>
    <numFmt numFmtId="180" formatCode="0.0_ "/>
    <numFmt numFmtId="181" formatCode="0;_倀"/>
    <numFmt numFmtId="182" formatCode="0;_䐀"/>
    <numFmt numFmtId="183" formatCode="0.0;_䐀"/>
    <numFmt numFmtId="184" formatCode="0;&quot;△ &quot;0"/>
    <numFmt numFmtId="185" formatCode="0_);[Red]\(0\)"/>
    <numFmt numFmtId="186" formatCode="0.0_);[Red]\(0.0\)"/>
    <numFmt numFmtId="187" formatCode="0.00_);[Red]\(0.00\)"/>
    <numFmt numFmtId="188" formatCode="0.000_);[Red]\(0.000\)"/>
    <numFmt numFmtId="189" formatCode="0.0;&quot;△ &quot;0.0"/>
    <numFmt numFmtId="190" formatCode="0.00;_䐀"/>
    <numFmt numFmtId="191" formatCode="0.000;_䐀"/>
    <numFmt numFmtId="192" formatCode="0.0000;_䐀"/>
    <numFmt numFmtId="193" formatCode="0.00000;_䐀"/>
    <numFmt numFmtId="194" formatCode="#,##0_ ;[Red]\-#,##0\ "/>
    <numFmt numFmtId="195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5" fontId="2" fillId="0" borderId="0" xfId="42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85" fontId="2" fillId="0" borderId="0" xfId="42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85" fontId="2" fillId="0" borderId="0" xfId="42" applyNumberFormat="1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89" fontId="2" fillId="0" borderId="0" xfId="42" applyNumberFormat="1" applyFont="1" applyAlignment="1">
      <alignment vertical="center"/>
    </xf>
    <xf numFmtId="195" fontId="2" fillId="0" borderId="0" xfId="0" applyNumberFormat="1" applyFont="1" applyAlignment="1">
      <alignment horizontal="right" vertical="center"/>
    </xf>
    <xf numFmtId="195" fontId="2" fillId="0" borderId="0" xfId="0" applyNumberFormat="1" applyFont="1" applyAlignment="1">
      <alignment vertical="center"/>
    </xf>
    <xf numFmtId="195" fontId="2" fillId="0" borderId="0" xfId="48" applyNumberFormat="1" applyFont="1" applyAlignment="1">
      <alignment vertical="center"/>
    </xf>
    <xf numFmtId="189" fontId="2" fillId="0" borderId="0" xfId="0" applyNumberFormat="1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vertical="center"/>
    </xf>
    <xf numFmtId="0" fontId="2" fillId="0" borderId="12" xfId="0" applyFont="1" applyBorder="1" applyAlignment="1">
      <alignment vertical="center"/>
    </xf>
    <xf numFmtId="185" fontId="2" fillId="0" borderId="12" xfId="42" applyNumberFormat="1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83" fontId="2" fillId="0" borderId="12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85" fontId="2" fillId="0" borderId="0" xfId="42" applyNumberFormat="1" applyFont="1" applyBorder="1" applyAlignment="1">
      <alignment horizontal="center" vertical="center" wrapText="1"/>
    </xf>
    <xf numFmtId="185" fontId="2" fillId="0" borderId="12" xfId="4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G1" sqref="G1"/>
    </sheetView>
  </sheetViews>
  <sheetFormatPr defaultColWidth="9.00390625" defaultRowHeight="13.5"/>
  <cols>
    <col min="1" max="1" width="10.50390625" style="1" bestFit="1" customWidth="1"/>
    <col min="2" max="7" width="9.00390625" style="1" customWidth="1"/>
    <col min="8" max="8" width="9.625" style="1" customWidth="1"/>
    <col min="9" max="9" width="9.00390625" style="2" customWidth="1"/>
    <col min="10" max="16384" width="9.00390625" style="1" customWidth="1"/>
  </cols>
  <sheetData>
    <row r="1" spans="1:5" ht="17.25">
      <c r="A1" s="25" t="s">
        <v>30</v>
      </c>
      <c r="B1" s="25"/>
      <c r="C1" s="25"/>
      <c r="D1" s="25"/>
      <c r="E1" s="25"/>
    </row>
    <row r="2" spans="1:9" ht="14.25">
      <c r="A2" s="19"/>
      <c r="B2" s="19"/>
      <c r="C2" s="19"/>
      <c r="D2" s="19"/>
      <c r="E2" s="19"/>
      <c r="F2" s="19"/>
      <c r="G2" s="19"/>
      <c r="H2" s="19"/>
      <c r="I2" s="20"/>
    </row>
    <row r="3" spans="1:9" ht="27" customHeight="1">
      <c r="A3" s="32" t="s">
        <v>31</v>
      </c>
      <c r="B3" s="33" t="s">
        <v>0</v>
      </c>
      <c r="C3" s="29" t="s">
        <v>21</v>
      </c>
      <c r="D3" s="30"/>
      <c r="E3" s="31"/>
      <c r="F3" s="23" t="s">
        <v>4</v>
      </c>
      <c r="G3" s="23" t="s">
        <v>29</v>
      </c>
      <c r="H3" s="23" t="s">
        <v>5</v>
      </c>
      <c r="I3" s="26" t="s">
        <v>6</v>
      </c>
    </row>
    <row r="4" spans="1:9" ht="14.25">
      <c r="A4" s="32"/>
      <c r="B4" s="33"/>
      <c r="C4" s="35" t="s">
        <v>1</v>
      </c>
      <c r="D4" s="35" t="s">
        <v>2</v>
      </c>
      <c r="E4" s="36" t="s">
        <v>3</v>
      </c>
      <c r="F4" s="23"/>
      <c r="G4" s="23"/>
      <c r="H4" s="23"/>
      <c r="I4" s="26"/>
    </row>
    <row r="5" spans="1:9" ht="14.25">
      <c r="A5" s="31"/>
      <c r="B5" s="34"/>
      <c r="C5" s="34"/>
      <c r="D5" s="34"/>
      <c r="E5" s="31"/>
      <c r="F5" s="24"/>
      <c r="G5" s="24"/>
      <c r="H5" s="24"/>
      <c r="I5" s="27"/>
    </row>
    <row r="6" spans="1:9" ht="6" customHeight="1">
      <c r="A6" s="3"/>
      <c r="B6" s="5"/>
      <c r="C6" s="6"/>
      <c r="D6" s="6"/>
      <c r="E6" s="6"/>
      <c r="F6" s="7"/>
      <c r="G6" s="7"/>
      <c r="H6" s="7"/>
      <c r="I6" s="4"/>
    </row>
    <row r="7" spans="1:11" ht="17.25" customHeight="1">
      <c r="A7" s="8"/>
      <c r="B7" s="9" t="s">
        <v>7</v>
      </c>
      <c r="C7" s="9" t="s">
        <v>8</v>
      </c>
      <c r="D7" s="9" t="s">
        <v>9</v>
      </c>
      <c r="E7" s="9" t="s">
        <v>9</v>
      </c>
      <c r="F7" s="9" t="s">
        <v>9</v>
      </c>
      <c r="G7" s="9" t="s">
        <v>9</v>
      </c>
      <c r="H7" s="9" t="s">
        <v>9</v>
      </c>
      <c r="I7" s="10" t="s">
        <v>27</v>
      </c>
      <c r="K7" s="9"/>
    </row>
    <row r="8" spans="1:9" ht="17.25" customHeight="1">
      <c r="A8" s="11" t="s">
        <v>34</v>
      </c>
      <c r="B8" s="17">
        <v>2499</v>
      </c>
      <c r="C8" s="18">
        <v>12183</v>
      </c>
      <c r="D8" s="18">
        <v>6094</v>
      </c>
      <c r="E8" s="18">
        <v>6089</v>
      </c>
      <c r="F8" s="16">
        <f>IF(B8="","",C8/B8)</f>
        <v>4.875150060024009</v>
      </c>
      <c r="G8" s="16">
        <v>379.5</v>
      </c>
      <c r="H8" s="13" t="s">
        <v>28</v>
      </c>
      <c r="I8" s="10" t="s">
        <v>28</v>
      </c>
    </row>
    <row r="9" spans="1:8" ht="17.25" customHeight="1">
      <c r="A9" s="11"/>
      <c r="B9" s="18"/>
      <c r="C9" s="18">
        <f>IF(D9="","",(SUM(D9,E9)))</f>
      </c>
      <c r="D9" s="18"/>
      <c r="E9" s="18"/>
      <c r="F9" s="16">
        <f>IF(B9="","",C9/B9)</f>
      </c>
      <c r="G9" s="16"/>
      <c r="H9" s="14"/>
    </row>
    <row r="10" spans="1:9" ht="17.25" customHeight="1">
      <c r="A10" s="11" t="s">
        <v>35</v>
      </c>
      <c r="B10" s="17">
        <v>2745</v>
      </c>
      <c r="C10" s="18">
        <f>IF(D10="","",(SUM(D10,E10)))</f>
        <v>12940</v>
      </c>
      <c r="D10" s="18">
        <v>6451</v>
      </c>
      <c r="E10" s="18">
        <v>6489</v>
      </c>
      <c r="F10" s="16">
        <f>IF(B10="","",C10/B10)</f>
        <v>4.714025500910747</v>
      </c>
      <c r="G10" s="16">
        <v>403.1</v>
      </c>
      <c r="H10" s="15">
        <f>C10-C8</f>
        <v>757</v>
      </c>
      <c r="I10" s="12">
        <f>(C10/C8-1)*100</f>
        <v>6.213576294837075</v>
      </c>
    </row>
    <row r="11" spans="1:8" ht="17.25" customHeight="1">
      <c r="A11" s="11"/>
      <c r="B11" s="18"/>
      <c r="C11" s="18">
        <f aca="true" t="shared" si="0" ref="C11:C42">IF(D11="","",(SUM(D11,E11)))</f>
      </c>
      <c r="D11" s="18"/>
      <c r="E11" s="18"/>
      <c r="F11" s="16">
        <f aca="true" t="shared" si="1" ref="F11:F42">IF(B11="","",C11/B11)</f>
      </c>
      <c r="G11" s="16"/>
      <c r="H11" s="14"/>
    </row>
    <row r="12" spans="1:9" ht="17.25" customHeight="1">
      <c r="A12" s="11" t="s">
        <v>10</v>
      </c>
      <c r="B12" s="18">
        <v>3193</v>
      </c>
      <c r="C12" s="18">
        <f t="shared" si="0"/>
        <v>16487</v>
      </c>
      <c r="D12" s="18">
        <v>8453</v>
      </c>
      <c r="E12" s="18">
        <v>8034</v>
      </c>
      <c r="F12" s="16">
        <f t="shared" si="1"/>
        <v>5.1634826182273725</v>
      </c>
      <c r="G12" s="16">
        <v>513.6</v>
      </c>
      <c r="H12" s="15">
        <f>C12-C10</f>
        <v>3547</v>
      </c>
      <c r="I12" s="12">
        <f>(C12/C10-1)*100</f>
        <v>27.4111282843895</v>
      </c>
    </row>
    <row r="13" spans="1:9" ht="17.25" customHeight="1">
      <c r="A13" s="11"/>
      <c r="B13" s="18"/>
      <c r="C13" s="18">
        <f t="shared" si="0"/>
      </c>
      <c r="D13" s="18"/>
      <c r="E13" s="18"/>
      <c r="F13" s="16">
        <f t="shared" si="1"/>
      </c>
      <c r="G13" s="16"/>
      <c r="H13" s="15"/>
      <c r="I13" s="12"/>
    </row>
    <row r="14" spans="1:9" ht="17.25" customHeight="1">
      <c r="A14" s="11" t="s">
        <v>11</v>
      </c>
      <c r="B14" s="18">
        <v>3859</v>
      </c>
      <c r="C14" s="18">
        <f t="shared" si="0"/>
        <v>19471</v>
      </c>
      <c r="D14" s="18">
        <v>9688</v>
      </c>
      <c r="E14" s="18">
        <v>9783</v>
      </c>
      <c r="F14" s="16">
        <f t="shared" si="1"/>
        <v>5.045607670380928</v>
      </c>
      <c r="G14" s="16">
        <v>606.6</v>
      </c>
      <c r="H14" s="15">
        <f aca="true" t="shared" si="2" ref="H14:H42">C14-C12</f>
        <v>2984</v>
      </c>
      <c r="I14" s="12">
        <f aca="true" t="shared" si="3" ref="I14:I42">(C14/C12-1)*100</f>
        <v>18.099108388427254</v>
      </c>
    </row>
    <row r="15" spans="1:9" ht="17.25" customHeight="1">
      <c r="A15" s="11"/>
      <c r="B15" s="18"/>
      <c r="C15" s="18">
        <f t="shared" si="0"/>
      </c>
      <c r="D15" s="18"/>
      <c r="E15" s="18"/>
      <c r="F15" s="16">
        <f t="shared" si="1"/>
      </c>
      <c r="G15" s="16"/>
      <c r="H15" s="15"/>
      <c r="I15" s="12"/>
    </row>
    <row r="16" spans="1:9" ht="17.25" customHeight="1">
      <c r="A16" s="11" t="s">
        <v>12</v>
      </c>
      <c r="B16" s="18">
        <v>4185</v>
      </c>
      <c r="C16" s="18">
        <f t="shared" si="0"/>
        <v>20517</v>
      </c>
      <c r="D16" s="18">
        <v>9908</v>
      </c>
      <c r="E16" s="18">
        <v>10609</v>
      </c>
      <c r="F16" s="16">
        <f t="shared" si="1"/>
        <v>4.902508960573477</v>
      </c>
      <c r="G16" s="16">
        <v>639.2</v>
      </c>
      <c r="H16" s="15">
        <f t="shared" si="2"/>
        <v>1046</v>
      </c>
      <c r="I16" s="12">
        <f t="shared" si="3"/>
        <v>5.372091828873704</v>
      </c>
    </row>
    <row r="17" spans="1:9" ht="17.25" customHeight="1">
      <c r="A17" s="11"/>
      <c r="B17" s="18"/>
      <c r="C17" s="18">
        <f t="shared" si="0"/>
      </c>
      <c r="D17" s="18"/>
      <c r="E17" s="18"/>
      <c r="F17" s="16">
        <f t="shared" si="1"/>
      </c>
      <c r="G17" s="16"/>
      <c r="H17" s="15"/>
      <c r="I17" s="12"/>
    </row>
    <row r="18" spans="1:9" ht="17.25" customHeight="1">
      <c r="A18" s="11" t="s">
        <v>26</v>
      </c>
      <c r="B18" s="18">
        <v>5514</v>
      </c>
      <c r="C18" s="18">
        <f t="shared" si="0"/>
        <v>25951</v>
      </c>
      <c r="D18" s="18">
        <v>11333</v>
      </c>
      <c r="E18" s="18">
        <v>14618</v>
      </c>
      <c r="F18" s="16">
        <f t="shared" si="1"/>
        <v>4.706383750453392</v>
      </c>
      <c r="G18" s="16">
        <v>808.4</v>
      </c>
      <c r="H18" s="15">
        <f t="shared" si="2"/>
        <v>5434</v>
      </c>
      <c r="I18" s="12">
        <f t="shared" si="3"/>
        <v>26.48535360920212</v>
      </c>
    </row>
    <row r="19" spans="1:9" ht="17.25" customHeight="1">
      <c r="A19" s="11"/>
      <c r="B19" s="18"/>
      <c r="C19" s="18">
        <f t="shared" si="0"/>
      </c>
      <c r="D19" s="18"/>
      <c r="E19" s="18"/>
      <c r="F19" s="16">
        <f t="shared" si="1"/>
      </c>
      <c r="G19" s="16"/>
      <c r="H19" s="15"/>
      <c r="I19" s="12"/>
    </row>
    <row r="20" spans="1:9" ht="17.25" customHeight="1">
      <c r="A20" s="11" t="s">
        <v>13</v>
      </c>
      <c r="B20" s="18">
        <v>7698</v>
      </c>
      <c r="C20" s="18">
        <f t="shared" si="0"/>
        <v>36137</v>
      </c>
      <c r="D20" s="18">
        <v>16923</v>
      </c>
      <c r="E20" s="18">
        <v>19214</v>
      </c>
      <c r="F20" s="16">
        <f t="shared" si="1"/>
        <v>4.694336191218499</v>
      </c>
      <c r="G20" s="16">
        <v>634.2</v>
      </c>
      <c r="H20" s="15">
        <f t="shared" si="2"/>
        <v>10186</v>
      </c>
      <c r="I20" s="12">
        <f t="shared" si="3"/>
        <v>39.250895919232406</v>
      </c>
    </row>
    <row r="21" spans="1:9" ht="17.25" customHeight="1">
      <c r="A21" s="11"/>
      <c r="B21" s="18"/>
      <c r="C21" s="18">
        <f t="shared" si="0"/>
      </c>
      <c r="D21" s="18"/>
      <c r="E21" s="18"/>
      <c r="F21" s="16">
        <f t="shared" si="1"/>
      </c>
      <c r="G21" s="16"/>
      <c r="H21" s="15"/>
      <c r="I21" s="12"/>
    </row>
    <row r="22" spans="1:9" ht="17.25" customHeight="1">
      <c r="A22" s="11" t="s">
        <v>14</v>
      </c>
      <c r="B22" s="18">
        <v>10437</v>
      </c>
      <c r="C22" s="18">
        <f t="shared" si="0"/>
        <v>50169</v>
      </c>
      <c r="D22" s="18">
        <v>23653</v>
      </c>
      <c r="E22" s="18">
        <v>26516</v>
      </c>
      <c r="F22" s="16">
        <f t="shared" si="1"/>
        <v>4.806841046277666</v>
      </c>
      <c r="G22" s="16">
        <v>404.4</v>
      </c>
      <c r="H22" s="15">
        <f t="shared" si="2"/>
        <v>14032</v>
      </c>
      <c r="I22" s="12">
        <f t="shared" si="3"/>
        <v>38.83000802501591</v>
      </c>
    </row>
    <row r="23" spans="1:9" ht="17.25" customHeight="1">
      <c r="A23" s="11"/>
      <c r="B23" s="18"/>
      <c r="C23" s="18">
        <f t="shared" si="0"/>
      </c>
      <c r="D23" s="18"/>
      <c r="E23" s="18"/>
      <c r="F23" s="16">
        <f t="shared" si="1"/>
      </c>
      <c r="G23" s="16"/>
      <c r="H23" s="15"/>
      <c r="I23" s="12"/>
    </row>
    <row r="24" spans="1:9" ht="17.25" customHeight="1">
      <c r="A24" s="11" t="s">
        <v>15</v>
      </c>
      <c r="B24" s="18">
        <v>12716</v>
      </c>
      <c r="C24" s="18">
        <f t="shared" si="0"/>
        <v>54564</v>
      </c>
      <c r="D24" s="18">
        <v>26031</v>
      </c>
      <c r="E24" s="18">
        <v>28533</v>
      </c>
      <c r="F24" s="16">
        <f t="shared" si="1"/>
        <v>4.290972003774772</v>
      </c>
      <c r="G24" s="16">
        <v>439.8</v>
      </c>
      <c r="H24" s="15">
        <f t="shared" si="2"/>
        <v>4395</v>
      </c>
      <c r="I24" s="12">
        <f t="shared" si="3"/>
        <v>8.760389882198162</v>
      </c>
    </row>
    <row r="25" spans="1:9" ht="17.25" customHeight="1">
      <c r="A25" s="11"/>
      <c r="B25" s="18"/>
      <c r="C25" s="18">
        <f t="shared" si="0"/>
      </c>
      <c r="D25" s="18"/>
      <c r="E25" s="18"/>
      <c r="F25" s="16">
        <f t="shared" si="1"/>
      </c>
      <c r="G25" s="16"/>
      <c r="H25" s="15"/>
      <c r="I25" s="12"/>
    </row>
    <row r="26" spans="1:9" ht="17.25" customHeight="1">
      <c r="A26" s="11" t="s">
        <v>16</v>
      </c>
      <c r="B26" s="18">
        <v>15401</v>
      </c>
      <c r="C26" s="18">
        <f t="shared" si="0"/>
        <v>59404</v>
      </c>
      <c r="D26" s="18">
        <v>28064</v>
      </c>
      <c r="E26" s="18">
        <v>31340</v>
      </c>
      <c r="F26" s="16">
        <f t="shared" si="1"/>
        <v>3.8571521329783782</v>
      </c>
      <c r="G26" s="16">
        <v>478.7</v>
      </c>
      <c r="H26" s="15">
        <f t="shared" si="2"/>
        <v>4840</v>
      </c>
      <c r="I26" s="12">
        <f t="shared" si="3"/>
        <v>8.870317425408691</v>
      </c>
    </row>
    <row r="27" spans="1:9" ht="17.25" customHeight="1">
      <c r="A27" s="11"/>
      <c r="B27" s="18"/>
      <c r="C27" s="18">
        <f t="shared" si="0"/>
      </c>
      <c r="D27" s="18"/>
      <c r="E27" s="18"/>
      <c r="F27" s="16">
        <f t="shared" si="1"/>
      </c>
      <c r="G27" s="16"/>
      <c r="H27" s="15"/>
      <c r="I27" s="12"/>
    </row>
    <row r="28" spans="1:9" ht="17.25" customHeight="1">
      <c r="A28" s="11" t="s">
        <v>17</v>
      </c>
      <c r="B28" s="18">
        <v>17973</v>
      </c>
      <c r="C28" s="18">
        <f t="shared" si="0"/>
        <v>63003</v>
      </c>
      <c r="D28" s="18">
        <v>29825</v>
      </c>
      <c r="E28" s="18">
        <v>33178</v>
      </c>
      <c r="F28" s="16">
        <f t="shared" si="1"/>
        <v>3.5054248038724753</v>
      </c>
      <c r="G28" s="16">
        <v>507.6</v>
      </c>
      <c r="H28" s="15">
        <f t="shared" si="2"/>
        <v>3599</v>
      </c>
      <c r="I28" s="12">
        <f t="shared" si="3"/>
        <v>6.058514578142882</v>
      </c>
    </row>
    <row r="29" spans="1:9" ht="17.25" customHeight="1">
      <c r="A29" s="11"/>
      <c r="B29" s="18"/>
      <c r="C29" s="18">
        <f t="shared" si="0"/>
      </c>
      <c r="D29" s="18"/>
      <c r="E29" s="18"/>
      <c r="F29" s="16">
        <f t="shared" si="1"/>
      </c>
      <c r="G29" s="16"/>
      <c r="H29" s="15"/>
      <c r="I29" s="12"/>
    </row>
    <row r="30" spans="1:9" ht="17.25" customHeight="1">
      <c r="A30" s="11" t="s">
        <v>18</v>
      </c>
      <c r="B30" s="18">
        <v>20766</v>
      </c>
      <c r="C30" s="18">
        <f>IF(D30="","",(SUM(D30,E30)))</f>
        <v>68073</v>
      </c>
      <c r="D30" s="18">
        <v>32264</v>
      </c>
      <c r="E30" s="18">
        <v>35809</v>
      </c>
      <c r="F30" s="16">
        <f t="shared" si="1"/>
        <v>3.27809881537128</v>
      </c>
      <c r="G30" s="16">
        <v>548.2</v>
      </c>
      <c r="H30" s="15">
        <f t="shared" si="2"/>
        <v>5070</v>
      </c>
      <c r="I30" s="12">
        <f t="shared" si="3"/>
        <v>8.047235845912093</v>
      </c>
    </row>
    <row r="31" spans="1:9" ht="17.25" customHeight="1">
      <c r="A31" s="11"/>
      <c r="B31" s="18"/>
      <c r="C31" s="18">
        <f t="shared" si="0"/>
      </c>
      <c r="D31" s="18"/>
      <c r="E31" s="18"/>
      <c r="F31" s="16">
        <f t="shared" si="1"/>
      </c>
      <c r="G31" s="16"/>
      <c r="H31" s="15"/>
      <c r="I31" s="12"/>
    </row>
    <row r="32" spans="1:9" ht="17.25" customHeight="1">
      <c r="A32" s="11" t="s">
        <v>19</v>
      </c>
      <c r="B32" s="18">
        <v>22975</v>
      </c>
      <c r="C32" s="18">
        <f t="shared" si="0"/>
        <v>69638</v>
      </c>
      <c r="D32" s="18">
        <v>32853</v>
      </c>
      <c r="E32" s="18">
        <v>36785</v>
      </c>
      <c r="F32" s="16">
        <f t="shared" si="1"/>
        <v>3.0310337323177365</v>
      </c>
      <c r="G32" s="16">
        <v>560.8</v>
      </c>
      <c r="H32" s="15">
        <f t="shared" si="2"/>
        <v>1565</v>
      </c>
      <c r="I32" s="12">
        <f t="shared" si="3"/>
        <v>2.2990025413893944</v>
      </c>
    </row>
    <row r="33" spans="1:9" ht="17.25" customHeight="1">
      <c r="A33" s="11"/>
      <c r="B33" s="18"/>
      <c r="C33" s="18">
        <f t="shared" si="0"/>
      </c>
      <c r="D33" s="18"/>
      <c r="E33" s="18"/>
      <c r="F33" s="16">
        <f t="shared" si="1"/>
      </c>
      <c r="G33" s="16"/>
      <c r="H33" s="15"/>
      <c r="I33" s="12"/>
    </row>
    <row r="34" spans="1:9" ht="17.25" customHeight="1">
      <c r="A34" s="11" t="s">
        <v>20</v>
      </c>
      <c r="B34" s="18">
        <v>23667</v>
      </c>
      <c r="C34" s="18">
        <f t="shared" si="0"/>
        <v>70197</v>
      </c>
      <c r="D34" s="18">
        <v>32837</v>
      </c>
      <c r="E34" s="18">
        <v>37360</v>
      </c>
      <c r="F34" s="16">
        <f t="shared" si="1"/>
        <v>2.966028647483838</v>
      </c>
      <c r="G34" s="16">
        <v>565</v>
      </c>
      <c r="H34" s="15">
        <f t="shared" si="2"/>
        <v>559</v>
      </c>
      <c r="I34" s="12">
        <f t="shared" si="3"/>
        <v>0.8027226514259356</v>
      </c>
    </row>
    <row r="35" spans="1:9" ht="17.25" customHeight="1">
      <c r="A35" s="11"/>
      <c r="B35" s="18"/>
      <c r="C35" s="18">
        <f t="shared" si="0"/>
      </c>
      <c r="D35" s="18"/>
      <c r="E35" s="18"/>
      <c r="F35" s="16">
        <f t="shared" si="1"/>
      </c>
      <c r="G35" s="16"/>
      <c r="H35" s="15"/>
      <c r="I35" s="12"/>
    </row>
    <row r="36" spans="1:9" ht="17.25" customHeight="1">
      <c r="A36" s="11" t="s">
        <v>22</v>
      </c>
      <c r="B36" s="18">
        <v>25715</v>
      </c>
      <c r="C36" s="18">
        <f t="shared" si="0"/>
        <v>71223</v>
      </c>
      <c r="D36" s="18">
        <v>33305</v>
      </c>
      <c r="E36" s="18">
        <v>37918</v>
      </c>
      <c r="F36" s="16">
        <f t="shared" si="1"/>
        <v>2.7697063970445264</v>
      </c>
      <c r="G36" s="16">
        <v>573.9</v>
      </c>
      <c r="H36" s="15">
        <f t="shared" si="2"/>
        <v>1026</v>
      </c>
      <c r="I36" s="12">
        <f t="shared" si="3"/>
        <v>1.4616009231163796</v>
      </c>
    </row>
    <row r="37" spans="1:9" ht="17.25" customHeight="1">
      <c r="A37" s="11"/>
      <c r="B37" s="18"/>
      <c r="C37" s="18">
        <f t="shared" si="0"/>
      </c>
      <c r="D37" s="18"/>
      <c r="E37" s="18"/>
      <c r="F37" s="16">
        <f t="shared" si="1"/>
      </c>
      <c r="G37" s="16"/>
      <c r="H37" s="15"/>
      <c r="I37" s="12"/>
    </row>
    <row r="38" spans="1:9" ht="17.25" customHeight="1">
      <c r="A38" s="11" t="s">
        <v>23</v>
      </c>
      <c r="B38" s="18">
        <v>27739</v>
      </c>
      <c r="C38" s="18">
        <f t="shared" si="0"/>
        <v>72287</v>
      </c>
      <c r="D38" s="18">
        <v>33877</v>
      </c>
      <c r="E38" s="18">
        <v>38410</v>
      </c>
      <c r="F38" s="16">
        <f t="shared" si="1"/>
        <v>2.605969934027903</v>
      </c>
      <c r="G38" s="16">
        <v>582.5</v>
      </c>
      <c r="H38" s="15">
        <f t="shared" si="2"/>
        <v>1064</v>
      </c>
      <c r="I38" s="12">
        <f t="shared" si="3"/>
        <v>1.4938994425957919</v>
      </c>
    </row>
    <row r="39" spans="1:9" ht="17.25" customHeight="1">
      <c r="A39" s="11"/>
      <c r="B39" s="18"/>
      <c r="C39" s="18">
        <f t="shared" si="0"/>
      </c>
      <c r="D39" s="18"/>
      <c r="E39" s="18"/>
      <c r="F39" s="16">
        <f t="shared" si="1"/>
      </c>
      <c r="G39" s="16"/>
      <c r="H39" s="14"/>
      <c r="I39" s="12"/>
    </row>
    <row r="40" spans="1:9" ht="17.25" customHeight="1">
      <c r="A40" s="11" t="s">
        <v>24</v>
      </c>
      <c r="B40" s="18">
        <v>28547</v>
      </c>
      <c r="C40" s="18">
        <f t="shared" si="0"/>
        <v>71720</v>
      </c>
      <c r="D40" s="18">
        <v>33407</v>
      </c>
      <c r="E40" s="18">
        <v>38313</v>
      </c>
      <c r="F40" s="16">
        <f t="shared" si="1"/>
        <v>2.512348057589239</v>
      </c>
      <c r="G40" s="16">
        <v>577.8</v>
      </c>
      <c r="H40" s="14">
        <f t="shared" si="2"/>
        <v>-567</v>
      </c>
      <c r="I40" s="12">
        <f t="shared" si="3"/>
        <v>-0.7843734004731151</v>
      </c>
    </row>
    <row r="41" spans="1:9" ht="17.25" customHeight="1">
      <c r="A41" s="11"/>
      <c r="B41" s="18"/>
      <c r="C41" s="18">
        <f t="shared" si="0"/>
      </c>
      <c r="D41" s="18"/>
      <c r="E41" s="18"/>
      <c r="F41" s="16">
        <f t="shared" si="1"/>
      </c>
      <c r="G41" s="16"/>
      <c r="H41" s="14"/>
      <c r="I41" s="12"/>
    </row>
    <row r="42" spans="1:9" ht="17.25" customHeight="1">
      <c r="A42" s="11" t="s">
        <v>25</v>
      </c>
      <c r="B42" s="18">
        <v>29962</v>
      </c>
      <c r="C42" s="18">
        <f t="shared" si="0"/>
        <v>72441</v>
      </c>
      <c r="D42" s="18">
        <v>33830</v>
      </c>
      <c r="E42" s="18">
        <v>38611</v>
      </c>
      <c r="F42" s="16">
        <f t="shared" si="1"/>
        <v>2.41776249916561</v>
      </c>
      <c r="G42" s="16">
        <f>C42/124.13</f>
        <v>583.5897849029244</v>
      </c>
      <c r="H42" s="14">
        <f t="shared" si="2"/>
        <v>721</v>
      </c>
      <c r="I42" s="12">
        <f t="shared" si="3"/>
        <v>1.0052983825989958</v>
      </c>
    </row>
    <row r="43" spans="1:9" ht="17.25" customHeight="1">
      <c r="A43" s="11"/>
      <c r="B43" s="18"/>
      <c r="C43" s="18">
        <f>IF(D43="","",(SUM(D43,E43)))</f>
      </c>
      <c r="D43" s="18"/>
      <c r="E43" s="18"/>
      <c r="F43" s="16">
        <f>IF(B43="","",C43/B43)</f>
      </c>
      <c r="G43" s="16"/>
      <c r="H43" s="14"/>
      <c r="I43" s="12"/>
    </row>
    <row r="44" spans="1:9" ht="17.25" customHeight="1">
      <c r="A44" s="11" t="s">
        <v>26</v>
      </c>
      <c r="B44" s="18">
        <v>30636</v>
      </c>
      <c r="C44" s="18">
        <f>IF(D44="","",(SUM(D44,E44)))</f>
        <v>71437</v>
      </c>
      <c r="D44" s="18">
        <v>33279</v>
      </c>
      <c r="E44" s="18">
        <v>38158</v>
      </c>
      <c r="F44" s="16">
        <f>IF(B44="","",C44/B44)</f>
        <v>2.3317991904948427</v>
      </c>
      <c r="G44" s="16">
        <f>C44/124.13</f>
        <v>575.501490372996</v>
      </c>
      <c r="H44" s="14">
        <f>C44-C42</f>
        <v>-1004</v>
      </c>
      <c r="I44" s="12">
        <f>(C44/C42-1)*100</f>
        <v>-1.3859554672078</v>
      </c>
    </row>
    <row r="45" spans="1:9" ht="6.75" customHeight="1">
      <c r="A45" s="21"/>
      <c r="B45" s="19"/>
      <c r="C45" s="19"/>
      <c r="D45" s="19"/>
      <c r="E45" s="19"/>
      <c r="F45" s="19"/>
      <c r="G45" s="22"/>
      <c r="H45" s="19"/>
      <c r="I45" s="20"/>
    </row>
    <row r="46" ht="11.25" customHeight="1"/>
    <row r="47" spans="1:9" ht="18.75" customHeight="1">
      <c r="A47" s="28" t="s">
        <v>32</v>
      </c>
      <c r="B47" s="28"/>
      <c r="C47" s="28"/>
      <c r="D47" s="28"/>
      <c r="E47" s="28"/>
      <c r="F47" s="28"/>
      <c r="G47" s="28"/>
      <c r="H47" s="28"/>
      <c r="I47" s="28"/>
    </row>
    <row r="48" spans="1:9" ht="18.75" customHeight="1">
      <c r="A48" s="28" t="s">
        <v>33</v>
      </c>
      <c r="B48" s="28"/>
      <c r="C48" s="28"/>
      <c r="D48" s="28"/>
      <c r="E48" s="28"/>
      <c r="F48" s="28"/>
      <c r="G48" s="28"/>
      <c r="H48" s="28"/>
      <c r="I48" s="28"/>
    </row>
    <row r="49" ht="17.25" customHeight="1"/>
  </sheetData>
  <sheetProtection/>
  <mergeCells count="13">
    <mergeCell ref="A48:I48"/>
    <mergeCell ref="C3:E3"/>
    <mergeCell ref="A3:A5"/>
    <mergeCell ref="B3:B5"/>
    <mergeCell ref="C4:C5"/>
    <mergeCell ref="D4:D5"/>
    <mergeCell ref="E4:E5"/>
    <mergeCell ref="F3:F5"/>
    <mergeCell ref="G3:G5"/>
    <mergeCell ref="H3:H5"/>
    <mergeCell ref="A1:E1"/>
    <mergeCell ref="I3:I5"/>
    <mergeCell ref="A47:I47"/>
  </mergeCells>
  <printOptions/>
  <pageMargins left="0.7874015748031497" right="0.7874015748031497" top="0.5905511811023623" bottom="0.5905511811023623" header="0.5118110236220472" footer="0.5118110236220472"/>
  <pageSetup firstPageNumber="35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DAS10022</cp:lastModifiedBy>
  <cp:lastPrinted>2013-01-07T04:13:03Z</cp:lastPrinted>
  <dcterms:created xsi:type="dcterms:W3CDTF">2007-05-17T04:18:10Z</dcterms:created>
  <dcterms:modified xsi:type="dcterms:W3CDTF">2013-01-07T04:13:08Z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