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updateLinks="never" codeName="ThisWorkbook"/>
  <xr:revisionPtr revIDLastSave="0" documentId="13_ncr:1_{E3D9913B-366D-43B7-A4D6-EDCEB1C8FBBF}" xr6:coauthVersionLast="47" xr6:coauthVersionMax="47" xr10:uidLastSave="{00000000-0000-0000-0000-000000000000}"/>
  <bookViews>
    <workbookView xWindow="-120" yWindow="-120" windowWidth="29040" windowHeight="15720" tabRatio="858" firstSheet="4" activeTab="4" xr2:uid="{00000000-000D-0000-FFFF-FFFF00000000}"/>
  </bookViews>
  <sheets>
    <sheet name="1_共通入力シート【記載必須】" sheetId="133" state="hidden" r:id="rId1"/>
    <sheet name="2_個別入力シート（支援プログラム以外）" sheetId="134" state="hidden" r:id="rId2"/>
    <sheet name="3_個別入力シート（支援プログラム）" sheetId="127" state="hidden" r:id="rId3"/>
    <sheet name="4_総括表への転記シート" sheetId="135" state="hidden" r:id="rId4"/>
    <sheet name="子育て支援事業（ひよこ）実施計画書" sheetId="139" r:id="rId5"/>
    <sheet name="リンク先" sheetId="64" state="hidden" r:id="rId6"/>
    <sheet name="自治体CD" sheetId="137" state="hidden" r:id="rId7"/>
    <sheet name="補助率判定" sheetId="138" state="hidden" r:id="rId8"/>
  </sheets>
  <definedNames>
    <definedName name="_xlnm._FilterDatabase" localSheetId="0" hidden="1">'1_共通入力シート【記載必須】'!$B$6:$DM$6</definedName>
    <definedName name="_xlnm._FilterDatabase" localSheetId="1" hidden="1">'2_個別入力シート（支援プログラム以外）'!$B$6:$GL$26</definedName>
    <definedName name="_xlnm._FilterDatabase" localSheetId="2" hidden="1">'3_個別入力シート（支援プログラム）'!$B$6:$DN$6</definedName>
    <definedName name="_xlnm._FilterDatabase" localSheetId="3" hidden="1">'4_総括表への転記シート'!$B$4:$Z$24</definedName>
    <definedName name="_xlnm._FilterDatabase" localSheetId="6" hidden="1">自治体CD!$A$1:$E$1789</definedName>
    <definedName name="_xlnm._FilterDatabase" localSheetId="7" hidden="1">補助率判定!$A$1:$I$1789</definedName>
    <definedName name="_xlnm.Print_Area" localSheetId="0">'1_共通入力シート【記載必須】'!$B$1:$AJ$8</definedName>
    <definedName name="_xlnm.Print_Area" localSheetId="1">'2_個別入力シート（支援プログラム以外）'!$B$1:$GI$28</definedName>
    <definedName name="_xlnm.Print_Area" localSheetId="2">'3_個別入力シート（支援プログラム）'!$B$1:$CR$9</definedName>
    <definedName name="_xlnm.Print_Area" localSheetId="3">'4_総括表への転記シート'!$A$3:$T$25</definedName>
    <definedName name="_xlnm.Print_Area" localSheetId="4">'子育て支援事業（ひよこ）実施計画書'!$A$1:$AJ$115</definedName>
    <definedName name="_xlnm.Print_Titles" localSheetId="3">'4_総括表への転記シート'!$1:$4</definedName>
    <definedName name="メニュー2R7">リンク先!$C$19</definedName>
    <definedName name="メニュー2R8">リンク先!$C$23</definedName>
    <definedName name="メニューR7">リンク先!$C$16:$C$18</definedName>
    <definedName name="メニューR8">リンク先!$C$20:$C$22</definedName>
    <definedName name="ライフデザイン・結婚支援重点推進事業R7">リンク先!$D$25:$D$26</definedName>
    <definedName name="ライフデザイン・結婚支援重点推進事業R7一般メニュ―">リンク先!$E$40:$E$45</definedName>
    <definedName name="ライフデザイン・結婚支援重点推進事業R7重点メニュ―">リンク先!$E$46:$E$50</definedName>
    <definedName name="ライフデザイン・結婚支援重点推進事業R8">リンク先!$D$32:$D$33</definedName>
    <definedName name="ライフデザイン・結婚支援重点推進事業R8一般メニュー">リンク先!$E$67:$E$72</definedName>
    <definedName name="ライフデザイン・結婚支援重点推進事業R8重点メニュー">リンク先!$E$73:$E$77</definedName>
    <definedName name="共通要件_各種経費">リンク先!$H$98:$H$99</definedName>
    <definedName name="共通要件_個人給付">リンク先!$H$102:$H$104</definedName>
    <definedName name="経費区分">リンク先!$F$97:$F$107</definedName>
    <definedName name="結婚_妊娠・出産_子育てに温かい社会づくり・気運醸成事業R7">リンク先!$D$28:$D$29</definedName>
    <definedName name="結婚_妊娠・出産_子育てに温かい社会づくり・気運醸成事業R7一般メニュー">リンク先!$E$52:$E$58</definedName>
    <definedName name="結婚_妊娠・出産_子育てに温かい社会づくり・気運醸成事業R7重点メニュー">リンク先!$E$59:$E$64</definedName>
    <definedName name="結婚_妊娠・出産_子育てに温かい社会づくり・気運醸成事業R8">リンク先!$D$35:$D$36</definedName>
    <definedName name="結婚_妊娠・出産_子育てに温かい社会づくり・気運醸成事業R8一般メニュ―">リンク先!$E$79:$E$85</definedName>
    <definedName name="結婚_妊娠・出産_子育てに温かい社会づくり・気運醸成事業R8重点メニュ―">リンク先!$E$86:$E$91</definedName>
    <definedName name="結婚・妊娠・共育ての相談機会提供・支援プログラムR7">リンク先!$D$30:$D$31</definedName>
    <definedName name="結婚・妊娠・共育ての相談機会提供・支援プログラムR7一般コース">リンク先!$E$65</definedName>
    <definedName name="結婚・妊娠・共育ての相談機会提供・支援プログラムR7都道府県主導型市町村連携コース">リンク先!$E$66</definedName>
    <definedName name="結婚・妊娠・共育ての相談機会提供・支援プログラムR8">リンク先!$D$37:$D$38</definedName>
    <definedName name="結婚・妊娠・共育ての相談機会提供・支援プログラムR8一般コース">リンク先!$E$92</definedName>
    <definedName name="結婚・妊娠・共育ての相談機会提供・支援プログラムR8都道府県主導型市町村連携コース">リンク先!$E$93</definedName>
    <definedName name="結婚支援コンシェルジュ事業R7">リンク先!$D$27</definedName>
    <definedName name="結婚支援コンシェルジュ事業R7結婚支援コンシェルジュ事業">リンク先!$E$51</definedName>
    <definedName name="結婚支援コンシェルジュ事業R8">リンク先!$D$34</definedName>
    <definedName name="結婚支援コンシェルジュ事業R8結婚支援コンシェルジュ事業">リンク先!$E$78</definedName>
    <definedName name="個票No">リンク先!$D$97:$D$117</definedName>
    <definedName name="収入区分">リンク先!$F$109:$F$110</definedName>
    <definedName name="単位">リンク先!$E$97:$E$113</definedName>
    <definedName name="都道府県一覧">リンク先!$B$97:$B$143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789" i="138" l="1"/>
  <c r="F1789" i="138"/>
  <c r="G1789" i="138" s="1"/>
  <c r="H1788" i="138"/>
  <c r="I1788" i="138" s="1"/>
  <c r="F1788" i="138"/>
  <c r="G1788" i="138" s="1"/>
  <c r="H1787" i="138"/>
  <c r="F1787" i="138"/>
  <c r="G1787" i="138" s="1"/>
  <c r="H1786" i="138"/>
  <c r="F1786" i="138"/>
  <c r="G1786" i="138" s="1"/>
  <c r="H1785" i="138"/>
  <c r="F1785" i="138"/>
  <c r="G1785" i="138" s="1"/>
  <c r="H1784" i="138"/>
  <c r="I1784" i="138" s="1"/>
  <c r="F1784" i="138"/>
  <c r="G1784" i="138" s="1"/>
  <c r="H1783" i="138"/>
  <c r="F1783" i="138"/>
  <c r="G1783" i="138" s="1"/>
  <c r="H1782" i="138"/>
  <c r="I1782" i="138" s="1"/>
  <c r="F1782" i="138"/>
  <c r="G1782" i="138" s="1"/>
  <c r="H1781" i="138"/>
  <c r="F1781" i="138"/>
  <c r="G1781" i="138" s="1"/>
  <c r="H1780" i="138"/>
  <c r="F1780" i="138"/>
  <c r="G1780" i="138" s="1"/>
  <c r="H1779" i="138"/>
  <c r="I1779" i="138" s="1"/>
  <c r="F1779" i="138"/>
  <c r="G1779" i="138" s="1"/>
  <c r="H1778" i="138"/>
  <c r="F1778" i="138"/>
  <c r="G1778" i="138" s="1"/>
  <c r="H1777" i="138"/>
  <c r="I1777" i="138" s="1"/>
  <c r="F1777" i="138"/>
  <c r="G1777" i="138" s="1"/>
  <c r="H1776" i="138"/>
  <c r="I1776" i="138" s="1"/>
  <c r="F1776" i="138"/>
  <c r="G1776" i="138" s="1"/>
  <c r="H1775" i="138"/>
  <c r="F1775" i="138"/>
  <c r="G1775" i="138" s="1"/>
  <c r="H1774" i="138"/>
  <c r="F1774" i="138"/>
  <c r="G1774" i="138" s="1"/>
  <c r="H1773" i="138"/>
  <c r="I1773" i="138" s="1"/>
  <c r="F1773" i="138"/>
  <c r="G1773" i="138" s="1"/>
  <c r="H1772" i="138"/>
  <c r="I1772" i="138" s="1"/>
  <c r="G1772" i="138"/>
  <c r="F1772" i="138"/>
  <c r="H1771" i="138"/>
  <c r="F1771" i="138"/>
  <c r="G1771" i="138" s="1"/>
  <c r="H1770" i="138"/>
  <c r="I1770" i="138" s="1"/>
  <c r="F1770" i="138"/>
  <c r="G1770" i="138" s="1"/>
  <c r="H1769" i="138"/>
  <c r="F1769" i="138"/>
  <c r="G1769" i="138" s="1"/>
  <c r="H1768" i="138"/>
  <c r="F1768" i="138"/>
  <c r="G1768" i="138" s="1"/>
  <c r="H1767" i="138"/>
  <c r="I1767" i="138" s="1"/>
  <c r="F1767" i="138"/>
  <c r="G1767" i="138" s="1"/>
  <c r="H1766" i="138"/>
  <c r="I1766" i="138" s="1"/>
  <c r="F1766" i="138"/>
  <c r="G1766" i="138" s="1"/>
  <c r="H1765" i="138"/>
  <c r="F1765" i="138"/>
  <c r="G1765" i="138" s="1"/>
  <c r="H1764" i="138"/>
  <c r="F1764" i="138"/>
  <c r="G1764" i="138" s="1"/>
  <c r="H1763" i="138"/>
  <c r="F1763" i="138"/>
  <c r="G1763" i="138" s="1"/>
  <c r="H1762" i="138"/>
  <c r="I1762" i="138" s="1"/>
  <c r="F1762" i="138"/>
  <c r="G1762" i="138" s="1"/>
  <c r="H1761" i="138"/>
  <c r="I1761" i="138" s="1"/>
  <c r="F1761" i="138"/>
  <c r="G1761" i="138" s="1"/>
  <c r="H1760" i="138"/>
  <c r="F1760" i="138"/>
  <c r="G1760" i="138" s="1"/>
  <c r="H1759" i="138"/>
  <c r="F1759" i="138"/>
  <c r="G1759" i="138" s="1"/>
  <c r="H1758" i="138"/>
  <c r="F1758" i="138"/>
  <c r="G1758" i="138" s="1"/>
  <c r="H1757" i="138"/>
  <c r="I1757" i="138" s="1"/>
  <c r="F1757" i="138"/>
  <c r="G1757" i="138" s="1"/>
  <c r="H1756" i="138"/>
  <c r="F1756" i="138"/>
  <c r="G1756" i="138" s="1"/>
  <c r="H1755" i="138"/>
  <c r="I1755" i="138" s="1"/>
  <c r="F1755" i="138"/>
  <c r="G1755" i="138" s="1"/>
  <c r="H1754" i="138"/>
  <c r="F1754" i="138"/>
  <c r="G1754" i="138" s="1"/>
  <c r="H1753" i="138"/>
  <c r="F1753" i="138"/>
  <c r="G1753" i="138" s="1"/>
  <c r="H1752" i="138"/>
  <c r="I1752" i="138" s="1"/>
  <c r="F1752" i="138"/>
  <c r="G1752" i="138" s="1"/>
  <c r="H1751" i="138"/>
  <c r="F1751" i="138"/>
  <c r="G1751" i="138" s="1"/>
  <c r="H1750" i="138"/>
  <c r="F1750" i="138"/>
  <c r="G1750" i="138" s="1"/>
  <c r="H1749" i="138"/>
  <c r="I1749" i="138" s="1"/>
  <c r="F1749" i="138"/>
  <c r="G1749" i="138" s="1"/>
  <c r="H1748" i="138"/>
  <c r="F1748" i="138"/>
  <c r="G1748" i="138" s="1"/>
  <c r="H1747" i="138"/>
  <c r="F1747" i="138"/>
  <c r="G1747" i="138" s="1"/>
  <c r="H1746" i="138"/>
  <c r="I1746" i="138" s="1"/>
  <c r="F1746" i="138"/>
  <c r="G1746" i="138" s="1"/>
  <c r="H1745" i="138"/>
  <c r="F1745" i="138"/>
  <c r="G1745" i="138" s="1"/>
  <c r="H1744" i="138"/>
  <c r="I1744" i="138" s="1"/>
  <c r="F1744" i="138"/>
  <c r="G1744" i="138" s="1"/>
  <c r="H1743" i="138"/>
  <c r="I1743" i="138" s="1"/>
  <c r="F1743" i="138"/>
  <c r="G1743" i="138" s="1"/>
  <c r="H1742" i="138"/>
  <c r="F1742" i="138"/>
  <c r="G1742" i="138" s="1"/>
  <c r="H1741" i="138"/>
  <c r="I1741" i="138" s="1"/>
  <c r="F1741" i="138"/>
  <c r="G1741" i="138" s="1"/>
  <c r="H1740" i="138"/>
  <c r="I1740" i="138" s="1"/>
  <c r="F1740" i="138"/>
  <c r="G1740" i="138" s="1"/>
  <c r="H1739" i="138"/>
  <c r="F1739" i="138"/>
  <c r="G1739" i="138" s="1"/>
  <c r="H1738" i="138"/>
  <c r="I1738" i="138" s="1"/>
  <c r="F1738" i="138"/>
  <c r="G1738" i="138" s="1"/>
  <c r="H1737" i="138"/>
  <c r="F1737" i="138"/>
  <c r="G1737" i="138" s="1"/>
  <c r="H1736" i="138"/>
  <c r="F1736" i="138"/>
  <c r="G1736" i="138" s="1"/>
  <c r="H1735" i="138"/>
  <c r="F1735" i="138"/>
  <c r="G1735" i="138" s="1"/>
  <c r="H1734" i="138"/>
  <c r="I1734" i="138" s="1"/>
  <c r="F1734" i="138"/>
  <c r="G1734" i="138" s="1"/>
  <c r="H1733" i="138"/>
  <c r="F1733" i="138"/>
  <c r="G1733" i="138" s="1"/>
  <c r="H1732" i="138"/>
  <c r="I1732" i="138" s="1"/>
  <c r="F1732" i="138"/>
  <c r="G1732" i="138" s="1"/>
  <c r="H1731" i="138"/>
  <c r="I1731" i="138" s="1"/>
  <c r="F1731" i="138"/>
  <c r="G1731" i="138" s="1"/>
  <c r="H1730" i="138"/>
  <c r="I1730" i="138" s="1"/>
  <c r="F1730" i="138"/>
  <c r="G1730" i="138" s="1"/>
  <c r="H1729" i="138"/>
  <c r="I1729" i="138" s="1"/>
  <c r="F1729" i="138"/>
  <c r="G1729" i="138" s="1"/>
  <c r="H1728" i="138"/>
  <c r="F1728" i="138"/>
  <c r="G1728" i="138" s="1"/>
  <c r="H1727" i="138"/>
  <c r="G1727" i="138"/>
  <c r="F1727" i="138"/>
  <c r="H1726" i="138"/>
  <c r="F1726" i="138"/>
  <c r="G1726" i="138" s="1"/>
  <c r="H1725" i="138"/>
  <c r="I1725" i="138" s="1"/>
  <c r="F1725" i="138"/>
  <c r="G1725" i="138" s="1"/>
  <c r="H1724" i="138"/>
  <c r="F1724" i="138"/>
  <c r="G1724" i="138" s="1"/>
  <c r="H1723" i="138"/>
  <c r="I1723" i="138" s="1"/>
  <c r="F1723" i="138"/>
  <c r="G1723" i="138" s="1"/>
  <c r="H1722" i="138"/>
  <c r="F1722" i="138"/>
  <c r="G1722" i="138" s="1"/>
  <c r="I1722" i="138" s="1"/>
  <c r="H1721" i="138"/>
  <c r="F1721" i="138"/>
  <c r="G1721" i="138" s="1"/>
  <c r="H1720" i="138"/>
  <c r="I1720" i="138" s="1"/>
  <c r="F1720" i="138"/>
  <c r="G1720" i="138" s="1"/>
  <c r="H1719" i="138"/>
  <c r="I1719" i="138" s="1"/>
  <c r="F1719" i="138"/>
  <c r="G1719" i="138" s="1"/>
  <c r="H1718" i="138"/>
  <c r="I1718" i="138" s="1"/>
  <c r="G1718" i="138"/>
  <c r="F1718" i="138"/>
  <c r="H1717" i="138"/>
  <c r="I1717" i="138" s="1"/>
  <c r="F1717" i="138"/>
  <c r="G1717" i="138" s="1"/>
  <c r="H1716" i="138"/>
  <c r="I1716" i="138" s="1"/>
  <c r="F1716" i="138"/>
  <c r="G1716" i="138" s="1"/>
  <c r="H1715" i="138"/>
  <c r="F1715" i="138"/>
  <c r="G1715" i="138" s="1"/>
  <c r="H1714" i="138"/>
  <c r="I1714" i="138" s="1"/>
  <c r="F1714" i="138"/>
  <c r="G1714" i="138" s="1"/>
  <c r="H1713" i="138"/>
  <c r="F1713" i="138"/>
  <c r="G1713" i="138" s="1"/>
  <c r="H1712" i="138"/>
  <c r="F1712" i="138"/>
  <c r="G1712" i="138" s="1"/>
  <c r="H1711" i="138"/>
  <c r="I1711" i="138" s="1"/>
  <c r="F1711" i="138"/>
  <c r="G1711" i="138" s="1"/>
  <c r="H1710" i="138"/>
  <c r="F1710" i="138"/>
  <c r="G1710" i="138" s="1"/>
  <c r="H1709" i="138"/>
  <c r="G1709" i="138"/>
  <c r="F1709" i="138"/>
  <c r="H1708" i="138"/>
  <c r="F1708" i="138"/>
  <c r="G1708" i="138" s="1"/>
  <c r="H1707" i="138"/>
  <c r="I1707" i="138" s="1"/>
  <c r="F1707" i="138"/>
  <c r="G1707" i="138" s="1"/>
  <c r="H1706" i="138"/>
  <c r="F1706" i="138"/>
  <c r="G1706" i="138" s="1"/>
  <c r="H1705" i="138"/>
  <c r="I1705" i="138" s="1"/>
  <c r="F1705" i="138"/>
  <c r="G1705" i="138" s="1"/>
  <c r="H1704" i="138"/>
  <c r="F1704" i="138"/>
  <c r="G1704" i="138" s="1"/>
  <c r="H1703" i="138"/>
  <c r="I1703" i="138" s="1"/>
  <c r="F1703" i="138"/>
  <c r="G1703" i="138" s="1"/>
  <c r="H1702" i="138"/>
  <c r="I1702" i="138" s="1"/>
  <c r="F1702" i="138"/>
  <c r="G1702" i="138" s="1"/>
  <c r="H1701" i="138"/>
  <c r="F1701" i="138"/>
  <c r="G1701" i="138" s="1"/>
  <c r="H1700" i="138"/>
  <c r="G1700" i="138"/>
  <c r="F1700" i="138"/>
  <c r="H1699" i="138"/>
  <c r="F1699" i="138"/>
  <c r="G1699" i="138" s="1"/>
  <c r="H1698" i="138"/>
  <c r="I1698" i="138" s="1"/>
  <c r="F1698" i="138"/>
  <c r="G1698" i="138" s="1"/>
  <c r="H1697" i="138"/>
  <c r="F1697" i="138"/>
  <c r="G1697" i="138" s="1"/>
  <c r="H1696" i="138"/>
  <c r="I1696" i="138" s="1"/>
  <c r="F1696" i="138"/>
  <c r="G1696" i="138" s="1"/>
  <c r="H1695" i="138"/>
  <c r="F1695" i="138"/>
  <c r="G1695" i="138" s="1"/>
  <c r="I1695" i="138" s="1"/>
  <c r="H1694" i="138"/>
  <c r="I1694" i="138" s="1"/>
  <c r="F1694" i="138"/>
  <c r="G1694" i="138" s="1"/>
  <c r="H1693" i="138"/>
  <c r="I1693" i="138" s="1"/>
  <c r="F1693" i="138"/>
  <c r="G1693" i="138" s="1"/>
  <c r="H1692" i="138"/>
  <c r="I1692" i="138" s="1"/>
  <c r="F1692" i="138"/>
  <c r="G1692" i="138" s="1"/>
  <c r="H1691" i="138"/>
  <c r="I1691" i="138" s="1"/>
  <c r="F1691" i="138"/>
  <c r="G1691" i="138" s="1"/>
  <c r="H1690" i="138"/>
  <c r="I1690" i="138" s="1"/>
  <c r="F1690" i="138"/>
  <c r="G1690" i="138" s="1"/>
  <c r="H1689" i="138"/>
  <c r="I1689" i="138" s="1"/>
  <c r="F1689" i="138"/>
  <c r="G1689" i="138" s="1"/>
  <c r="H1688" i="138"/>
  <c r="F1688" i="138"/>
  <c r="G1688" i="138" s="1"/>
  <c r="H1687" i="138"/>
  <c r="F1687" i="138"/>
  <c r="G1687" i="138" s="1"/>
  <c r="I1686" i="138"/>
  <c r="H1686" i="138"/>
  <c r="F1686" i="138"/>
  <c r="G1686" i="138" s="1"/>
  <c r="H1685" i="138"/>
  <c r="I1685" i="138" s="1"/>
  <c r="G1685" i="138"/>
  <c r="F1685" i="138"/>
  <c r="H1684" i="138"/>
  <c r="F1684" i="138"/>
  <c r="G1684" i="138" s="1"/>
  <c r="H1683" i="138"/>
  <c r="I1683" i="138" s="1"/>
  <c r="F1683" i="138"/>
  <c r="G1683" i="138" s="1"/>
  <c r="I1682" i="138"/>
  <c r="H1682" i="138"/>
  <c r="F1682" i="138"/>
  <c r="G1682" i="138" s="1"/>
  <c r="H1681" i="138"/>
  <c r="I1681" i="138" s="1"/>
  <c r="F1681" i="138"/>
  <c r="G1681" i="138" s="1"/>
  <c r="H1680" i="138"/>
  <c r="I1680" i="138" s="1"/>
  <c r="F1680" i="138"/>
  <c r="G1680" i="138" s="1"/>
  <c r="H1679" i="138"/>
  <c r="G1679" i="138"/>
  <c r="F1679" i="138"/>
  <c r="H1678" i="138"/>
  <c r="I1678" i="138" s="1"/>
  <c r="F1678" i="138"/>
  <c r="G1678" i="138" s="1"/>
  <c r="H1677" i="138"/>
  <c r="I1677" i="138" s="1"/>
  <c r="F1677" i="138"/>
  <c r="G1677" i="138" s="1"/>
  <c r="H1676" i="138"/>
  <c r="I1676" i="138" s="1"/>
  <c r="G1676" i="138"/>
  <c r="F1676" i="138"/>
  <c r="H1675" i="138"/>
  <c r="I1675" i="138" s="1"/>
  <c r="F1675" i="138"/>
  <c r="G1675" i="138" s="1"/>
  <c r="H1674" i="138"/>
  <c r="I1674" i="138" s="1"/>
  <c r="F1674" i="138"/>
  <c r="G1674" i="138" s="1"/>
  <c r="H1673" i="138"/>
  <c r="I1673" i="138" s="1"/>
  <c r="G1673" i="138"/>
  <c r="F1673" i="138"/>
  <c r="H1672" i="138"/>
  <c r="F1672" i="138"/>
  <c r="G1672" i="138" s="1"/>
  <c r="I1671" i="138"/>
  <c r="H1671" i="138"/>
  <c r="F1671" i="138"/>
  <c r="G1671" i="138" s="1"/>
  <c r="H1670" i="138"/>
  <c r="I1670" i="138" s="1"/>
  <c r="F1670" i="138"/>
  <c r="G1670" i="138" s="1"/>
  <c r="H1669" i="138"/>
  <c r="I1669" i="138" s="1"/>
  <c r="F1669" i="138"/>
  <c r="G1669" i="138" s="1"/>
  <c r="H1668" i="138"/>
  <c r="F1668" i="138"/>
  <c r="G1668" i="138" s="1"/>
  <c r="H1667" i="138"/>
  <c r="F1667" i="138"/>
  <c r="G1667" i="138" s="1"/>
  <c r="H1666" i="138"/>
  <c r="I1666" i="138" s="1"/>
  <c r="F1666" i="138"/>
  <c r="G1666" i="138" s="1"/>
  <c r="H1665" i="138"/>
  <c r="I1665" i="138" s="1"/>
  <c r="F1665" i="138"/>
  <c r="G1665" i="138" s="1"/>
  <c r="H1664" i="138"/>
  <c r="F1664" i="138"/>
  <c r="G1664" i="138" s="1"/>
  <c r="H1663" i="138"/>
  <c r="I1663" i="138" s="1"/>
  <c r="F1663" i="138"/>
  <c r="G1663" i="138" s="1"/>
  <c r="I1662" i="138"/>
  <c r="H1662" i="138"/>
  <c r="F1662" i="138"/>
  <c r="G1662" i="138" s="1"/>
  <c r="H1661" i="138"/>
  <c r="I1661" i="138" s="1"/>
  <c r="G1661" i="138"/>
  <c r="F1661" i="138"/>
  <c r="H1660" i="138"/>
  <c r="I1660" i="138" s="1"/>
  <c r="F1660" i="138"/>
  <c r="G1660" i="138" s="1"/>
  <c r="H1659" i="138"/>
  <c r="F1659" i="138"/>
  <c r="G1659" i="138" s="1"/>
  <c r="H1658" i="138"/>
  <c r="I1658" i="138" s="1"/>
  <c r="F1658" i="138"/>
  <c r="G1658" i="138" s="1"/>
  <c r="H1657" i="138"/>
  <c r="I1657" i="138" s="1"/>
  <c r="F1657" i="138"/>
  <c r="G1657" i="138" s="1"/>
  <c r="H1656" i="138"/>
  <c r="F1656" i="138"/>
  <c r="G1656" i="138" s="1"/>
  <c r="H1655" i="138"/>
  <c r="F1655" i="138"/>
  <c r="G1655" i="138" s="1"/>
  <c r="I1655" i="138" s="1"/>
  <c r="H1654" i="138"/>
  <c r="I1654" i="138" s="1"/>
  <c r="F1654" i="138"/>
  <c r="G1654" i="138" s="1"/>
  <c r="H1653" i="138"/>
  <c r="I1653" i="138" s="1"/>
  <c r="F1653" i="138"/>
  <c r="G1653" i="138" s="1"/>
  <c r="H1652" i="138"/>
  <c r="I1652" i="138" s="1"/>
  <c r="G1652" i="138"/>
  <c r="F1652" i="138"/>
  <c r="H1651" i="138"/>
  <c r="F1651" i="138"/>
  <c r="G1651" i="138" s="1"/>
  <c r="I1650" i="138"/>
  <c r="H1650" i="138"/>
  <c r="F1650" i="138"/>
  <c r="G1650" i="138" s="1"/>
  <c r="H1649" i="138"/>
  <c r="I1649" i="138" s="1"/>
  <c r="G1649" i="138"/>
  <c r="F1649" i="138"/>
  <c r="H1648" i="138"/>
  <c r="F1648" i="138"/>
  <c r="G1648" i="138" s="1"/>
  <c r="H1647" i="138"/>
  <c r="F1647" i="138"/>
  <c r="G1647" i="138" s="1"/>
  <c r="I1647" i="138" s="1"/>
  <c r="H1646" i="138"/>
  <c r="I1646" i="138" s="1"/>
  <c r="F1646" i="138"/>
  <c r="G1646" i="138" s="1"/>
  <c r="H1645" i="138"/>
  <c r="I1645" i="138" s="1"/>
  <c r="F1645" i="138"/>
  <c r="G1645" i="138" s="1"/>
  <c r="H1644" i="138"/>
  <c r="F1644" i="138"/>
  <c r="G1644" i="138" s="1"/>
  <c r="I1643" i="138"/>
  <c r="H1643" i="138"/>
  <c r="G1643" i="138"/>
  <c r="F1643" i="138"/>
  <c r="H1642" i="138"/>
  <c r="I1642" i="138" s="1"/>
  <c r="F1642" i="138"/>
  <c r="G1642" i="138" s="1"/>
  <c r="H1641" i="138"/>
  <c r="I1641" i="138" s="1"/>
  <c r="F1641" i="138"/>
  <c r="G1641" i="138" s="1"/>
  <c r="H1640" i="138"/>
  <c r="G1640" i="138"/>
  <c r="F1640" i="138"/>
  <c r="H1639" i="138"/>
  <c r="F1639" i="138"/>
  <c r="G1639" i="138" s="1"/>
  <c r="I1638" i="138"/>
  <c r="H1638" i="138"/>
  <c r="F1638" i="138"/>
  <c r="G1638" i="138" s="1"/>
  <c r="H1637" i="138"/>
  <c r="I1637" i="138" s="1"/>
  <c r="G1637" i="138"/>
  <c r="F1637" i="138"/>
  <c r="H1636" i="138"/>
  <c r="F1636" i="138"/>
  <c r="G1636" i="138" s="1"/>
  <c r="I1635" i="138"/>
  <c r="H1635" i="138"/>
  <c r="F1635" i="138"/>
  <c r="G1635" i="138" s="1"/>
  <c r="I1634" i="138"/>
  <c r="H1634" i="138"/>
  <c r="F1634" i="138"/>
  <c r="G1634" i="138" s="1"/>
  <c r="H1633" i="138"/>
  <c r="I1633" i="138" s="1"/>
  <c r="F1633" i="138"/>
  <c r="G1633" i="138" s="1"/>
  <c r="H1632" i="138"/>
  <c r="F1632" i="138"/>
  <c r="G1632" i="138" s="1"/>
  <c r="H1631" i="138"/>
  <c r="I1631" i="138" s="1"/>
  <c r="G1631" i="138"/>
  <c r="F1631" i="138"/>
  <c r="H1630" i="138"/>
  <c r="I1630" i="138" s="1"/>
  <c r="F1630" i="138"/>
  <c r="G1630" i="138" s="1"/>
  <c r="H1629" i="138"/>
  <c r="I1629" i="138" s="1"/>
  <c r="F1629" i="138"/>
  <c r="G1629" i="138" s="1"/>
  <c r="H1628" i="138"/>
  <c r="G1628" i="138"/>
  <c r="F1628" i="138"/>
  <c r="H1627" i="138"/>
  <c r="I1627" i="138" s="1"/>
  <c r="F1627" i="138"/>
  <c r="G1627" i="138" s="1"/>
  <c r="I1626" i="138"/>
  <c r="H1626" i="138"/>
  <c r="F1626" i="138"/>
  <c r="G1626" i="138" s="1"/>
  <c r="H1625" i="138"/>
  <c r="I1625" i="138" s="1"/>
  <c r="G1625" i="138"/>
  <c r="F1625" i="138"/>
  <c r="H1624" i="138"/>
  <c r="I1624" i="138" s="1"/>
  <c r="F1624" i="138"/>
  <c r="G1624" i="138" s="1"/>
  <c r="I1623" i="138"/>
  <c r="H1623" i="138"/>
  <c r="F1623" i="138"/>
  <c r="G1623" i="138" s="1"/>
  <c r="H1622" i="138"/>
  <c r="I1622" i="138" s="1"/>
  <c r="F1622" i="138"/>
  <c r="G1622" i="138" s="1"/>
  <c r="H1621" i="138"/>
  <c r="I1621" i="138" s="1"/>
  <c r="F1621" i="138"/>
  <c r="G1621" i="138" s="1"/>
  <c r="H1620" i="138"/>
  <c r="I1620" i="138" s="1"/>
  <c r="F1620" i="138"/>
  <c r="G1620" i="138" s="1"/>
  <c r="H1619" i="138"/>
  <c r="G1619" i="138"/>
  <c r="I1619" i="138" s="1"/>
  <c r="F1619" i="138"/>
  <c r="H1618" i="138"/>
  <c r="I1618" i="138" s="1"/>
  <c r="F1618" i="138"/>
  <c r="G1618" i="138" s="1"/>
  <c r="H1617" i="138"/>
  <c r="I1617" i="138" s="1"/>
  <c r="F1617" i="138"/>
  <c r="G1617" i="138" s="1"/>
  <c r="H1616" i="138"/>
  <c r="F1616" i="138"/>
  <c r="G1616" i="138" s="1"/>
  <c r="H1615" i="138"/>
  <c r="I1615" i="138" s="1"/>
  <c r="F1615" i="138"/>
  <c r="G1615" i="138" s="1"/>
  <c r="H1614" i="138"/>
  <c r="I1614" i="138" s="1"/>
  <c r="F1614" i="138"/>
  <c r="G1614" i="138" s="1"/>
  <c r="H1613" i="138"/>
  <c r="I1613" i="138" s="1"/>
  <c r="G1613" i="138"/>
  <c r="F1613" i="138"/>
  <c r="H1612" i="138"/>
  <c r="I1612" i="138" s="1"/>
  <c r="F1612" i="138"/>
  <c r="G1612" i="138" s="1"/>
  <c r="H1611" i="138"/>
  <c r="F1611" i="138"/>
  <c r="G1611" i="138" s="1"/>
  <c r="I1611" i="138" s="1"/>
  <c r="H1610" i="138"/>
  <c r="F1610" i="138"/>
  <c r="G1610" i="138" s="1"/>
  <c r="I1610" i="138" s="1"/>
  <c r="H1609" i="138"/>
  <c r="I1609" i="138" s="1"/>
  <c r="F1609" i="138"/>
  <c r="G1609" i="138" s="1"/>
  <c r="H1608" i="138"/>
  <c r="F1608" i="138"/>
  <c r="G1608" i="138" s="1"/>
  <c r="H1607" i="138"/>
  <c r="G1607" i="138"/>
  <c r="I1607" i="138" s="1"/>
  <c r="F1607" i="138"/>
  <c r="H1606" i="138"/>
  <c r="I1606" i="138" s="1"/>
  <c r="F1606" i="138"/>
  <c r="G1606" i="138" s="1"/>
  <c r="H1605" i="138"/>
  <c r="I1605" i="138" s="1"/>
  <c r="F1605" i="138"/>
  <c r="G1605" i="138" s="1"/>
  <c r="H1604" i="138"/>
  <c r="G1604" i="138"/>
  <c r="F1604" i="138"/>
  <c r="H1603" i="138"/>
  <c r="I1603" i="138" s="1"/>
  <c r="F1603" i="138"/>
  <c r="G1603" i="138" s="1"/>
  <c r="H1602" i="138"/>
  <c r="I1602" i="138" s="1"/>
  <c r="F1602" i="138"/>
  <c r="G1602" i="138" s="1"/>
  <c r="H1601" i="138"/>
  <c r="I1601" i="138" s="1"/>
  <c r="G1601" i="138"/>
  <c r="F1601" i="138"/>
  <c r="H1600" i="138"/>
  <c r="I1600" i="138" s="1"/>
  <c r="F1600" i="138"/>
  <c r="G1600" i="138" s="1"/>
  <c r="H1599" i="138"/>
  <c r="F1599" i="138"/>
  <c r="G1599" i="138" s="1"/>
  <c r="I1599" i="138" s="1"/>
  <c r="I1598" i="138"/>
  <c r="H1598" i="138"/>
  <c r="F1598" i="138"/>
  <c r="G1598" i="138" s="1"/>
  <c r="H1597" i="138"/>
  <c r="I1597" i="138" s="1"/>
  <c r="F1597" i="138"/>
  <c r="G1597" i="138" s="1"/>
  <c r="H1596" i="138"/>
  <c r="I1596" i="138" s="1"/>
  <c r="F1596" i="138"/>
  <c r="G1596" i="138" s="1"/>
  <c r="H1595" i="138"/>
  <c r="G1595" i="138"/>
  <c r="I1595" i="138" s="1"/>
  <c r="F1595" i="138"/>
  <c r="H1594" i="138"/>
  <c r="I1594" i="138" s="1"/>
  <c r="F1594" i="138"/>
  <c r="G1594" i="138" s="1"/>
  <c r="H1593" i="138"/>
  <c r="I1593" i="138" s="1"/>
  <c r="G1593" i="138"/>
  <c r="F1593" i="138"/>
  <c r="I1592" i="138"/>
  <c r="H1592" i="138"/>
  <c r="F1592" i="138"/>
  <c r="G1592" i="138" s="1"/>
  <c r="H1591" i="138"/>
  <c r="I1591" i="138" s="1"/>
  <c r="F1591" i="138"/>
  <c r="G1591" i="138" s="1"/>
  <c r="H1590" i="138"/>
  <c r="F1590" i="138"/>
  <c r="G1590" i="138" s="1"/>
  <c r="I1590" i="138" s="1"/>
  <c r="H1589" i="138"/>
  <c r="G1589" i="138"/>
  <c r="I1589" i="138" s="1"/>
  <c r="F1589" i="138"/>
  <c r="H1588" i="138"/>
  <c r="I1588" i="138" s="1"/>
  <c r="F1588" i="138"/>
  <c r="G1588" i="138" s="1"/>
  <c r="H1587" i="138"/>
  <c r="I1587" i="138" s="1"/>
  <c r="G1587" i="138"/>
  <c r="F1587" i="138"/>
  <c r="H1586" i="138"/>
  <c r="I1586" i="138" s="1"/>
  <c r="G1586" i="138"/>
  <c r="F1586" i="138"/>
  <c r="H1585" i="138"/>
  <c r="F1585" i="138"/>
  <c r="G1585" i="138" s="1"/>
  <c r="I1584" i="138"/>
  <c r="H1584" i="138"/>
  <c r="G1584" i="138"/>
  <c r="F1584" i="138"/>
  <c r="I1583" i="138"/>
  <c r="H1583" i="138"/>
  <c r="F1583" i="138"/>
  <c r="G1583" i="138" s="1"/>
  <c r="H1582" i="138"/>
  <c r="I1582" i="138" s="1"/>
  <c r="F1582" i="138"/>
  <c r="G1582" i="138" s="1"/>
  <c r="H1581" i="138"/>
  <c r="F1581" i="138"/>
  <c r="G1581" i="138" s="1"/>
  <c r="I1581" i="138" s="1"/>
  <c r="I1580" i="138"/>
  <c r="H1580" i="138"/>
  <c r="G1580" i="138"/>
  <c r="F1580" i="138"/>
  <c r="H1579" i="138"/>
  <c r="F1579" i="138"/>
  <c r="G1579" i="138" s="1"/>
  <c r="H1578" i="138"/>
  <c r="F1578" i="138"/>
  <c r="G1578" i="138" s="1"/>
  <c r="I1578" i="138" s="1"/>
  <c r="H1577" i="138"/>
  <c r="F1577" i="138"/>
  <c r="G1577" i="138" s="1"/>
  <c r="H1576" i="138"/>
  <c r="I1576" i="138" s="1"/>
  <c r="F1576" i="138"/>
  <c r="G1576" i="138" s="1"/>
  <c r="H1575" i="138"/>
  <c r="I1575" i="138" s="1"/>
  <c r="G1575" i="138"/>
  <c r="F1575" i="138"/>
  <c r="H1574" i="138"/>
  <c r="G1574" i="138"/>
  <c r="F1574" i="138"/>
  <c r="H1573" i="138"/>
  <c r="F1573" i="138"/>
  <c r="G1573" i="138" s="1"/>
  <c r="I1572" i="138"/>
  <c r="H1572" i="138"/>
  <c r="F1572" i="138"/>
  <c r="G1572" i="138" s="1"/>
  <c r="H1571" i="138"/>
  <c r="G1571" i="138"/>
  <c r="I1571" i="138" s="1"/>
  <c r="F1571" i="138"/>
  <c r="H1570" i="138"/>
  <c r="F1570" i="138"/>
  <c r="G1570" i="138" s="1"/>
  <c r="H1569" i="138"/>
  <c r="G1569" i="138"/>
  <c r="I1569" i="138" s="1"/>
  <c r="F1569" i="138"/>
  <c r="H1568" i="138"/>
  <c r="I1568" i="138" s="1"/>
  <c r="G1568" i="138"/>
  <c r="F1568" i="138"/>
  <c r="H1567" i="138"/>
  <c r="F1567" i="138"/>
  <c r="G1567" i="138" s="1"/>
  <c r="H1566" i="138"/>
  <c r="F1566" i="138"/>
  <c r="G1566" i="138" s="1"/>
  <c r="I1566" i="138" s="1"/>
  <c r="H1565" i="138"/>
  <c r="F1565" i="138"/>
  <c r="G1565" i="138" s="1"/>
  <c r="I1565" i="138" s="1"/>
  <c r="H1564" i="138"/>
  <c r="I1564" i="138" s="1"/>
  <c r="F1564" i="138"/>
  <c r="G1564" i="138" s="1"/>
  <c r="H1563" i="138"/>
  <c r="F1563" i="138"/>
  <c r="G1563" i="138" s="1"/>
  <c r="H1562" i="138"/>
  <c r="I1562" i="138" s="1"/>
  <c r="G1562" i="138"/>
  <c r="F1562" i="138"/>
  <c r="H1561" i="138"/>
  <c r="F1561" i="138"/>
  <c r="G1561" i="138" s="1"/>
  <c r="H1560" i="138"/>
  <c r="I1560" i="138" s="1"/>
  <c r="G1560" i="138"/>
  <c r="F1560" i="138"/>
  <c r="H1559" i="138"/>
  <c r="I1559" i="138" s="1"/>
  <c r="G1559" i="138"/>
  <c r="F1559" i="138"/>
  <c r="H1558" i="138"/>
  <c r="I1558" i="138" s="1"/>
  <c r="F1558" i="138"/>
  <c r="G1558" i="138" s="1"/>
  <c r="H1557" i="138"/>
  <c r="F1557" i="138"/>
  <c r="G1557" i="138" s="1"/>
  <c r="I1556" i="138"/>
  <c r="H1556" i="138"/>
  <c r="G1556" i="138"/>
  <c r="F1556" i="138"/>
  <c r="H1555" i="138"/>
  <c r="F1555" i="138"/>
  <c r="G1555" i="138" s="1"/>
  <c r="H1554" i="138"/>
  <c r="F1554" i="138"/>
  <c r="G1554" i="138" s="1"/>
  <c r="I1554" i="138" s="1"/>
  <c r="H1553" i="138"/>
  <c r="I1553" i="138" s="1"/>
  <c r="F1553" i="138"/>
  <c r="G1553" i="138" s="1"/>
  <c r="H1552" i="138"/>
  <c r="F1552" i="138"/>
  <c r="G1552" i="138" s="1"/>
  <c r="H1551" i="138"/>
  <c r="G1551" i="138"/>
  <c r="I1551" i="138" s="1"/>
  <c r="F1551" i="138"/>
  <c r="H1550" i="138"/>
  <c r="I1550" i="138" s="1"/>
  <c r="F1550" i="138"/>
  <c r="G1550" i="138" s="1"/>
  <c r="H1549" i="138"/>
  <c r="I1549" i="138" s="1"/>
  <c r="F1549" i="138"/>
  <c r="G1549" i="138" s="1"/>
  <c r="H1548" i="138"/>
  <c r="I1548" i="138" s="1"/>
  <c r="G1548" i="138"/>
  <c r="F1548" i="138"/>
  <c r="H1547" i="138"/>
  <c r="F1547" i="138"/>
  <c r="G1547" i="138" s="1"/>
  <c r="I1547" i="138" s="1"/>
  <c r="H1546" i="138"/>
  <c r="F1546" i="138"/>
  <c r="G1546" i="138" s="1"/>
  <c r="H1545" i="138"/>
  <c r="I1545" i="138" s="1"/>
  <c r="G1545" i="138"/>
  <c r="F1545" i="138"/>
  <c r="H1544" i="138"/>
  <c r="G1544" i="138"/>
  <c r="I1544" i="138" s="1"/>
  <c r="F1544" i="138"/>
  <c r="H1543" i="138"/>
  <c r="F1543" i="138"/>
  <c r="G1543" i="138" s="1"/>
  <c r="H1542" i="138"/>
  <c r="I1542" i="138" s="1"/>
  <c r="G1542" i="138"/>
  <c r="F1542" i="138"/>
  <c r="H1541" i="138"/>
  <c r="I1541" i="138" s="1"/>
  <c r="F1541" i="138"/>
  <c r="G1541" i="138" s="1"/>
  <c r="H1540" i="138"/>
  <c r="I1540" i="138" s="1"/>
  <c r="F1540" i="138"/>
  <c r="G1540" i="138" s="1"/>
  <c r="H1539" i="138"/>
  <c r="I1539" i="138" s="1"/>
  <c r="F1539" i="138"/>
  <c r="G1539" i="138" s="1"/>
  <c r="H1538" i="138"/>
  <c r="I1538" i="138" s="1"/>
  <c r="G1538" i="138"/>
  <c r="F1538" i="138"/>
  <c r="H1537" i="138"/>
  <c r="I1537" i="138" s="1"/>
  <c r="F1537" i="138"/>
  <c r="G1537" i="138" s="1"/>
  <c r="H1536" i="138"/>
  <c r="F1536" i="138"/>
  <c r="G1536" i="138" s="1"/>
  <c r="I1536" i="138" s="1"/>
  <c r="H1535" i="138"/>
  <c r="I1535" i="138" s="1"/>
  <c r="G1535" i="138"/>
  <c r="F1535" i="138"/>
  <c r="H1534" i="138"/>
  <c r="G1534" i="138"/>
  <c r="I1534" i="138" s="1"/>
  <c r="F1534" i="138"/>
  <c r="I1533" i="138"/>
  <c r="H1533" i="138"/>
  <c r="F1533" i="138"/>
  <c r="G1533" i="138" s="1"/>
  <c r="H1532" i="138"/>
  <c r="I1532" i="138" s="1"/>
  <c r="G1532" i="138"/>
  <c r="F1532" i="138"/>
  <c r="H1531" i="138"/>
  <c r="G1531" i="138"/>
  <c r="I1531" i="138" s="1"/>
  <c r="F1531" i="138"/>
  <c r="H1530" i="138"/>
  <c r="F1530" i="138"/>
  <c r="G1530" i="138" s="1"/>
  <c r="I1530" i="138" s="1"/>
  <c r="H1529" i="138"/>
  <c r="F1529" i="138"/>
  <c r="G1529" i="138" s="1"/>
  <c r="H1528" i="138"/>
  <c r="I1528" i="138" s="1"/>
  <c r="G1528" i="138"/>
  <c r="F1528" i="138"/>
  <c r="I1527" i="138"/>
  <c r="H1527" i="138"/>
  <c r="F1527" i="138"/>
  <c r="G1527" i="138" s="1"/>
  <c r="H1526" i="138"/>
  <c r="F1526" i="138"/>
  <c r="G1526" i="138" s="1"/>
  <c r="H1525" i="138"/>
  <c r="F1525" i="138"/>
  <c r="G1525" i="138" s="1"/>
  <c r="H1524" i="138"/>
  <c r="F1524" i="138"/>
  <c r="G1524" i="138" s="1"/>
  <c r="I1524" i="138" s="1"/>
  <c r="H1523" i="138"/>
  <c r="I1523" i="138" s="1"/>
  <c r="G1523" i="138"/>
  <c r="F1523" i="138"/>
  <c r="H1522" i="138"/>
  <c r="F1522" i="138"/>
  <c r="G1522" i="138" s="1"/>
  <c r="I1522" i="138" s="1"/>
  <c r="H1521" i="138"/>
  <c r="I1521" i="138" s="1"/>
  <c r="F1521" i="138"/>
  <c r="G1521" i="138" s="1"/>
  <c r="H1520" i="138"/>
  <c r="F1520" i="138"/>
  <c r="G1520" i="138" s="1"/>
  <c r="I1519" i="138"/>
  <c r="H1519" i="138"/>
  <c r="G1519" i="138"/>
  <c r="F1519" i="138"/>
  <c r="H1518" i="138"/>
  <c r="F1518" i="138"/>
  <c r="G1518" i="138" s="1"/>
  <c r="H1517" i="138"/>
  <c r="I1517" i="138" s="1"/>
  <c r="G1517" i="138"/>
  <c r="F1517" i="138"/>
  <c r="H1516" i="138"/>
  <c r="G1516" i="138"/>
  <c r="I1516" i="138" s="1"/>
  <c r="F1516" i="138"/>
  <c r="H1515" i="138"/>
  <c r="I1515" i="138" s="1"/>
  <c r="F1515" i="138"/>
  <c r="G1515" i="138" s="1"/>
  <c r="H1514" i="138"/>
  <c r="F1514" i="138"/>
  <c r="G1514" i="138" s="1"/>
  <c r="H1513" i="138"/>
  <c r="F1513" i="138"/>
  <c r="G1513" i="138" s="1"/>
  <c r="H1512" i="138"/>
  <c r="I1512" i="138" s="1"/>
  <c r="F1512" i="138"/>
  <c r="G1512" i="138" s="1"/>
  <c r="H1511" i="138"/>
  <c r="F1511" i="138"/>
  <c r="G1511" i="138" s="1"/>
  <c r="H1510" i="138"/>
  <c r="F1510" i="138"/>
  <c r="G1510" i="138" s="1"/>
  <c r="I1510" i="138" s="1"/>
  <c r="H1509" i="138"/>
  <c r="F1509" i="138"/>
  <c r="G1509" i="138" s="1"/>
  <c r="H1508" i="138"/>
  <c r="F1508" i="138"/>
  <c r="G1508" i="138" s="1"/>
  <c r="H1507" i="138"/>
  <c r="F1507" i="138"/>
  <c r="G1507" i="138" s="1"/>
  <c r="H1506" i="138"/>
  <c r="I1506" i="138" s="1"/>
  <c r="F1506" i="138"/>
  <c r="G1506" i="138" s="1"/>
  <c r="H1505" i="138"/>
  <c r="F1505" i="138"/>
  <c r="G1505" i="138" s="1"/>
  <c r="H1504" i="138"/>
  <c r="F1504" i="138"/>
  <c r="G1504" i="138" s="1"/>
  <c r="I1504" i="138" s="1"/>
  <c r="I1503" i="138"/>
  <c r="H1503" i="138"/>
  <c r="F1503" i="138"/>
  <c r="G1503" i="138" s="1"/>
  <c r="H1502" i="138"/>
  <c r="I1502" i="138" s="1"/>
  <c r="G1502" i="138"/>
  <c r="F1502" i="138"/>
  <c r="H1501" i="138"/>
  <c r="F1501" i="138"/>
  <c r="G1501" i="138" s="1"/>
  <c r="H1500" i="138"/>
  <c r="I1500" i="138" s="1"/>
  <c r="F1500" i="138"/>
  <c r="G1500" i="138" s="1"/>
  <c r="H1499" i="138"/>
  <c r="I1499" i="138" s="1"/>
  <c r="F1499" i="138"/>
  <c r="G1499" i="138" s="1"/>
  <c r="H1498" i="138"/>
  <c r="I1498" i="138" s="1"/>
  <c r="G1498" i="138"/>
  <c r="F1498" i="138"/>
  <c r="H1497" i="138"/>
  <c r="I1497" i="138" s="1"/>
  <c r="F1497" i="138"/>
  <c r="G1497" i="138" s="1"/>
  <c r="H1496" i="138"/>
  <c r="F1496" i="138"/>
  <c r="G1496" i="138" s="1"/>
  <c r="H1495" i="138"/>
  <c r="I1495" i="138" s="1"/>
  <c r="G1495" i="138"/>
  <c r="F1495" i="138"/>
  <c r="I1494" i="138"/>
  <c r="H1494" i="138"/>
  <c r="F1494" i="138"/>
  <c r="G1494" i="138" s="1"/>
  <c r="H1493" i="138"/>
  <c r="F1493" i="138"/>
  <c r="G1493" i="138" s="1"/>
  <c r="H1492" i="138"/>
  <c r="I1492" i="138" s="1"/>
  <c r="F1492" i="138"/>
  <c r="G1492" i="138" s="1"/>
  <c r="H1491" i="138"/>
  <c r="I1491" i="138" s="1"/>
  <c r="F1491" i="138"/>
  <c r="G1491" i="138" s="1"/>
  <c r="H1490" i="138"/>
  <c r="G1490" i="138"/>
  <c r="F1490" i="138"/>
  <c r="H1489" i="138"/>
  <c r="F1489" i="138"/>
  <c r="G1489" i="138" s="1"/>
  <c r="H1488" i="138"/>
  <c r="F1488" i="138"/>
  <c r="G1488" i="138" s="1"/>
  <c r="H1487" i="138"/>
  <c r="I1487" i="138" s="1"/>
  <c r="G1487" i="138"/>
  <c r="F1487" i="138"/>
  <c r="I1486" i="138"/>
  <c r="H1486" i="138"/>
  <c r="F1486" i="138"/>
  <c r="G1486" i="138" s="1"/>
  <c r="I1485" i="138"/>
  <c r="H1485" i="138"/>
  <c r="F1485" i="138"/>
  <c r="G1485" i="138" s="1"/>
  <c r="H1484" i="138"/>
  <c r="F1484" i="138"/>
  <c r="G1484" i="138" s="1"/>
  <c r="H1483" i="138"/>
  <c r="G1483" i="138"/>
  <c r="F1483" i="138"/>
  <c r="H1482" i="138"/>
  <c r="F1482" i="138"/>
  <c r="G1482" i="138" s="1"/>
  <c r="H1481" i="138"/>
  <c r="I1481" i="138" s="1"/>
  <c r="F1481" i="138"/>
  <c r="G1481" i="138" s="1"/>
  <c r="H1480" i="138"/>
  <c r="I1480" i="138" s="1"/>
  <c r="F1480" i="138"/>
  <c r="G1480" i="138" s="1"/>
  <c r="H1479" i="138"/>
  <c r="I1479" i="138" s="1"/>
  <c r="F1479" i="138"/>
  <c r="G1479" i="138" s="1"/>
  <c r="H1478" i="138"/>
  <c r="F1478" i="138"/>
  <c r="G1478" i="138" s="1"/>
  <c r="H1477" i="138"/>
  <c r="F1477" i="138"/>
  <c r="G1477" i="138" s="1"/>
  <c r="H1476" i="138"/>
  <c r="F1476" i="138"/>
  <c r="G1476" i="138" s="1"/>
  <c r="I1476" i="138" s="1"/>
  <c r="H1475" i="138"/>
  <c r="F1475" i="138"/>
  <c r="G1475" i="138" s="1"/>
  <c r="I1474" i="138"/>
  <c r="H1474" i="138"/>
  <c r="F1474" i="138"/>
  <c r="G1474" i="138" s="1"/>
  <c r="I1473" i="138"/>
  <c r="H1473" i="138"/>
  <c r="F1473" i="138"/>
  <c r="G1473" i="138" s="1"/>
  <c r="H1472" i="138"/>
  <c r="G1472" i="138"/>
  <c r="F1472" i="138"/>
  <c r="H1471" i="138"/>
  <c r="F1471" i="138"/>
  <c r="G1471" i="138" s="1"/>
  <c r="H1470" i="138"/>
  <c r="I1470" i="138" s="1"/>
  <c r="F1470" i="138"/>
  <c r="G1470" i="138" s="1"/>
  <c r="H1469" i="138"/>
  <c r="G1469" i="138"/>
  <c r="F1469" i="138"/>
  <c r="H1468" i="138"/>
  <c r="I1468" i="138" s="1"/>
  <c r="F1468" i="138"/>
  <c r="G1468" i="138" s="1"/>
  <c r="H1467" i="138"/>
  <c r="I1467" i="138" s="1"/>
  <c r="F1467" i="138"/>
  <c r="G1467" i="138" s="1"/>
  <c r="H1466" i="138"/>
  <c r="I1466" i="138" s="1"/>
  <c r="G1466" i="138"/>
  <c r="F1466" i="138"/>
  <c r="H1465" i="138"/>
  <c r="I1465" i="138" s="1"/>
  <c r="G1465" i="138"/>
  <c r="F1465" i="138"/>
  <c r="H1464" i="138"/>
  <c r="F1464" i="138"/>
  <c r="G1464" i="138" s="1"/>
  <c r="H1463" i="138"/>
  <c r="F1463" i="138"/>
  <c r="G1463" i="138" s="1"/>
  <c r="I1462" i="138"/>
  <c r="H1462" i="138"/>
  <c r="G1462" i="138"/>
  <c r="F1462" i="138"/>
  <c r="H1461" i="138"/>
  <c r="I1461" i="138" s="1"/>
  <c r="F1461" i="138"/>
  <c r="G1461" i="138" s="1"/>
  <c r="H1460" i="138"/>
  <c r="F1460" i="138"/>
  <c r="G1460" i="138" s="1"/>
  <c r="H1459" i="138"/>
  <c r="G1459" i="138"/>
  <c r="F1459" i="138"/>
  <c r="H1458" i="138"/>
  <c r="I1458" i="138" s="1"/>
  <c r="F1458" i="138"/>
  <c r="G1458" i="138" s="1"/>
  <c r="H1457" i="138"/>
  <c r="F1457" i="138"/>
  <c r="G1457" i="138" s="1"/>
  <c r="H1456" i="138"/>
  <c r="F1456" i="138"/>
  <c r="G1456" i="138" s="1"/>
  <c r="I1456" i="138" s="1"/>
  <c r="H1455" i="138"/>
  <c r="F1455" i="138"/>
  <c r="G1455" i="138" s="1"/>
  <c r="H1454" i="138"/>
  <c r="G1454" i="138"/>
  <c r="F1454" i="138"/>
  <c r="H1453" i="138"/>
  <c r="F1453" i="138"/>
  <c r="G1453" i="138" s="1"/>
  <c r="H1452" i="138"/>
  <c r="I1452" i="138" s="1"/>
  <c r="F1452" i="138"/>
  <c r="G1452" i="138" s="1"/>
  <c r="H1451" i="138"/>
  <c r="F1451" i="138"/>
  <c r="G1451" i="138" s="1"/>
  <c r="H1450" i="138"/>
  <c r="F1450" i="138"/>
  <c r="G1450" i="138" s="1"/>
  <c r="I1450" i="138" s="1"/>
  <c r="I1449" i="138"/>
  <c r="H1449" i="138"/>
  <c r="F1449" i="138"/>
  <c r="G1449" i="138" s="1"/>
  <c r="H1448" i="138"/>
  <c r="I1448" i="138" s="1"/>
  <c r="G1448" i="138"/>
  <c r="F1448" i="138"/>
  <c r="H1447" i="138"/>
  <c r="F1447" i="138"/>
  <c r="G1447" i="138" s="1"/>
  <c r="I1447" i="138" s="1"/>
  <c r="H1446" i="138"/>
  <c r="I1446" i="138" s="1"/>
  <c r="F1446" i="138"/>
  <c r="G1446" i="138" s="1"/>
  <c r="H1445" i="138"/>
  <c r="I1445" i="138" s="1"/>
  <c r="F1445" i="138"/>
  <c r="G1445" i="138" s="1"/>
  <c r="H1444" i="138"/>
  <c r="I1444" i="138" s="1"/>
  <c r="G1444" i="138"/>
  <c r="F1444" i="138"/>
  <c r="H1443" i="138"/>
  <c r="I1443" i="138" s="1"/>
  <c r="F1443" i="138"/>
  <c r="G1443" i="138" s="1"/>
  <c r="H1442" i="138"/>
  <c r="I1442" i="138" s="1"/>
  <c r="G1442" i="138"/>
  <c r="F1442" i="138"/>
  <c r="H1441" i="138"/>
  <c r="I1441" i="138" s="1"/>
  <c r="G1441" i="138"/>
  <c r="F1441" i="138"/>
  <c r="I1440" i="138"/>
  <c r="H1440" i="138"/>
  <c r="F1440" i="138"/>
  <c r="G1440" i="138" s="1"/>
  <c r="H1439" i="138"/>
  <c r="F1439" i="138"/>
  <c r="G1439" i="138" s="1"/>
  <c r="H1438" i="138"/>
  <c r="F1438" i="138"/>
  <c r="G1438" i="138" s="1"/>
  <c r="I1437" i="138"/>
  <c r="H1437" i="138"/>
  <c r="F1437" i="138"/>
  <c r="G1437" i="138" s="1"/>
  <c r="H1436" i="138"/>
  <c r="G1436" i="138"/>
  <c r="F1436" i="138"/>
  <c r="H1435" i="138"/>
  <c r="F1435" i="138"/>
  <c r="G1435" i="138" s="1"/>
  <c r="H1434" i="138"/>
  <c r="F1434" i="138"/>
  <c r="G1434" i="138" s="1"/>
  <c r="H1433" i="138"/>
  <c r="G1433" i="138"/>
  <c r="F1433" i="138"/>
  <c r="I1432" i="138"/>
  <c r="H1432" i="138"/>
  <c r="F1432" i="138"/>
  <c r="G1432" i="138" s="1"/>
  <c r="I1431" i="138"/>
  <c r="H1431" i="138"/>
  <c r="F1431" i="138"/>
  <c r="G1431" i="138" s="1"/>
  <c r="H1430" i="138"/>
  <c r="F1430" i="138"/>
  <c r="G1430" i="138" s="1"/>
  <c r="H1429" i="138"/>
  <c r="G1429" i="138"/>
  <c r="I1429" i="138" s="1"/>
  <c r="F1429" i="138"/>
  <c r="H1428" i="138"/>
  <c r="F1428" i="138"/>
  <c r="G1428" i="138" s="1"/>
  <c r="H1427" i="138"/>
  <c r="I1427" i="138" s="1"/>
  <c r="F1427" i="138"/>
  <c r="G1427" i="138" s="1"/>
  <c r="H1426" i="138"/>
  <c r="I1426" i="138" s="1"/>
  <c r="F1426" i="138"/>
  <c r="G1426" i="138" s="1"/>
  <c r="H1425" i="138"/>
  <c r="I1425" i="138" s="1"/>
  <c r="F1425" i="138"/>
  <c r="G1425" i="138" s="1"/>
  <c r="H1424" i="138"/>
  <c r="F1424" i="138"/>
  <c r="G1424" i="138" s="1"/>
  <c r="H1423" i="138"/>
  <c r="F1423" i="138"/>
  <c r="G1423" i="138" s="1"/>
  <c r="H1422" i="138"/>
  <c r="F1422" i="138"/>
  <c r="G1422" i="138" s="1"/>
  <c r="I1422" i="138" s="1"/>
  <c r="H1421" i="138"/>
  <c r="F1421" i="138"/>
  <c r="G1421" i="138" s="1"/>
  <c r="I1420" i="138"/>
  <c r="H1420" i="138"/>
  <c r="F1420" i="138"/>
  <c r="G1420" i="138" s="1"/>
  <c r="I1419" i="138"/>
  <c r="H1419" i="138"/>
  <c r="F1419" i="138"/>
  <c r="G1419" i="138" s="1"/>
  <c r="H1418" i="138"/>
  <c r="G1418" i="138"/>
  <c r="F1418" i="138"/>
  <c r="H1417" i="138"/>
  <c r="F1417" i="138"/>
  <c r="G1417" i="138" s="1"/>
  <c r="H1416" i="138"/>
  <c r="I1416" i="138" s="1"/>
  <c r="F1416" i="138"/>
  <c r="G1416" i="138" s="1"/>
  <c r="H1415" i="138"/>
  <c r="F1415" i="138"/>
  <c r="G1415" i="138" s="1"/>
  <c r="H1414" i="138"/>
  <c r="I1414" i="138" s="1"/>
  <c r="F1414" i="138"/>
  <c r="G1414" i="138" s="1"/>
  <c r="H1413" i="138"/>
  <c r="I1413" i="138" s="1"/>
  <c r="F1413" i="138"/>
  <c r="G1413" i="138" s="1"/>
  <c r="H1412" i="138"/>
  <c r="I1412" i="138" s="1"/>
  <c r="G1412" i="138"/>
  <c r="F1412" i="138"/>
  <c r="H1411" i="138"/>
  <c r="I1411" i="138" s="1"/>
  <c r="G1411" i="138"/>
  <c r="F1411" i="138"/>
  <c r="H1410" i="138"/>
  <c r="I1410" i="138" s="1"/>
  <c r="F1410" i="138"/>
  <c r="G1410" i="138" s="1"/>
  <c r="H1409" i="138"/>
  <c r="F1409" i="138"/>
  <c r="G1409" i="138" s="1"/>
  <c r="H1408" i="138"/>
  <c r="G1408" i="138"/>
  <c r="I1408" i="138" s="1"/>
  <c r="F1408" i="138"/>
  <c r="H1407" i="138"/>
  <c r="I1407" i="138" s="1"/>
  <c r="F1407" i="138"/>
  <c r="G1407" i="138" s="1"/>
  <c r="H1406" i="138"/>
  <c r="F1406" i="138"/>
  <c r="G1406" i="138" s="1"/>
  <c r="H1405" i="138"/>
  <c r="F1405" i="138"/>
  <c r="G1405" i="138" s="1"/>
  <c r="I1404" i="138"/>
  <c r="H1404" i="138"/>
  <c r="F1404" i="138"/>
  <c r="G1404" i="138" s="1"/>
  <c r="H1403" i="138"/>
  <c r="F1403" i="138"/>
  <c r="G1403" i="138" s="1"/>
  <c r="H1402" i="138"/>
  <c r="F1402" i="138"/>
  <c r="G1402" i="138" s="1"/>
  <c r="I1402" i="138" s="1"/>
  <c r="H1401" i="138"/>
  <c r="F1401" i="138"/>
  <c r="G1401" i="138" s="1"/>
  <c r="H1400" i="138"/>
  <c r="F1400" i="138"/>
  <c r="G1400" i="138" s="1"/>
  <c r="H1399" i="138"/>
  <c r="F1399" i="138"/>
  <c r="G1399" i="138" s="1"/>
  <c r="H1398" i="138"/>
  <c r="I1398" i="138" s="1"/>
  <c r="F1398" i="138"/>
  <c r="G1398" i="138" s="1"/>
  <c r="H1397" i="138"/>
  <c r="F1397" i="138"/>
  <c r="G1397" i="138" s="1"/>
  <c r="H1396" i="138"/>
  <c r="F1396" i="138"/>
  <c r="G1396" i="138" s="1"/>
  <c r="I1396" i="138" s="1"/>
  <c r="I1395" i="138"/>
  <c r="H1395" i="138"/>
  <c r="F1395" i="138"/>
  <c r="G1395" i="138" s="1"/>
  <c r="H1394" i="138"/>
  <c r="I1394" i="138" s="1"/>
  <c r="G1394" i="138"/>
  <c r="F1394" i="138"/>
  <c r="H1393" i="138"/>
  <c r="F1393" i="138"/>
  <c r="G1393" i="138" s="1"/>
  <c r="I1393" i="138" s="1"/>
  <c r="H1392" i="138"/>
  <c r="F1392" i="138"/>
  <c r="G1392" i="138" s="1"/>
  <c r="H1391" i="138"/>
  <c r="I1391" i="138" s="1"/>
  <c r="F1391" i="138"/>
  <c r="G1391" i="138" s="1"/>
  <c r="H1390" i="138"/>
  <c r="I1390" i="138" s="1"/>
  <c r="G1390" i="138"/>
  <c r="F1390" i="138"/>
  <c r="H1389" i="138"/>
  <c r="I1389" i="138" s="1"/>
  <c r="F1389" i="138"/>
  <c r="G1389" i="138" s="1"/>
  <c r="H1388" i="138"/>
  <c r="G1388" i="138"/>
  <c r="F1388" i="138"/>
  <c r="H1387" i="138"/>
  <c r="I1387" i="138" s="1"/>
  <c r="G1387" i="138"/>
  <c r="F1387" i="138"/>
  <c r="I1386" i="138"/>
  <c r="H1386" i="138"/>
  <c r="F1386" i="138"/>
  <c r="G1386" i="138" s="1"/>
  <c r="H1385" i="138"/>
  <c r="I1385" i="138" s="1"/>
  <c r="F1385" i="138"/>
  <c r="G1385" i="138" s="1"/>
  <c r="H1384" i="138"/>
  <c r="I1384" i="138" s="1"/>
  <c r="F1384" i="138"/>
  <c r="G1384" i="138" s="1"/>
  <c r="I1383" i="138"/>
  <c r="H1383" i="138"/>
  <c r="F1383" i="138"/>
  <c r="G1383" i="138" s="1"/>
  <c r="H1382" i="138"/>
  <c r="G1382" i="138"/>
  <c r="F1382" i="138"/>
  <c r="H1381" i="138"/>
  <c r="G1381" i="138"/>
  <c r="F1381" i="138"/>
  <c r="H1380" i="138"/>
  <c r="F1380" i="138"/>
  <c r="G1380" i="138" s="1"/>
  <c r="H1379" i="138"/>
  <c r="G1379" i="138"/>
  <c r="F1379" i="138"/>
  <c r="I1378" i="138"/>
  <c r="H1378" i="138"/>
  <c r="F1378" i="138"/>
  <c r="G1378" i="138" s="1"/>
  <c r="I1377" i="138"/>
  <c r="H1377" i="138"/>
  <c r="F1377" i="138"/>
  <c r="G1377" i="138" s="1"/>
  <c r="H1376" i="138"/>
  <c r="F1376" i="138"/>
  <c r="G1376" i="138" s="1"/>
  <c r="H1375" i="138"/>
  <c r="G1375" i="138"/>
  <c r="I1375" i="138" s="1"/>
  <c r="F1375" i="138"/>
  <c r="H1374" i="138"/>
  <c r="F1374" i="138"/>
  <c r="G1374" i="138" s="1"/>
  <c r="H1373" i="138"/>
  <c r="I1373" i="138" s="1"/>
  <c r="F1373" i="138"/>
  <c r="G1373" i="138" s="1"/>
  <c r="H1372" i="138"/>
  <c r="F1372" i="138"/>
  <c r="G1372" i="138" s="1"/>
  <c r="H1371" i="138"/>
  <c r="I1371" i="138" s="1"/>
  <c r="F1371" i="138"/>
  <c r="G1371" i="138" s="1"/>
  <c r="H1370" i="138"/>
  <c r="F1370" i="138"/>
  <c r="G1370" i="138" s="1"/>
  <c r="H1369" i="138"/>
  <c r="F1369" i="138"/>
  <c r="G1369" i="138" s="1"/>
  <c r="H1368" i="138"/>
  <c r="F1368" i="138"/>
  <c r="G1368" i="138" s="1"/>
  <c r="I1368" i="138" s="1"/>
  <c r="H1367" i="138"/>
  <c r="I1367" i="138" s="1"/>
  <c r="F1367" i="138"/>
  <c r="G1367" i="138" s="1"/>
  <c r="I1366" i="138"/>
  <c r="H1366" i="138"/>
  <c r="F1366" i="138"/>
  <c r="G1366" i="138" s="1"/>
  <c r="H1365" i="138"/>
  <c r="I1365" i="138" s="1"/>
  <c r="F1365" i="138"/>
  <c r="G1365" i="138" s="1"/>
  <c r="H1364" i="138"/>
  <c r="G1364" i="138"/>
  <c r="F1364" i="138"/>
  <c r="H1363" i="138"/>
  <c r="F1363" i="138"/>
  <c r="G1363" i="138" s="1"/>
  <c r="H1362" i="138"/>
  <c r="I1362" i="138" s="1"/>
  <c r="F1362" i="138"/>
  <c r="G1362" i="138" s="1"/>
  <c r="H1361" i="138"/>
  <c r="F1361" i="138"/>
  <c r="G1361" i="138" s="1"/>
  <c r="H1360" i="138"/>
  <c r="I1360" i="138" s="1"/>
  <c r="F1360" i="138"/>
  <c r="G1360" i="138" s="1"/>
  <c r="H1359" i="138"/>
  <c r="I1359" i="138" s="1"/>
  <c r="F1359" i="138"/>
  <c r="G1359" i="138" s="1"/>
  <c r="H1358" i="138"/>
  <c r="G1358" i="138"/>
  <c r="F1358" i="138"/>
  <c r="H1357" i="138"/>
  <c r="I1357" i="138" s="1"/>
  <c r="G1357" i="138"/>
  <c r="F1357" i="138"/>
  <c r="H1356" i="138"/>
  <c r="I1356" i="138" s="1"/>
  <c r="F1356" i="138"/>
  <c r="G1356" i="138" s="1"/>
  <c r="H1355" i="138"/>
  <c r="F1355" i="138"/>
  <c r="G1355" i="138" s="1"/>
  <c r="I1354" i="138"/>
  <c r="H1354" i="138"/>
  <c r="G1354" i="138"/>
  <c r="F1354" i="138"/>
  <c r="H1353" i="138"/>
  <c r="I1353" i="138" s="1"/>
  <c r="F1353" i="138"/>
  <c r="G1353" i="138" s="1"/>
  <c r="H1352" i="138"/>
  <c r="G1352" i="138"/>
  <c r="F1352" i="138"/>
  <c r="H1351" i="138"/>
  <c r="G1351" i="138"/>
  <c r="F1351" i="138"/>
  <c r="I1350" i="138"/>
  <c r="H1350" i="138"/>
  <c r="F1350" i="138"/>
  <c r="G1350" i="138" s="1"/>
  <c r="H1349" i="138"/>
  <c r="F1349" i="138"/>
  <c r="G1349" i="138" s="1"/>
  <c r="H1348" i="138"/>
  <c r="F1348" i="138"/>
  <c r="G1348" i="138" s="1"/>
  <c r="I1348" i="138" s="1"/>
  <c r="H1347" i="138"/>
  <c r="F1347" i="138"/>
  <c r="G1347" i="138" s="1"/>
  <c r="H1346" i="138"/>
  <c r="I1346" i="138" s="1"/>
  <c r="G1346" i="138"/>
  <c r="F1346" i="138"/>
  <c r="H1345" i="138"/>
  <c r="F1345" i="138"/>
  <c r="G1345" i="138" s="1"/>
  <c r="H1344" i="138"/>
  <c r="I1344" i="138" s="1"/>
  <c r="F1344" i="138"/>
  <c r="G1344" i="138" s="1"/>
  <c r="H1343" i="138"/>
  <c r="F1343" i="138"/>
  <c r="G1343" i="138" s="1"/>
  <c r="H1342" i="138"/>
  <c r="G1342" i="138"/>
  <c r="I1342" i="138" s="1"/>
  <c r="F1342" i="138"/>
  <c r="H1341" i="138"/>
  <c r="F1341" i="138"/>
  <c r="G1341" i="138" s="1"/>
  <c r="I1341" i="138" s="1"/>
  <c r="H1340" i="138"/>
  <c r="I1340" i="138" s="1"/>
  <c r="F1340" i="138"/>
  <c r="G1340" i="138" s="1"/>
  <c r="H1339" i="138"/>
  <c r="I1339" i="138" s="1"/>
  <c r="F1339" i="138"/>
  <c r="G1339" i="138" s="1"/>
  <c r="I1338" i="138"/>
  <c r="H1338" i="138"/>
  <c r="F1338" i="138"/>
  <c r="G1338" i="138" s="1"/>
  <c r="H1337" i="138"/>
  <c r="F1337" i="138"/>
  <c r="G1337" i="138" s="1"/>
  <c r="H1336" i="138"/>
  <c r="I1336" i="138" s="1"/>
  <c r="G1336" i="138"/>
  <c r="F1336" i="138"/>
  <c r="I1335" i="138"/>
  <c r="H1335" i="138"/>
  <c r="F1335" i="138"/>
  <c r="G1335" i="138" s="1"/>
  <c r="H1334" i="138"/>
  <c r="I1334" i="138" s="1"/>
  <c r="G1334" i="138"/>
  <c r="F1334" i="138"/>
  <c r="H1333" i="138"/>
  <c r="F1333" i="138"/>
  <c r="G1333" i="138" s="1"/>
  <c r="I1333" i="138" s="1"/>
  <c r="H1332" i="138"/>
  <c r="I1332" i="138" s="1"/>
  <c r="F1332" i="138"/>
  <c r="G1332" i="138" s="1"/>
  <c r="H1331" i="138"/>
  <c r="F1331" i="138"/>
  <c r="G1331" i="138" s="1"/>
  <c r="I1331" i="138" s="1"/>
  <c r="H1330" i="138"/>
  <c r="G1330" i="138"/>
  <c r="I1330" i="138" s="1"/>
  <c r="F1330" i="138"/>
  <c r="H1329" i="138"/>
  <c r="F1329" i="138"/>
  <c r="G1329" i="138" s="1"/>
  <c r="I1329" i="138" s="1"/>
  <c r="H1328" i="138"/>
  <c r="I1328" i="138" s="1"/>
  <c r="G1328" i="138"/>
  <c r="F1328" i="138"/>
  <c r="H1327" i="138"/>
  <c r="F1327" i="138"/>
  <c r="G1327" i="138" s="1"/>
  <c r="H1326" i="138"/>
  <c r="I1326" i="138" s="1"/>
  <c r="F1326" i="138"/>
  <c r="G1326" i="138" s="1"/>
  <c r="H1325" i="138"/>
  <c r="G1325" i="138"/>
  <c r="I1325" i="138" s="1"/>
  <c r="F1325" i="138"/>
  <c r="H1324" i="138"/>
  <c r="I1324" i="138" s="1"/>
  <c r="G1324" i="138"/>
  <c r="F1324" i="138"/>
  <c r="H1323" i="138"/>
  <c r="I1323" i="138" s="1"/>
  <c r="F1323" i="138"/>
  <c r="G1323" i="138" s="1"/>
  <c r="H1322" i="138"/>
  <c r="I1322" i="138" s="1"/>
  <c r="G1322" i="138"/>
  <c r="F1322" i="138"/>
  <c r="H1321" i="138"/>
  <c r="F1321" i="138"/>
  <c r="G1321" i="138" s="1"/>
  <c r="I1321" i="138" s="1"/>
  <c r="H1320" i="138"/>
  <c r="F1320" i="138"/>
  <c r="G1320" i="138" s="1"/>
  <c r="I1320" i="138" s="1"/>
  <c r="H1319" i="138"/>
  <c r="G1319" i="138"/>
  <c r="I1319" i="138" s="1"/>
  <c r="F1319" i="138"/>
  <c r="H1318" i="138"/>
  <c r="I1318" i="138" s="1"/>
  <c r="G1318" i="138"/>
  <c r="F1318" i="138"/>
  <c r="H1317" i="138"/>
  <c r="I1317" i="138" s="1"/>
  <c r="F1317" i="138"/>
  <c r="G1317" i="138" s="1"/>
  <c r="H1316" i="138"/>
  <c r="I1316" i="138" s="1"/>
  <c r="F1316" i="138"/>
  <c r="G1316" i="138" s="1"/>
  <c r="I1315" i="138"/>
  <c r="H1315" i="138"/>
  <c r="G1315" i="138"/>
  <c r="F1315" i="138"/>
  <c r="I1314" i="138"/>
  <c r="H1314" i="138"/>
  <c r="F1314" i="138"/>
  <c r="G1314" i="138" s="1"/>
  <c r="I1313" i="138"/>
  <c r="H1313" i="138"/>
  <c r="G1313" i="138"/>
  <c r="F1313" i="138"/>
  <c r="H1312" i="138"/>
  <c r="G1312" i="138"/>
  <c r="F1312" i="138"/>
  <c r="I1311" i="138"/>
  <c r="H1311" i="138"/>
  <c r="F1311" i="138"/>
  <c r="G1311" i="138" s="1"/>
  <c r="H1310" i="138"/>
  <c r="I1310" i="138" s="1"/>
  <c r="F1310" i="138"/>
  <c r="G1310" i="138" s="1"/>
  <c r="H1309" i="138"/>
  <c r="F1309" i="138"/>
  <c r="G1309" i="138" s="1"/>
  <c r="H1308" i="138"/>
  <c r="F1308" i="138"/>
  <c r="G1308" i="138" s="1"/>
  <c r="H1307" i="138"/>
  <c r="F1307" i="138"/>
  <c r="G1307" i="138" s="1"/>
  <c r="I1307" i="138" s="1"/>
  <c r="H1306" i="138"/>
  <c r="G1306" i="138"/>
  <c r="I1306" i="138" s="1"/>
  <c r="F1306" i="138"/>
  <c r="I1305" i="138"/>
  <c r="H1305" i="138"/>
  <c r="F1305" i="138"/>
  <c r="G1305" i="138" s="1"/>
  <c r="I1304" i="138"/>
  <c r="H1304" i="138"/>
  <c r="G1304" i="138"/>
  <c r="F1304" i="138"/>
  <c r="I1303" i="138"/>
  <c r="H1303" i="138"/>
  <c r="F1303" i="138"/>
  <c r="G1303" i="138" s="1"/>
  <c r="H1302" i="138"/>
  <c r="F1302" i="138"/>
  <c r="G1302" i="138" s="1"/>
  <c r="I1302" i="138" s="1"/>
  <c r="I1301" i="138"/>
  <c r="H1301" i="138"/>
  <c r="G1301" i="138"/>
  <c r="F1301" i="138"/>
  <c r="H1300" i="138"/>
  <c r="I1300" i="138" s="1"/>
  <c r="G1300" i="138"/>
  <c r="F1300" i="138"/>
  <c r="H1299" i="138"/>
  <c r="I1299" i="138" s="1"/>
  <c r="F1299" i="138"/>
  <c r="G1299" i="138" s="1"/>
  <c r="H1298" i="138"/>
  <c r="F1298" i="138"/>
  <c r="G1298" i="138" s="1"/>
  <c r="I1298" i="138" s="1"/>
  <c r="H1297" i="138"/>
  <c r="F1297" i="138"/>
  <c r="G1297" i="138" s="1"/>
  <c r="I1297" i="138" s="1"/>
  <c r="H1296" i="138"/>
  <c r="F1296" i="138"/>
  <c r="G1296" i="138" s="1"/>
  <c r="H1295" i="138"/>
  <c r="F1295" i="138"/>
  <c r="G1295" i="138" s="1"/>
  <c r="H1294" i="138"/>
  <c r="I1294" i="138" s="1"/>
  <c r="G1294" i="138"/>
  <c r="F1294" i="138"/>
  <c r="I1293" i="138"/>
  <c r="H1293" i="138"/>
  <c r="F1293" i="138"/>
  <c r="G1293" i="138" s="1"/>
  <c r="H1292" i="138"/>
  <c r="I1292" i="138" s="1"/>
  <c r="F1292" i="138"/>
  <c r="G1292" i="138" s="1"/>
  <c r="H1291" i="138"/>
  <c r="I1291" i="138" s="1"/>
  <c r="G1291" i="138"/>
  <c r="F1291" i="138"/>
  <c r="H1290" i="138"/>
  <c r="I1290" i="138" s="1"/>
  <c r="F1290" i="138"/>
  <c r="G1290" i="138" s="1"/>
  <c r="H1289" i="138"/>
  <c r="I1289" i="138" s="1"/>
  <c r="G1289" i="138"/>
  <c r="F1289" i="138"/>
  <c r="H1288" i="138"/>
  <c r="F1288" i="138"/>
  <c r="G1288" i="138" s="1"/>
  <c r="I1287" i="138"/>
  <c r="H1287" i="138"/>
  <c r="F1287" i="138"/>
  <c r="G1287" i="138" s="1"/>
  <c r="H1286" i="138"/>
  <c r="F1286" i="138"/>
  <c r="G1286" i="138" s="1"/>
  <c r="H1285" i="138"/>
  <c r="G1285" i="138"/>
  <c r="F1285" i="138"/>
  <c r="H1284" i="138"/>
  <c r="I1284" i="138" s="1"/>
  <c r="F1284" i="138"/>
  <c r="G1284" i="138" s="1"/>
  <c r="H1283" i="138"/>
  <c r="G1283" i="138"/>
  <c r="I1283" i="138" s="1"/>
  <c r="F1283" i="138"/>
  <c r="H1282" i="138"/>
  <c r="F1282" i="138"/>
  <c r="G1282" i="138" s="1"/>
  <c r="H1281" i="138"/>
  <c r="F1281" i="138"/>
  <c r="G1281" i="138" s="1"/>
  <c r="I1281" i="138" s="1"/>
  <c r="I1280" i="138"/>
  <c r="H1280" i="138"/>
  <c r="F1280" i="138"/>
  <c r="G1280" i="138" s="1"/>
  <c r="H1279" i="138"/>
  <c r="F1279" i="138"/>
  <c r="G1279" i="138" s="1"/>
  <c r="I1279" i="138" s="1"/>
  <c r="H1278" i="138"/>
  <c r="F1278" i="138"/>
  <c r="G1278" i="138" s="1"/>
  <c r="H1277" i="138"/>
  <c r="I1277" i="138" s="1"/>
  <c r="G1277" i="138"/>
  <c r="F1277" i="138"/>
  <c r="H1276" i="138"/>
  <c r="I1276" i="138" s="1"/>
  <c r="F1276" i="138"/>
  <c r="G1276" i="138" s="1"/>
  <c r="H1275" i="138"/>
  <c r="F1275" i="138"/>
  <c r="G1275" i="138" s="1"/>
  <c r="I1275" i="138" s="1"/>
  <c r="H1274" i="138"/>
  <c r="G1274" i="138"/>
  <c r="F1274" i="138"/>
  <c r="H1273" i="138"/>
  <c r="F1273" i="138"/>
  <c r="G1273" i="138" s="1"/>
  <c r="H1272" i="138"/>
  <c r="I1272" i="138" s="1"/>
  <c r="F1272" i="138"/>
  <c r="G1272" i="138" s="1"/>
  <c r="H1271" i="138"/>
  <c r="I1271" i="138" s="1"/>
  <c r="G1271" i="138"/>
  <c r="F1271" i="138"/>
  <c r="I1270" i="138"/>
  <c r="H1270" i="138"/>
  <c r="G1270" i="138"/>
  <c r="F1270" i="138"/>
  <c r="I1269" i="138"/>
  <c r="H1269" i="138"/>
  <c r="F1269" i="138"/>
  <c r="G1269" i="138" s="1"/>
  <c r="H1268" i="138"/>
  <c r="F1268" i="138"/>
  <c r="G1268" i="138" s="1"/>
  <c r="I1268" i="138" s="1"/>
  <c r="I1267" i="138"/>
  <c r="H1267" i="138"/>
  <c r="F1267" i="138"/>
  <c r="G1267" i="138" s="1"/>
  <c r="I1266" i="138"/>
  <c r="H1266" i="138"/>
  <c r="F1266" i="138"/>
  <c r="G1266" i="138" s="1"/>
  <c r="H1265" i="138"/>
  <c r="I1265" i="138" s="1"/>
  <c r="G1265" i="138"/>
  <c r="F1265" i="138"/>
  <c r="H1264" i="138"/>
  <c r="G1264" i="138"/>
  <c r="I1264" i="138" s="1"/>
  <c r="F1264" i="138"/>
  <c r="I1263" i="138"/>
  <c r="H1263" i="138"/>
  <c r="F1263" i="138"/>
  <c r="G1263" i="138" s="1"/>
  <c r="H1262" i="138"/>
  <c r="F1262" i="138"/>
  <c r="G1262" i="138" s="1"/>
  <c r="I1262" i="138" s="1"/>
  <c r="H1261" i="138"/>
  <c r="G1261" i="138"/>
  <c r="F1261" i="138"/>
  <c r="H1260" i="138"/>
  <c r="I1260" i="138" s="1"/>
  <c r="F1260" i="138"/>
  <c r="G1260" i="138" s="1"/>
  <c r="I1259" i="138"/>
  <c r="H1259" i="138"/>
  <c r="G1259" i="138"/>
  <c r="F1259" i="138"/>
  <c r="H1258" i="138"/>
  <c r="F1258" i="138"/>
  <c r="G1258" i="138" s="1"/>
  <c r="H1257" i="138"/>
  <c r="F1257" i="138"/>
  <c r="G1257" i="138" s="1"/>
  <c r="I1257" i="138" s="1"/>
  <c r="H1256" i="138"/>
  <c r="F1256" i="138"/>
  <c r="G1256" i="138" s="1"/>
  <c r="I1256" i="138" s="1"/>
  <c r="H1255" i="138"/>
  <c r="I1255" i="138" s="1"/>
  <c r="G1255" i="138"/>
  <c r="F1255" i="138"/>
  <c r="H1254" i="138"/>
  <c r="I1254" i="138" s="1"/>
  <c r="F1254" i="138"/>
  <c r="G1254" i="138" s="1"/>
  <c r="I1253" i="138"/>
  <c r="H1253" i="138"/>
  <c r="G1253" i="138"/>
  <c r="F1253" i="138"/>
  <c r="H1252" i="138"/>
  <c r="F1252" i="138"/>
  <c r="G1252" i="138" s="1"/>
  <c r="I1252" i="138" s="1"/>
  <c r="H1251" i="138"/>
  <c r="F1251" i="138"/>
  <c r="G1251" i="138" s="1"/>
  <c r="H1250" i="138"/>
  <c r="I1250" i="138" s="1"/>
  <c r="G1250" i="138"/>
  <c r="F1250" i="138"/>
  <c r="I1249" i="138"/>
  <c r="H1249" i="138"/>
  <c r="G1249" i="138"/>
  <c r="F1249" i="138"/>
  <c r="H1248" i="138"/>
  <c r="I1248" i="138" s="1"/>
  <c r="F1248" i="138"/>
  <c r="G1248" i="138" s="1"/>
  <c r="H1247" i="138"/>
  <c r="G1247" i="138"/>
  <c r="I1247" i="138" s="1"/>
  <c r="F1247" i="138"/>
  <c r="I1246" i="138"/>
  <c r="H1246" i="138"/>
  <c r="G1246" i="138"/>
  <c r="F1246" i="138"/>
  <c r="H1245" i="138"/>
  <c r="I1245" i="138" s="1"/>
  <c r="F1245" i="138"/>
  <c r="G1245" i="138" s="1"/>
  <c r="H1244" i="138"/>
  <c r="F1244" i="138"/>
  <c r="G1244" i="138" s="1"/>
  <c r="I1243" i="138"/>
  <c r="H1243" i="138"/>
  <c r="G1243" i="138"/>
  <c r="F1243" i="138"/>
  <c r="H1242" i="138"/>
  <c r="I1242" i="138" s="1"/>
  <c r="F1242" i="138"/>
  <c r="G1242" i="138" s="1"/>
  <c r="H1241" i="138"/>
  <c r="I1241" i="138" s="1"/>
  <c r="G1241" i="138"/>
  <c r="F1241" i="138"/>
  <c r="H1240" i="138"/>
  <c r="I1240" i="138" s="1"/>
  <c r="G1240" i="138"/>
  <c r="F1240" i="138"/>
  <c r="I1239" i="138"/>
  <c r="H1239" i="138"/>
  <c r="F1239" i="138"/>
  <c r="G1239" i="138" s="1"/>
  <c r="H1238" i="138"/>
  <c r="I1238" i="138" s="1"/>
  <c r="G1238" i="138"/>
  <c r="F1238" i="138"/>
  <c r="H1237" i="138"/>
  <c r="I1237" i="138" s="1"/>
  <c r="G1237" i="138"/>
  <c r="F1237" i="138"/>
  <c r="I1236" i="138"/>
  <c r="H1236" i="138"/>
  <c r="F1236" i="138"/>
  <c r="G1236" i="138" s="1"/>
  <c r="H1235" i="138"/>
  <c r="F1235" i="138"/>
  <c r="G1235" i="138" s="1"/>
  <c r="H1234" i="138"/>
  <c r="F1234" i="138"/>
  <c r="G1234" i="138" s="1"/>
  <c r="I1234" i="138" s="1"/>
  <c r="H1233" i="138"/>
  <c r="I1233" i="138" s="1"/>
  <c r="F1233" i="138"/>
  <c r="G1233" i="138" s="1"/>
  <c r="I1232" i="138"/>
  <c r="H1232" i="138"/>
  <c r="G1232" i="138"/>
  <c r="F1232" i="138"/>
  <c r="H1231" i="138"/>
  <c r="I1231" i="138" s="1"/>
  <c r="F1231" i="138"/>
  <c r="G1231" i="138" s="1"/>
  <c r="H1230" i="138"/>
  <c r="F1230" i="138"/>
  <c r="G1230" i="138" s="1"/>
  <c r="I1230" i="138" s="1"/>
  <c r="I1229" i="138"/>
  <c r="H1229" i="138"/>
  <c r="G1229" i="138"/>
  <c r="F1229" i="138"/>
  <c r="I1228" i="138"/>
  <c r="H1228" i="138"/>
  <c r="G1228" i="138"/>
  <c r="F1228" i="138"/>
  <c r="H1227" i="138"/>
  <c r="I1227" i="138" s="1"/>
  <c r="F1227" i="138"/>
  <c r="G1227" i="138" s="1"/>
  <c r="H1226" i="138"/>
  <c r="I1226" i="138" s="1"/>
  <c r="G1226" i="138"/>
  <c r="F1226" i="138"/>
  <c r="H1225" i="138"/>
  <c r="I1225" i="138" s="1"/>
  <c r="F1225" i="138"/>
  <c r="G1225" i="138" s="1"/>
  <c r="H1224" i="138"/>
  <c r="I1224" i="138" s="1"/>
  <c r="F1224" i="138"/>
  <c r="G1224" i="138" s="1"/>
  <c r="H1223" i="138"/>
  <c r="G1223" i="138"/>
  <c r="I1223" i="138" s="1"/>
  <c r="F1223" i="138"/>
  <c r="H1222" i="138"/>
  <c r="F1222" i="138"/>
  <c r="G1222" i="138" s="1"/>
  <c r="I1222" i="138" s="1"/>
  <c r="H1221" i="138"/>
  <c r="F1221" i="138"/>
  <c r="G1221" i="138" s="1"/>
  <c r="I1221" i="138" s="1"/>
  <c r="H1220" i="138"/>
  <c r="I1220" i="138" s="1"/>
  <c r="G1220" i="138"/>
  <c r="F1220" i="138"/>
  <c r="I1219" i="138"/>
  <c r="H1219" i="138"/>
  <c r="G1219" i="138"/>
  <c r="F1219" i="138"/>
  <c r="I1218" i="138"/>
  <c r="H1218" i="138"/>
  <c r="F1218" i="138"/>
  <c r="G1218" i="138" s="1"/>
  <c r="H1217" i="138"/>
  <c r="F1217" i="138"/>
  <c r="G1217" i="138" s="1"/>
  <c r="I1217" i="138" s="1"/>
  <c r="I1216" i="138"/>
  <c r="H1216" i="138"/>
  <c r="G1216" i="138"/>
  <c r="F1216" i="138"/>
  <c r="H1215" i="138"/>
  <c r="I1215" i="138" s="1"/>
  <c r="F1215" i="138"/>
  <c r="G1215" i="138" s="1"/>
  <c r="H1214" i="138"/>
  <c r="G1214" i="138"/>
  <c r="F1214" i="138"/>
  <c r="H1213" i="138"/>
  <c r="G1213" i="138"/>
  <c r="I1213" i="138" s="1"/>
  <c r="F1213" i="138"/>
  <c r="I1212" i="138"/>
  <c r="H1212" i="138"/>
  <c r="F1212" i="138"/>
  <c r="G1212" i="138" s="1"/>
  <c r="H1211" i="138"/>
  <c r="F1211" i="138"/>
  <c r="G1211" i="138" s="1"/>
  <c r="I1211" i="138" s="1"/>
  <c r="H1210" i="138"/>
  <c r="F1210" i="138"/>
  <c r="G1210" i="138" s="1"/>
  <c r="H1209" i="138"/>
  <c r="I1209" i="138" s="1"/>
  <c r="F1209" i="138"/>
  <c r="G1209" i="138" s="1"/>
  <c r="H1208" i="138"/>
  <c r="I1208" i="138" s="1"/>
  <c r="F1208" i="138"/>
  <c r="G1208" i="138" s="1"/>
  <c r="H1207" i="138"/>
  <c r="F1207" i="138"/>
  <c r="G1207" i="138" s="1"/>
  <c r="H1206" i="138"/>
  <c r="F1206" i="138"/>
  <c r="G1206" i="138" s="1"/>
  <c r="I1206" i="138" s="1"/>
  <c r="H1205" i="138"/>
  <c r="I1205" i="138" s="1"/>
  <c r="G1205" i="138"/>
  <c r="F1205" i="138"/>
  <c r="H1204" i="138"/>
  <c r="G1204" i="138"/>
  <c r="F1204" i="138"/>
  <c r="H1203" i="138"/>
  <c r="I1203" i="138" s="1"/>
  <c r="F1203" i="138"/>
  <c r="G1203" i="138" s="1"/>
  <c r="H1202" i="138"/>
  <c r="I1202" i="138" s="1"/>
  <c r="G1202" i="138"/>
  <c r="F1202" i="138"/>
  <c r="H1201" i="138"/>
  <c r="F1201" i="138"/>
  <c r="G1201" i="138" s="1"/>
  <c r="H1200" i="138"/>
  <c r="F1200" i="138"/>
  <c r="G1200" i="138" s="1"/>
  <c r="I1200" i="138" s="1"/>
  <c r="H1199" i="138"/>
  <c r="I1199" i="138" s="1"/>
  <c r="G1199" i="138"/>
  <c r="F1199" i="138"/>
  <c r="I1198" i="138"/>
  <c r="H1198" i="138"/>
  <c r="G1198" i="138"/>
  <c r="F1198" i="138"/>
  <c r="H1197" i="138"/>
  <c r="I1197" i="138" s="1"/>
  <c r="F1197" i="138"/>
  <c r="G1197" i="138" s="1"/>
  <c r="H1196" i="138"/>
  <c r="I1196" i="138" s="1"/>
  <c r="F1196" i="138"/>
  <c r="G1196" i="138" s="1"/>
  <c r="I1195" i="138"/>
  <c r="H1195" i="138"/>
  <c r="F1195" i="138"/>
  <c r="G1195" i="138" s="1"/>
  <c r="I1194" i="138"/>
  <c r="H1194" i="138"/>
  <c r="F1194" i="138"/>
  <c r="G1194" i="138" s="1"/>
  <c r="H1193" i="138"/>
  <c r="I1193" i="138" s="1"/>
  <c r="G1193" i="138"/>
  <c r="F1193" i="138"/>
  <c r="H1192" i="138"/>
  <c r="I1192" i="138" s="1"/>
  <c r="G1192" i="138"/>
  <c r="F1192" i="138"/>
  <c r="H1191" i="138"/>
  <c r="I1191" i="138" s="1"/>
  <c r="F1191" i="138"/>
  <c r="G1191" i="138" s="1"/>
  <c r="H1190" i="138"/>
  <c r="I1190" i="138" s="1"/>
  <c r="G1190" i="138"/>
  <c r="F1190" i="138"/>
  <c r="H1189" i="138"/>
  <c r="I1189" i="138" s="1"/>
  <c r="G1189" i="138"/>
  <c r="F1189" i="138"/>
  <c r="H1188" i="138"/>
  <c r="I1188" i="138" s="1"/>
  <c r="F1188" i="138"/>
  <c r="G1188" i="138" s="1"/>
  <c r="H1187" i="138"/>
  <c r="F1187" i="138"/>
  <c r="G1187" i="138" s="1"/>
  <c r="I1187" i="138" s="1"/>
  <c r="H1186" i="138"/>
  <c r="G1186" i="138"/>
  <c r="I1186" i="138" s="1"/>
  <c r="F1186" i="138"/>
  <c r="H1185" i="138"/>
  <c r="F1185" i="138"/>
  <c r="G1185" i="138" s="1"/>
  <c r="I1185" i="138" s="1"/>
  <c r="H1184" i="138"/>
  <c r="I1184" i="138" s="1"/>
  <c r="F1184" i="138"/>
  <c r="G1184" i="138" s="1"/>
  <c r="H1183" i="138"/>
  <c r="F1183" i="138"/>
  <c r="G1183" i="138" s="1"/>
  <c r="I1183" i="138" s="1"/>
  <c r="H1182" i="138"/>
  <c r="I1182" i="138" s="1"/>
  <c r="F1182" i="138"/>
  <c r="G1182" i="138" s="1"/>
  <c r="H1181" i="138"/>
  <c r="G1181" i="138"/>
  <c r="I1181" i="138" s="1"/>
  <c r="F1181" i="138"/>
  <c r="H1180" i="138"/>
  <c r="I1180" i="138" s="1"/>
  <c r="F1180" i="138"/>
  <c r="G1180" i="138" s="1"/>
  <c r="H1179" i="138"/>
  <c r="I1179" i="138" s="1"/>
  <c r="F1179" i="138"/>
  <c r="G1179" i="138" s="1"/>
  <c r="H1178" i="138"/>
  <c r="I1178" i="138" s="1"/>
  <c r="G1178" i="138"/>
  <c r="F1178" i="138"/>
  <c r="H1177" i="138"/>
  <c r="F1177" i="138"/>
  <c r="G1177" i="138" s="1"/>
  <c r="I1177" i="138" s="1"/>
  <c r="H1176" i="138"/>
  <c r="F1176" i="138"/>
  <c r="G1176" i="138" s="1"/>
  <c r="H1175" i="138"/>
  <c r="G1175" i="138"/>
  <c r="I1175" i="138" s="1"/>
  <c r="F1175" i="138"/>
  <c r="H1174" i="138"/>
  <c r="F1174" i="138"/>
  <c r="G1174" i="138" s="1"/>
  <c r="H1173" i="138"/>
  <c r="I1173" i="138" s="1"/>
  <c r="F1173" i="138"/>
  <c r="G1173" i="138" s="1"/>
  <c r="H1172" i="138"/>
  <c r="I1172" i="138" s="1"/>
  <c r="F1172" i="138"/>
  <c r="G1172" i="138" s="1"/>
  <c r="I1171" i="138"/>
  <c r="H1171" i="138"/>
  <c r="G1171" i="138"/>
  <c r="F1171" i="138"/>
  <c r="H1170" i="138"/>
  <c r="I1170" i="138" s="1"/>
  <c r="F1170" i="138"/>
  <c r="G1170" i="138" s="1"/>
  <c r="H1169" i="138"/>
  <c r="I1169" i="138" s="1"/>
  <c r="F1169" i="138"/>
  <c r="G1169" i="138" s="1"/>
  <c r="H1168" i="138"/>
  <c r="I1168" i="138" s="1"/>
  <c r="G1168" i="138"/>
  <c r="F1168" i="138"/>
  <c r="I1167" i="138"/>
  <c r="H1167" i="138"/>
  <c r="F1167" i="138"/>
  <c r="G1167" i="138" s="1"/>
  <c r="H1166" i="138"/>
  <c r="G1166" i="138"/>
  <c r="I1166" i="138" s="1"/>
  <c r="F1166" i="138"/>
  <c r="H1165" i="138"/>
  <c r="G1165" i="138"/>
  <c r="I1165" i="138" s="1"/>
  <c r="F1165" i="138"/>
  <c r="H1164" i="138"/>
  <c r="I1164" i="138" s="1"/>
  <c r="F1164" i="138"/>
  <c r="G1164" i="138" s="1"/>
  <c r="H1163" i="138"/>
  <c r="I1163" i="138" s="1"/>
  <c r="F1163" i="138"/>
  <c r="G1163" i="138" s="1"/>
  <c r="H1162" i="138"/>
  <c r="I1162" i="138" s="1"/>
  <c r="G1162" i="138"/>
  <c r="F1162" i="138"/>
  <c r="H1161" i="138"/>
  <c r="I1161" i="138" s="1"/>
  <c r="F1161" i="138"/>
  <c r="G1161" i="138" s="1"/>
  <c r="H1160" i="138"/>
  <c r="F1160" i="138"/>
  <c r="G1160" i="138" s="1"/>
  <c r="H1159" i="138"/>
  <c r="I1159" i="138" s="1"/>
  <c r="G1159" i="138"/>
  <c r="F1159" i="138"/>
  <c r="I1158" i="138"/>
  <c r="H1158" i="138"/>
  <c r="F1158" i="138"/>
  <c r="G1158" i="138" s="1"/>
  <c r="I1157" i="138"/>
  <c r="H1157" i="138"/>
  <c r="F1157" i="138"/>
  <c r="G1157" i="138" s="1"/>
  <c r="H1156" i="138"/>
  <c r="F1156" i="138"/>
  <c r="G1156" i="138" s="1"/>
  <c r="I1156" i="138" s="1"/>
  <c r="I1155" i="138"/>
  <c r="H1155" i="138"/>
  <c r="F1155" i="138"/>
  <c r="G1155" i="138" s="1"/>
  <c r="H1154" i="138"/>
  <c r="F1154" i="138"/>
  <c r="G1154" i="138" s="1"/>
  <c r="I1154" i="138" s="1"/>
  <c r="H1153" i="138"/>
  <c r="I1153" i="138" s="1"/>
  <c r="G1153" i="138"/>
  <c r="F1153" i="138"/>
  <c r="H1152" i="138"/>
  <c r="F1152" i="138"/>
  <c r="G1152" i="138" s="1"/>
  <c r="H1151" i="138"/>
  <c r="I1151" i="138" s="1"/>
  <c r="G1151" i="138"/>
  <c r="F1151" i="138"/>
  <c r="H1150" i="138"/>
  <c r="G1150" i="138"/>
  <c r="I1150" i="138" s="1"/>
  <c r="F1150" i="138"/>
  <c r="H1149" i="138"/>
  <c r="I1149" i="138" s="1"/>
  <c r="F1149" i="138"/>
  <c r="G1149" i="138" s="1"/>
  <c r="H1148" i="138"/>
  <c r="F1148" i="138"/>
  <c r="G1148" i="138" s="1"/>
  <c r="H1147" i="138"/>
  <c r="I1147" i="138" s="1"/>
  <c r="G1147" i="138"/>
  <c r="F1147" i="138"/>
  <c r="H1146" i="138"/>
  <c r="I1146" i="138" s="1"/>
  <c r="F1146" i="138"/>
  <c r="G1146" i="138" s="1"/>
  <c r="H1145" i="138"/>
  <c r="F1145" i="138"/>
  <c r="G1145" i="138" s="1"/>
  <c r="I1145" i="138" s="1"/>
  <c r="H1144" i="138"/>
  <c r="G1144" i="138"/>
  <c r="I1144" i="138" s="1"/>
  <c r="F1144" i="138"/>
  <c r="H1143" i="138"/>
  <c r="F1143" i="138"/>
  <c r="G1143" i="138" s="1"/>
  <c r="H1142" i="138"/>
  <c r="F1142" i="138"/>
  <c r="G1142" i="138" s="1"/>
  <c r="H1141" i="138"/>
  <c r="I1141" i="138" s="1"/>
  <c r="F1141" i="138"/>
  <c r="G1141" i="138" s="1"/>
  <c r="H1140" i="138"/>
  <c r="I1140" i="138" s="1"/>
  <c r="F1140" i="138"/>
  <c r="G1140" i="138" s="1"/>
  <c r="H1139" i="138"/>
  <c r="F1139" i="138"/>
  <c r="G1139" i="138" s="1"/>
  <c r="I1139" i="138" s="1"/>
  <c r="H1138" i="138"/>
  <c r="G1138" i="138"/>
  <c r="I1138" i="138" s="1"/>
  <c r="F1138" i="138"/>
  <c r="H1137" i="138"/>
  <c r="F1137" i="138"/>
  <c r="G1137" i="138" s="1"/>
  <c r="I1137" i="138" s="1"/>
  <c r="H1136" i="138"/>
  <c r="I1136" i="138" s="1"/>
  <c r="G1136" i="138"/>
  <c r="F1136" i="138"/>
  <c r="H1135" i="138"/>
  <c r="I1135" i="138" s="1"/>
  <c r="G1135" i="138"/>
  <c r="F1135" i="138"/>
  <c r="H1134" i="138"/>
  <c r="I1134" i="138" s="1"/>
  <c r="F1134" i="138"/>
  <c r="G1134" i="138" s="1"/>
  <c r="I1133" i="138"/>
  <c r="H1133" i="138"/>
  <c r="F1133" i="138"/>
  <c r="G1133" i="138" s="1"/>
  <c r="I1132" i="138"/>
  <c r="H1132" i="138"/>
  <c r="G1132" i="138"/>
  <c r="F1132" i="138"/>
  <c r="I1131" i="138"/>
  <c r="H1131" i="138"/>
  <c r="F1131" i="138"/>
  <c r="G1131" i="138" s="1"/>
  <c r="H1130" i="138"/>
  <c r="G1130" i="138"/>
  <c r="I1130" i="138" s="1"/>
  <c r="F1130" i="138"/>
  <c r="H1129" i="138"/>
  <c r="I1129" i="138" s="1"/>
  <c r="F1129" i="138"/>
  <c r="G1129" i="138" s="1"/>
  <c r="I1128" i="138"/>
  <c r="H1128" i="138"/>
  <c r="F1128" i="138"/>
  <c r="G1128" i="138" s="1"/>
  <c r="H1127" i="138"/>
  <c r="G1127" i="138"/>
  <c r="I1127" i="138" s="1"/>
  <c r="F1127" i="138"/>
  <c r="H1126" i="138"/>
  <c r="G1126" i="138"/>
  <c r="F1126" i="138"/>
  <c r="H1125" i="138"/>
  <c r="I1125" i="138" s="1"/>
  <c r="F1125" i="138"/>
  <c r="G1125" i="138" s="1"/>
  <c r="H1124" i="138"/>
  <c r="F1124" i="138"/>
  <c r="G1124" i="138" s="1"/>
  <c r="H1123" i="138"/>
  <c r="I1123" i="138" s="1"/>
  <c r="F1123" i="138"/>
  <c r="G1123" i="138" s="1"/>
  <c r="H1122" i="138"/>
  <c r="G1122" i="138"/>
  <c r="I1122" i="138" s="1"/>
  <c r="F1122" i="138"/>
  <c r="H1121" i="138"/>
  <c r="I1121" i="138" s="1"/>
  <c r="G1121" i="138"/>
  <c r="F1121" i="138"/>
  <c r="H1120" i="138"/>
  <c r="I1120" i="138" s="1"/>
  <c r="G1120" i="138"/>
  <c r="F1120" i="138"/>
  <c r="H1119" i="138"/>
  <c r="F1119" i="138"/>
  <c r="G1119" i="138" s="1"/>
  <c r="H1118" i="138"/>
  <c r="F1118" i="138"/>
  <c r="G1118" i="138" s="1"/>
  <c r="H1117" i="138"/>
  <c r="F1117" i="138"/>
  <c r="G1117" i="138" s="1"/>
  <c r="I1117" i="138" s="1"/>
  <c r="H1116" i="138"/>
  <c r="G1116" i="138"/>
  <c r="F1116" i="138"/>
  <c r="H1115" i="138"/>
  <c r="F1115" i="138"/>
  <c r="G1115" i="138" s="1"/>
  <c r="I1114" i="138"/>
  <c r="H1114" i="138"/>
  <c r="G1114" i="138"/>
  <c r="F1114" i="138"/>
  <c r="H1113" i="138"/>
  <c r="F1113" i="138"/>
  <c r="G1113" i="138" s="1"/>
  <c r="I1113" i="138" s="1"/>
  <c r="H1112" i="138"/>
  <c r="G1112" i="138"/>
  <c r="F1112" i="138"/>
  <c r="H1111" i="138"/>
  <c r="I1111" i="138" s="1"/>
  <c r="G1111" i="138"/>
  <c r="F1111" i="138"/>
  <c r="H1110" i="138"/>
  <c r="I1110" i="138" s="1"/>
  <c r="F1110" i="138"/>
  <c r="G1110" i="138" s="1"/>
  <c r="H1109" i="138"/>
  <c r="F1109" i="138"/>
  <c r="G1109" i="138" s="1"/>
  <c r="H1108" i="138"/>
  <c r="F1108" i="138"/>
  <c r="G1108" i="138" s="1"/>
  <c r="I1107" i="138"/>
  <c r="H1107" i="138"/>
  <c r="G1107" i="138"/>
  <c r="F1107" i="138"/>
  <c r="H1106" i="138"/>
  <c r="G1106" i="138"/>
  <c r="F1106" i="138"/>
  <c r="I1105" i="138"/>
  <c r="H1105" i="138"/>
  <c r="G1105" i="138"/>
  <c r="F1105" i="138"/>
  <c r="I1104" i="138"/>
  <c r="H1104" i="138"/>
  <c r="G1104" i="138"/>
  <c r="F1104" i="138"/>
  <c r="H1103" i="138"/>
  <c r="F1103" i="138"/>
  <c r="G1103" i="138" s="1"/>
  <c r="H1102" i="138"/>
  <c r="G1102" i="138"/>
  <c r="F1102" i="138"/>
  <c r="H1101" i="138"/>
  <c r="F1101" i="138"/>
  <c r="G1101" i="138" s="1"/>
  <c r="I1101" i="138" s="1"/>
  <c r="H1100" i="138"/>
  <c r="I1100" i="138" s="1"/>
  <c r="F1100" i="138"/>
  <c r="G1100" i="138" s="1"/>
  <c r="H1099" i="138"/>
  <c r="G1099" i="138"/>
  <c r="I1099" i="138" s="1"/>
  <c r="F1099" i="138"/>
  <c r="H1098" i="138"/>
  <c r="I1098" i="138" s="1"/>
  <c r="G1098" i="138"/>
  <c r="F1098" i="138"/>
  <c r="H1097" i="138"/>
  <c r="I1097" i="138" s="1"/>
  <c r="G1097" i="138"/>
  <c r="F1097" i="138"/>
  <c r="H1096" i="138"/>
  <c r="F1096" i="138"/>
  <c r="G1096" i="138" s="1"/>
  <c r="I1096" i="138" s="1"/>
  <c r="H1095" i="138"/>
  <c r="F1095" i="138"/>
  <c r="G1095" i="138" s="1"/>
  <c r="I1095" i="138" s="1"/>
  <c r="H1094" i="138"/>
  <c r="F1094" i="138"/>
  <c r="G1094" i="138" s="1"/>
  <c r="H1093" i="138"/>
  <c r="I1093" i="138" s="1"/>
  <c r="G1093" i="138"/>
  <c r="F1093" i="138"/>
  <c r="H1092" i="138"/>
  <c r="I1092" i="138" s="1"/>
  <c r="G1092" i="138"/>
  <c r="F1092" i="138"/>
  <c r="H1091" i="138"/>
  <c r="F1091" i="138"/>
  <c r="G1091" i="138" s="1"/>
  <c r="H1090" i="138"/>
  <c r="G1090" i="138"/>
  <c r="I1090" i="138" s="1"/>
  <c r="F1090" i="138"/>
  <c r="H1089" i="138"/>
  <c r="F1089" i="138"/>
  <c r="G1089" i="138" s="1"/>
  <c r="H1088" i="138"/>
  <c r="I1088" i="138" s="1"/>
  <c r="F1088" i="138"/>
  <c r="G1088" i="138" s="1"/>
  <c r="H1087" i="138"/>
  <c r="I1087" i="138" s="1"/>
  <c r="F1087" i="138"/>
  <c r="G1087" i="138" s="1"/>
  <c r="H1086" i="138"/>
  <c r="G1086" i="138"/>
  <c r="I1086" i="138" s="1"/>
  <c r="F1086" i="138"/>
  <c r="H1085" i="138"/>
  <c r="F1085" i="138"/>
  <c r="G1085" i="138" s="1"/>
  <c r="H1084" i="138"/>
  <c r="I1084" i="138" s="1"/>
  <c r="G1084" i="138"/>
  <c r="F1084" i="138"/>
  <c r="H1083" i="138"/>
  <c r="F1083" i="138"/>
  <c r="G1083" i="138" s="1"/>
  <c r="H1082" i="138"/>
  <c r="I1082" i="138" s="1"/>
  <c r="G1082" i="138"/>
  <c r="F1082" i="138"/>
  <c r="H1081" i="138"/>
  <c r="F1081" i="138"/>
  <c r="G1081" i="138" s="1"/>
  <c r="I1081" i="138" s="1"/>
  <c r="H1080" i="138"/>
  <c r="I1080" i="138" s="1"/>
  <c r="G1080" i="138"/>
  <c r="F1080" i="138"/>
  <c r="H1079" i="138"/>
  <c r="G1079" i="138"/>
  <c r="F1079" i="138"/>
  <c r="H1078" i="138"/>
  <c r="F1078" i="138"/>
  <c r="G1078" i="138" s="1"/>
  <c r="I1078" i="138" s="1"/>
  <c r="H1077" i="138"/>
  <c r="F1077" i="138"/>
  <c r="G1077" i="138" s="1"/>
  <c r="I1077" i="138" s="1"/>
  <c r="H1076" i="138"/>
  <c r="F1076" i="138"/>
  <c r="G1076" i="138" s="1"/>
  <c r="H1075" i="138"/>
  <c r="F1075" i="138"/>
  <c r="G1075" i="138" s="1"/>
  <c r="I1075" i="138" s="1"/>
  <c r="H1074" i="138"/>
  <c r="F1074" i="138"/>
  <c r="G1074" i="138" s="1"/>
  <c r="I1074" i="138" s="1"/>
  <c r="H1073" i="138"/>
  <c r="I1073" i="138" s="1"/>
  <c r="F1073" i="138"/>
  <c r="G1073" i="138" s="1"/>
  <c r="H1072" i="138"/>
  <c r="F1072" i="138"/>
  <c r="G1072" i="138" s="1"/>
  <c r="H1071" i="138"/>
  <c r="G1071" i="138"/>
  <c r="I1071" i="138" s="1"/>
  <c r="F1071" i="138"/>
  <c r="H1070" i="138"/>
  <c r="G1070" i="138"/>
  <c r="F1070" i="138"/>
  <c r="H1069" i="138"/>
  <c r="F1069" i="138"/>
  <c r="G1069" i="138" s="1"/>
  <c r="I1069" i="138" s="1"/>
  <c r="H1068" i="138"/>
  <c r="F1068" i="138"/>
  <c r="G1068" i="138" s="1"/>
  <c r="I1068" i="138" s="1"/>
  <c r="H1067" i="138"/>
  <c r="F1067" i="138"/>
  <c r="G1067" i="138" s="1"/>
  <c r="H1066" i="138"/>
  <c r="F1066" i="138"/>
  <c r="G1066" i="138" s="1"/>
  <c r="H1065" i="138"/>
  <c r="G1065" i="138"/>
  <c r="I1065" i="138" s="1"/>
  <c r="F1065" i="138"/>
  <c r="H1064" i="138"/>
  <c r="F1064" i="138"/>
  <c r="G1064" i="138" s="1"/>
  <c r="H1063" i="138"/>
  <c r="F1063" i="138"/>
  <c r="G1063" i="138" s="1"/>
  <c r="I1063" i="138" s="1"/>
  <c r="H1062" i="138"/>
  <c r="I1062" i="138" s="1"/>
  <c r="G1062" i="138"/>
  <c r="F1062" i="138"/>
  <c r="H1061" i="138"/>
  <c r="I1061" i="138" s="1"/>
  <c r="G1061" i="138"/>
  <c r="F1061" i="138"/>
  <c r="H1060" i="138"/>
  <c r="I1060" i="138" s="1"/>
  <c r="F1060" i="138"/>
  <c r="G1060" i="138" s="1"/>
  <c r="H1059" i="138"/>
  <c r="F1059" i="138"/>
  <c r="G1059" i="138" s="1"/>
  <c r="I1059" i="138" s="1"/>
  <c r="H1058" i="138"/>
  <c r="F1058" i="138"/>
  <c r="G1058" i="138" s="1"/>
  <c r="H1057" i="138"/>
  <c r="I1057" i="138" s="1"/>
  <c r="G1057" i="138"/>
  <c r="F1057" i="138"/>
  <c r="H1056" i="138"/>
  <c r="G1056" i="138"/>
  <c r="I1056" i="138" s="1"/>
  <c r="F1056" i="138"/>
  <c r="H1055" i="138"/>
  <c r="I1055" i="138" s="1"/>
  <c r="G1055" i="138"/>
  <c r="F1055" i="138"/>
  <c r="I1054" i="138"/>
  <c r="H1054" i="138"/>
  <c r="G1054" i="138"/>
  <c r="F1054" i="138"/>
  <c r="H1053" i="138"/>
  <c r="G1053" i="138"/>
  <c r="F1053" i="138"/>
  <c r="H1052" i="138"/>
  <c r="F1052" i="138"/>
  <c r="G1052" i="138" s="1"/>
  <c r="I1051" i="138"/>
  <c r="H1051" i="138"/>
  <c r="F1051" i="138"/>
  <c r="G1051" i="138" s="1"/>
  <c r="I1050" i="138"/>
  <c r="H1050" i="138"/>
  <c r="F1050" i="138"/>
  <c r="G1050" i="138" s="1"/>
  <c r="H1049" i="138"/>
  <c r="F1049" i="138"/>
  <c r="G1049" i="138" s="1"/>
  <c r="H1048" i="138"/>
  <c r="I1048" i="138" s="1"/>
  <c r="G1048" i="138"/>
  <c r="F1048" i="138"/>
  <c r="I1047" i="138"/>
  <c r="H1047" i="138"/>
  <c r="F1047" i="138"/>
  <c r="G1047" i="138" s="1"/>
  <c r="H1046" i="138"/>
  <c r="G1046" i="138"/>
  <c r="F1046" i="138"/>
  <c r="H1045" i="138"/>
  <c r="F1045" i="138"/>
  <c r="G1045" i="138" s="1"/>
  <c r="H1044" i="138"/>
  <c r="G1044" i="138"/>
  <c r="F1044" i="138"/>
  <c r="H1043" i="138"/>
  <c r="I1043" i="138" s="1"/>
  <c r="G1043" i="138"/>
  <c r="F1043" i="138"/>
  <c r="H1042" i="138"/>
  <c r="I1042" i="138" s="1"/>
  <c r="F1042" i="138"/>
  <c r="G1042" i="138" s="1"/>
  <c r="H1041" i="138"/>
  <c r="G1041" i="138"/>
  <c r="I1041" i="138" s="1"/>
  <c r="F1041" i="138"/>
  <c r="H1040" i="138"/>
  <c r="G1040" i="138"/>
  <c r="F1040" i="138"/>
  <c r="H1039" i="138"/>
  <c r="I1039" i="138" s="1"/>
  <c r="G1039" i="138"/>
  <c r="F1039" i="138"/>
  <c r="I1038" i="138"/>
  <c r="H1038" i="138"/>
  <c r="F1038" i="138"/>
  <c r="G1038" i="138" s="1"/>
  <c r="H1037" i="138"/>
  <c r="F1037" i="138"/>
  <c r="G1037" i="138" s="1"/>
  <c r="I1036" i="138"/>
  <c r="H1036" i="138"/>
  <c r="G1036" i="138"/>
  <c r="F1036" i="138"/>
  <c r="I1035" i="138"/>
  <c r="H1035" i="138"/>
  <c r="G1035" i="138"/>
  <c r="F1035" i="138"/>
  <c r="H1034" i="138"/>
  <c r="G1034" i="138"/>
  <c r="F1034" i="138"/>
  <c r="I1033" i="138"/>
  <c r="H1033" i="138"/>
  <c r="G1033" i="138"/>
  <c r="F1033" i="138"/>
  <c r="H1032" i="138"/>
  <c r="I1032" i="138" s="1"/>
  <c r="G1032" i="138"/>
  <c r="F1032" i="138"/>
  <c r="H1031" i="138"/>
  <c r="G1031" i="138"/>
  <c r="F1031" i="138"/>
  <c r="H1030" i="138"/>
  <c r="F1030" i="138"/>
  <c r="G1030" i="138" s="1"/>
  <c r="I1029" i="138"/>
  <c r="H1029" i="138"/>
  <c r="F1029" i="138"/>
  <c r="G1029" i="138" s="1"/>
  <c r="H1028" i="138"/>
  <c r="I1028" i="138" s="1"/>
  <c r="F1028" i="138"/>
  <c r="G1028" i="138" s="1"/>
  <c r="H1027" i="138"/>
  <c r="G1027" i="138"/>
  <c r="I1027" i="138" s="1"/>
  <c r="F1027" i="138"/>
  <c r="H1026" i="138"/>
  <c r="G1026" i="138"/>
  <c r="F1026" i="138"/>
  <c r="H1025" i="138"/>
  <c r="G1025" i="138"/>
  <c r="F1025" i="138"/>
  <c r="H1024" i="138"/>
  <c r="I1024" i="138" s="1"/>
  <c r="F1024" i="138"/>
  <c r="G1024" i="138" s="1"/>
  <c r="H1023" i="138"/>
  <c r="I1023" i="138" s="1"/>
  <c r="F1023" i="138"/>
  <c r="G1023" i="138" s="1"/>
  <c r="H1022" i="138"/>
  <c r="I1022" i="138" s="1"/>
  <c r="G1022" i="138"/>
  <c r="F1022" i="138"/>
  <c r="H1021" i="138"/>
  <c r="I1021" i="138" s="1"/>
  <c r="G1021" i="138"/>
  <c r="F1021" i="138"/>
  <c r="H1020" i="138"/>
  <c r="F1020" i="138"/>
  <c r="G1020" i="138" s="1"/>
  <c r="I1020" i="138" s="1"/>
  <c r="H1019" i="138"/>
  <c r="F1019" i="138"/>
  <c r="G1019" i="138" s="1"/>
  <c r="H1018" i="138"/>
  <c r="F1018" i="138"/>
  <c r="G1018" i="138" s="1"/>
  <c r="I1018" i="138" s="1"/>
  <c r="H1017" i="138"/>
  <c r="G1017" i="138"/>
  <c r="F1017" i="138"/>
  <c r="H1016" i="138"/>
  <c r="F1016" i="138"/>
  <c r="G1016" i="138" s="1"/>
  <c r="H1015" i="138"/>
  <c r="I1015" i="138" s="1"/>
  <c r="F1015" i="138"/>
  <c r="G1015" i="138" s="1"/>
  <c r="H1014" i="138"/>
  <c r="G1014" i="138"/>
  <c r="I1014" i="138" s="1"/>
  <c r="F1014" i="138"/>
  <c r="H1013" i="138"/>
  <c r="G1013" i="138"/>
  <c r="F1013" i="138"/>
  <c r="H1012" i="138"/>
  <c r="I1012" i="138" s="1"/>
  <c r="G1012" i="138"/>
  <c r="F1012" i="138"/>
  <c r="H1011" i="138"/>
  <c r="F1011" i="138"/>
  <c r="G1011" i="138" s="1"/>
  <c r="I1011" i="138" s="1"/>
  <c r="H1010" i="138"/>
  <c r="I1010" i="138" s="1"/>
  <c r="F1010" i="138"/>
  <c r="G1010" i="138" s="1"/>
  <c r="H1009" i="138"/>
  <c r="I1009" i="138" s="1"/>
  <c r="G1009" i="138"/>
  <c r="F1009" i="138"/>
  <c r="H1008" i="138"/>
  <c r="G1008" i="138"/>
  <c r="F1008" i="138"/>
  <c r="H1007" i="138"/>
  <c r="F1007" i="138"/>
  <c r="G1007" i="138" s="1"/>
  <c r="H1006" i="138"/>
  <c r="I1006" i="138" s="1"/>
  <c r="G1006" i="138"/>
  <c r="F1006" i="138"/>
  <c r="I1005" i="138"/>
  <c r="H1005" i="138"/>
  <c r="G1005" i="138"/>
  <c r="F1005" i="138"/>
  <c r="H1004" i="138"/>
  <c r="F1004" i="138"/>
  <c r="G1004" i="138" s="1"/>
  <c r="H1003" i="138"/>
  <c r="F1003" i="138"/>
  <c r="G1003" i="138" s="1"/>
  <c r="I1003" i="138" s="1"/>
  <c r="H1002" i="138"/>
  <c r="I1002" i="138" s="1"/>
  <c r="F1002" i="138"/>
  <c r="G1002" i="138" s="1"/>
  <c r="H1001" i="138"/>
  <c r="I1001" i="138" s="1"/>
  <c r="F1001" i="138"/>
  <c r="G1001" i="138" s="1"/>
  <c r="H1000" i="138"/>
  <c r="F1000" i="138"/>
  <c r="G1000" i="138" s="1"/>
  <c r="I1000" i="138" s="1"/>
  <c r="H999" i="138"/>
  <c r="G999" i="138"/>
  <c r="F999" i="138"/>
  <c r="H998" i="138"/>
  <c r="G998" i="138"/>
  <c r="F998" i="138"/>
  <c r="I997" i="138"/>
  <c r="H997" i="138"/>
  <c r="F997" i="138"/>
  <c r="G997" i="138" s="1"/>
  <c r="H996" i="138"/>
  <c r="G996" i="138"/>
  <c r="I996" i="138" s="1"/>
  <c r="F996" i="138"/>
  <c r="H995" i="138"/>
  <c r="F995" i="138"/>
  <c r="G995" i="138" s="1"/>
  <c r="H994" i="138"/>
  <c r="G994" i="138"/>
  <c r="F994" i="138"/>
  <c r="H993" i="138"/>
  <c r="I993" i="138" s="1"/>
  <c r="G993" i="138"/>
  <c r="F993" i="138"/>
  <c r="H992" i="138"/>
  <c r="F992" i="138"/>
  <c r="G992" i="138" s="1"/>
  <c r="H991" i="138"/>
  <c r="F991" i="138"/>
  <c r="G991" i="138" s="1"/>
  <c r="I991" i="138" s="1"/>
  <c r="H990" i="138"/>
  <c r="F990" i="138"/>
  <c r="G990" i="138" s="1"/>
  <c r="I990" i="138" s="1"/>
  <c r="H989" i="138"/>
  <c r="I989" i="138" s="1"/>
  <c r="G989" i="138"/>
  <c r="F989" i="138"/>
  <c r="H988" i="138"/>
  <c r="I988" i="138" s="1"/>
  <c r="F988" i="138"/>
  <c r="G988" i="138" s="1"/>
  <c r="H987" i="138"/>
  <c r="F987" i="138"/>
  <c r="G987" i="138" s="1"/>
  <c r="H986" i="138"/>
  <c r="G986" i="138"/>
  <c r="F986" i="138"/>
  <c r="H985" i="138"/>
  <c r="G985" i="138"/>
  <c r="F985" i="138"/>
  <c r="H984" i="138"/>
  <c r="F984" i="138"/>
  <c r="G984" i="138" s="1"/>
  <c r="I984" i="138" s="1"/>
  <c r="H983" i="138"/>
  <c r="I983" i="138" s="1"/>
  <c r="G983" i="138"/>
  <c r="F983" i="138"/>
  <c r="I982" i="138"/>
  <c r="H982" i="138"/>
  <c r="F982" i="138"/>
  <c r="G982" i="138" s="1"/>
  <c r="H981" i="138"/>
  <c r="F981" i="138"/>
  <c r="G981" i="138" s="1"/>
  <c r="H980" i="138"/>
  <c r="F980" i="138"/>
  <c r="G980" i="138" s="1"/>
  <c r="I979" i="138"/>
  <c r="H979" i="138"/>
  <c r="F979" i="138"/>
  <c r="G979" i="138" s="1"/>
  <c r="I978" i="138"/>
  <c r="H978" i="138"/>
  <c r="G978" i="138"/>
  <c r="F978" i="138"/>
  <c r="H977" i="138"/>
  <c r="G977" i="138"/>
  <c r="F977" i="138"/>
  <c r="H976" i="138"/>
  <c r="I976" i="138" s="1"/>
  <c r="G976" i="138"/>
  <c r="F976" i="138"/>
  <c r="I975" i="138"/>
  <c r="H975" i="138"/>
  <c r="F975" i="138"/>
  <c r="G975" i="138" s="1"/>
  <c r="H974" i="138"/>
  <c r="F974" i="138"/>
  <c r="G974" i="138" s="1"/>
  <c r="H973" i="138"/>
  <c r="F973" i="138"/>
  <c r="G973" i="138" s="1"/>
  <c r="I973" i="138" s="1"/>
  <c r="H972" i="138"/>
  <c r="I972" i="138" s="1"/>
  <c r="G972" i="138"/>
  <c r="F972" i="138"/>
  <c r="H971" i="138"/>
  <c r="I971" i="138" s="1"/>
  <c r="F971" i="138"/>
  <c r="G971" i="138" s="1"/>
  <c r="H970" i="138"/>
  <c r="F970" i="138"/>
  <c r="G970" i="138" s="1"/>
  <c r="I970" i="138" s="1"/>
  <c r="H969" i="138"/>
  <c r="G969" i="138"/>
  <c r="I969" i="138" s="1"/>
  <c r="F969" i="138"/>
  <c r="H968" i="138"/>
  <c r="G968" i="138"/>
  <c r="F968" i="138"/>
  <c r="H967" i="138"/>
  <c r="F967" i="138"/>
  <c r="G967" i="138" s="1"/>
  <c r="I967" i="138" s="1"/>
  <c r="I966" i="138"/>
  <c r="H966" i="138"/>
  <c r="F966" i="138"/>
  <c r="G966" i="138" s="1"/>
  <c r="H965" i="138"/>
  <c r="F965" i="138"/>
  <c r="G965" i="138" s="1"/>
  <c r="H964" i="138"/>
  <c r="G964" i="138"/>
  <c r="I964" i="138" s="1"/>
  <c r="F964" i="138"/>
  <c r="H963" i="138"/>
  <c r="G963" i="138"/>
  <c r="I963" i="138" s="1"/>
  <c r="F963" i="138"/>
  <c r="H962" i="138"/>
  <c r="G962" i="138"/>
  <c r="F962" i="138"/>
  <c r="H961" i="138"/>
  <c r="I961" i="138" s="1"/>
  <c r="F961" i="138"/>
  <c r="G961" i="138" s="1"/>
  <c r="H960" i="138"/>
  <c r="I960" i="138" s="1"/>
  <c r="G960" i="138"/>
  <c r="F960" i="138"/>
  <c r="H959" i="138"/>
  <c r="G959" i="138"/>
  <c r="F959" i="138"/>
  <c r="H958" i="138"/>
  <c r="G958" i="138"/>
  <c r="F958" i="138"/>
  <c r="H957" i="138"/>
  <c r="F957" i="138"/>
  <c r="G957" i="138" s="1"/>
  <c r="H956" i="138"/>
  <c r="I956" i="138" s="1"/>
  <c r="F956" i="138"/>
  <c r="G956" i="138" s="1"/>
  <c r="H955" i="138"/>
  <c r="I955" i="138" s="1"/>
  <c r="F955" i="138"/>
  <c r="G955" i="138" s="1"/>
  <c r="H954" i="138"/>
  <c r="G954" i="138"/>
  <c r="I954" i="138" s="1"/>
  <c r="F954" i="138"/>
  <c r="H953" i="138"/>
  <c r="G953" i="138"/>
  <c r="F953" i="138"/>
  <c r="H952" i="138"/>
  <c r="G952" i="138"/>
  <c r="I952" i="138" s="1"/>
  <c r="F952" i="138"/>
  <c r="H951" i="138"/>
  <c r="I951" i="138" s="1"/>
  <c r="F951" i="138"/>
  <c r="G951" i="138" s="1"/>
  <c r="H950" i="138"/>
  <c r="F950" i="138"/>
  <c r="G950" i="138" s="1"/>
  <c r="H949" i="138"/>
  <c r="I949" i="138" s="1"/>
  <c r="G949" i="138"/>
  <c r="F949" i="138"/>
  <c r="H948" i="138"/>
  <c r="G948" i="138"/>
  <c r="I948" i="138" s="1"/>
  <c r="F948" i="138"/>
  <c r="H947" i="138"/>
  <c r="F947" i="138"/>
  <c r="G947" i="138" s="1"/>
  <c r="I946" i="138"/>
  <c r="H946" i="138"/>
  <c r="F946" i="138"/>
  <c r="G946" i="138" s="1"/>
  <c r="H945" i="138"/>
  <c r="F945" i="138"/>
  <c r="G945" i="138" s="1"/>
  <c r="I945" i="138" s="1"/>
  <c r="H944" i="138"/>
  <c r="I944" i="138" s="1"/>
  <c r="F944" i="138"/>
  <c r="G944" i="138" s="1"/>
  <c r="H943" i="138"/>
  <c r="F943" i="138"/>
  <c r="G943" i="138" s="1"/>
  <c r="H942" i="138"/>
  <c r="F942" i="138"/>
  <c r="G942" i="138" s="1"/>
  <c r="H941" i="138"/>
  <c r="F941" i="138"/>
  <c r="G941" i="138" s="1"/>
  <c r="H940" i="138"/>
  <c r="I940" i="138" s="1"/>
  <c r="G940" i="138"/>
  <c r="F940" i="138"/>
  <c r="H939" i="138"/>
  <c r="F939" i="138"/>
  <c r="G939" i="138" s="1"/>
  <c r="H938" i="138"/>
  <c r="F938" i="138"/>
  <c r="G938" i="138" s="1"/>
  <c r="H937" i="138"/>
  <c r="F937" i="138"/>
  <c r="G937" i="138" s="1"/>
  <c r="I937" i="138" s="1"/>
  <c r="H936" i="138"/>
  <c r="F936" i="138"/>
  <c r="G936" i="138" s="1"/>
  <c r="H935" i="138"/>
  <c r="F935" i="138"/>
  <c r="G935" i="138" s="1"/>
  <c r="H934" i="138"/>
  <c r="I934" i="138" s="1"/>
  <c r="G934" i="138"/>
  <c r="F934" i="138"/>
  <c r="H933" i="138"/>
  <c r="G933" i="138"/>
  <c r="I933" i="138" s="1"/>
  <c r="F933" i="138"/>
  <c r="H932" i="138"/>
  <c r="F932" i="138"/>
  <c r="G932" i="138" s="1"/>
  <c r="I931" i="138"/>
  <c r="H931" i="138"/>
  <c r="F931" i="138"/>
  <c r="G931" i="138" s="1"/>
  <c r="H930" i="138"/>
  <c r="I930" i="138" s="1"/>
  <c r="F930" i="138"/>
  <c r="G930" i="138" s="1"/>
  <c r="H929" i="138"/>
  <c r="G929" i="138"/>
  <c r="F929" i="138"/>
  <c r="H928" i="138"/>
  <c r="G928" i="138"/>
  <c r="F928" i="138"/>
  <c r="I927" i="138"/>
  <c r="H927" i="138"/>
  <c r="G927" i="138"/>
  <c r="F927" i="138"/>
  <c r="H926" i="138"/>
  <c r="F926" i="138"/>
  <c r="G926" i="138" s="1"/>
  <c r="H925" i="138"/>
  <c r="I925" i="138" s="1"/>
  <c r="F925" i="138"/>
  <c r="G925" i="138" s="1"/>
  <c r="H924" i="138"/>
  <c r="G924" i="138"/>
  <c r="F924" i="138"/>
  <c r="H923" i="138"/>
  <c r="G923" i="138"/>
  <c r="F923" i="138"/>
  <c r="H922" i="138"/>
  <c r="F922" i="138"/>
  <c r="G922" i="138" s="1"/>
  <c r="H921" i="138"/>
  <c r="F921" i="138"/>
  <c r="G921" i="138" s="1"/>
  <c r="I921" i="138" s="1"/>
  <c r="H920" i="138"/>
  <c r="F920" i="138"/>
  <c r="G920" i="138" s="1"/>
  <c r="H919" i="138"/>
  <c r="F919" i="138"/>
  <c r="G919" i="138" s="1"/>
  <c r="I919" i="138" s="1"/>
  <c r="H918" i="138"/>
  <c r="I918" i="138" s="1"/>
  <c r="G918" i="138"/>
  <c r="F918" i="138"/>
  <c r="H917" i="138"/>
  <c r="I917" i="138" s="1"/>
  <c r="G917" i="138"/>
  <c r="F917" i="138"/>
  <c r="H916" i="138"/>
  <c r="F916" i="138"/>
  <c r="G916" i="138" s="1"/>
  <c r="I916" i="138" s="1"/>
  <c r="H915" i="138"/>
  <c r="F915" i="138"/>
  <c r="G915" i="138" s="1"/>
  <c r="I915" i="138" s="1"/>
  <c r="H914" i="138"/>
  <c r="F914" i="138"/>
  <c r="G914" i="138" s="1"/>
  <c r="H913" i="138"/>
  <c r="G913" i="138"/>
  <c r="F913" i="138"/>
  <c r="H912" i="138"/>
  <c r="I912" i="138" s="1"/>
  <c r="G912" i="138"/>
  <c r="F912" i="138"/>
  <c r="H911" i="138"/>
  <c r="G911" i="138"/>
  <c r="F911" i="138"/>
  <c r="H910" i="138"/>
  <c r="F910" i="138"/>
  <c r="G910" i="138" s="1"/>
  <c r="I910" i="138" s="1"/>
  <c r="I909" i="138"/>
  <c r="H909" i="138"/>
  <c r="F909" i="138"/>
  <c r="G909" i="138" s="1"/>
  <c r="H908" i="138"/>
  <c r="F908" i="138"/>
  <c r="G908" i="138" s="1"/>
  <c r="H907" i="138"/>
  <c r="F907" i="138"/>
  <c r="G907" i="138" s="1"/>
  <c r="H906" i="138"/>
  <c r="F906" i="138"/>
  <c r="G906" i="138" s="1"/>
  <c r="H905" i="138"/>
  <c r="I905" i="138" s="1"/>
  <c r="G905" i="138"/>
  <c r="F905" i="138"/>
  <c r="H904" i="138"/>
  <c r="I904" i="138" s="1"/>
  <c r="G904" i="138"/>
  <c r="F904" i="138"/>
  <c r="H903" i="138"/>
  <c r="G903" i="138"/>
  <c r="I903" i="138" s="1"/>
  <c r="F903" i="138"/>
  <c r="H902" i="138"/>
  <c r="G902" i="138"/>
  <c r="F902" i="138"/>
  <c r="H901" i="138"/>
  <c r="I901" i="138" s="1"/>
  <c r="G901" i="138"/>
  <c r="F901" i="138"/>
  <c r="H900" i="138"/>
  <c r="G900" i="138"/>
  <c r="F900" i="138"/>
  <c r="H899" i="138"/>
  <c r="G899" i="138"/>
  <c r="F899" i="138"/>
  <c r="H898" i="138"/>
  <c r="F898" i="138"/>
  <c r="G898" i="138" s="1"/>
  <c r="I898" i="138" s="1"/>
  <c r="H897" i="138"/>
  <c r="F897" i="138"/>
  <c r="G897" i="138" s="1"/>
  <c r="I897" i="138" s="1"/>
  <c r="H896" i="138"/>
  <c r="G896" i="138"/>
  <c r="F896" i="138"/>
  <c r="I895" i="138"/>
  <c r="H895" i="138"/>
  <c r="G895" i="138"/>
  <c r="F895" i="138"/>
  <c r="H894" i="138"/>
  <c r="I894" i="138" s="1"/>
  <c r="F894" i="138"/>
  <c r="G894" i="138" s="1"/>
  <c r="H893" i="138"/>
  <c r="G893" i="138"/>
  <c r="F893" i="138"/>
  <c r="H892" i="138"/>
  <c r="F892" i="138"/>
  <c r="G892" i="138" s="1"/>
  <c r="I891" i="138"/>
  <c r="H891" i="138"/>
  <c r="G891" i="138"/>
  <c r="F891" i="138"/>
  <c r="H890" i="138"/>
  <c r="F890" i="138"/>
  <c r="G890" i="138" s="1"/>
  <c r="H889" i="138"/>
  <c r="G889" i="138"/>
  <c r="F889" i="138"/>
  <c r="I888" i="138"/>
  <c r="H888" i="138"/>
  <c r="G888" i="138"/>
  <c r="F888" i="138"/>
  <c r="H887" i="138"/>
  <c r="F887" i="138"/>
  <c r="G887" i="138" s="1"/>
  <c r="H886" i="138"/>
  <c r="F886" i="138"/>
  <c r="G886" i="138" s="1"/>
  <c r="I886" i="138" s="1"/>
  <c r="H885" i="138"/>
  <c r="I885" i="138" s="1"/>
  <c r="G885" i="138"/>
  <c r="F885" i="138"/>
  <c r="H884" i="138"/>
  <c r="I884" i="138" s="1"/>
  <c r="F884" i="138"/>
  <c r="G884" i="138" s="1"/>
  <c r="H883" i="138"/>
  <c r="G883" i="138"/>
  <c r="F883" i="138"/>
  <c r="H882" i="138"/>
  <c r="F882" i="138"/>
  <c r="G882" i="138" s="1"/>
  <c r="H881" i="138"/>
  <c r="I881" i="138" s="1"/>
  <c r="G881" i="138"/>
  <c r="F881" i="138"/>
  <c r="H880" i="138"/>
  <c r="F880" i="138"/>
  <c r="G880" i="138" s="1"/>
  <c r="I880" i="138" s="1"/>
  <c r="H879" i="138"/>
  <c r="F879" i="138"/>
  <c r="G879" i="138" s="1"/>
  <c r="H878" i="138"/>
  <c r="G878" i="138"/>
  <c r="F878" i="138"/>
  <c r="H877" i="138"/>
  <c r="G877" i="138"/>
  <c r="F877" i="138"/>
  <c r="H876" i="138"/>
  <c r="I876" i="138" s="1"/>
  <c r="F876" i="138"/>
  <c r="G876" i="138" s="1"/>
  <c r="H875" i="138"/>
  <c r="F875" i="138"/>
  <c r="G875" i="138" s="1"/>
  <c r="H874" i="138"/>
  <c r="F874" i="138"/>
  <c r="G874" i="138" s="1"/>
  <c r="I874" i="138" s="1"/>
  <c r="H873" i="138"/>
  <c r="I873" i="138" s="1"/>
  <c r="G873" i="138"/>
  <c r="F873" i="138"/>
  <c r="H872" i="138"/>
  <c r="G872" i="138"/>
  <c r="F872" i="138"/>
  <c r="H871" i="138"/>
  <c r="F871" i="138"/>
  <c r="G871" i="138" s="1"/>
  <c r="H870" i="138"/>
  <c r="I870" i="138" s="1"/>
  <c r="F870" i="138"/>
  <c r="G870" i="138" s="1"/>
  <c r="H869" i="138"/>
  <c r="I869" i="138" s="1"/>
  <c r="F869" i="138"/>
  <c r="G869" i="138" s="1"/>
  <c r="H868" i="138"/>
  <c r="I868" i="138" s="1"/>
  <c r="G868" i="138"/>
  <c r="F868" i="138"/>
  <c r="H867" i="138"/>
  <c r="I867" i="138" s="1"/>
  <c r="G867" i="138"/>
  <c r="F867" i="138"/>
  <c r="H866" i="138"/>
  <c r="I866" i="138" s="1"/>
  <c r="G866" i="138"/>
  <c r="F866" i="138"/>
  <c r="H865" i="138"/>
  <c r="F865" i="138"/>
  <c r="G865" i="138" s="1"/>
  <c r="I865" i="138" s="1"/>
  <c r="H864" i="138"/>
  <c r="F864" i="138"/>
  <c r="G864" i="138" s="1"/>
  <c r="H863" i="138"/>
  <c r="I863" i="138" s="1"/>
  <c r="F863" i="138"/>
  <c r="G863" i="138" s="1"/>
  <c r="I862" i="138"/>
  <c r="H862" i="138"/>
  <c r="G862" i="138"/>
  <c r="F862" i="138"/>
  <c r="H861" i="138"/>
  <c r="G861" i="138"/>
  <c r="I861" i="138" s="1"/>
  <c r="F861" i="138"/>
  <c r="H860" i="138"/>
  <c r="G860" i="138"/>
  <c r="F860" i="138"/>
  <c r="I859" i="138"/>
  <c r="H859" i="138"/>
  <c r="F859" i="138"/>
  <c r="G859" i="138" s="1"/>
  <c r="I858" i="138"/>
  <c r="H858" i="138"/>
  <c r="F858" i="138"/>
  <c r="G858" i="138" s="1"/>
  <c r="H857" i="138"/>
  <c r="G857" i="138"/>
  <c r="F857" i="138"/>
  <c r="H856" i="138"/>
  <c r="F856" i="138"/>
  <c r="G856" i="138" s="1"/>
  <c r="I856" i="138" s="1"/>
  <c r="H855" i="138"/>
  <c r="G855" i="138"/>
  <c r="F855" i="138"/>
  <c r="H854" i="138"/>
  <c r="F854" i="138"/>
  <c r="G854" i="138" s="1"/>
  <c r="I853" i="138"/>
  <c r="H853" i="138"/>
  <c r="F853" i="138"/>
  <c r="G853" i="138" s="1"/>
  <c r="H852" i="138"/>
  <c r="G852" i="138"/>
  <c r="I852" i="138" s="1"/>
  <c r="F852" i="138"/>
  <c r="H851" i="138"/>
  <c r="G851" i="138"/>
  <c r="F851" i="138"/>
  <c r="H850" i="138"/>
  <c r="I850" i="138" s="1"/>
  <c r="G850" i="138"/>
  <c r="F850" i="138"/>
  <c r="H849" i="138"/>
  <c r="I849" i="138" s="1"/>
  <c r="F849" i="138"/>
  <c r="G849" i="138" s="1"/>
  <c r="H848" i="138"/>
  <c r="I848" i="138" s="1"/>
  <c r="F848" i="138"/>
  <c r="G848" i="138" s="1"/>
  <c r="I847" i="138"/>
  <c r="H847" i="138"/>
  <c r="G847" i="138"/>
  <c r="F847" i="138"/>
  <c r="H846" i="138"/>
  <c r="F846" i="138"/>
  <c r="G846" i="138" s="1"/>
  <c r="I846" i="138" s="1"/>
  <c r="H845" i="138"/>
  <c r="G845" i="138"/>
  <c r="F845" i="138"/>
  <c r="H844" i="138"/>
  <c r="I844" i="138" s="1"/>
  <c r="G844" i="138"/>
  <c r="F844" i="138"/>
  <c r="H843" i="138"/>
  <c r="I843" i="138" s="1"/>
  <c r="F843" i="138"/>
  <c r="G843" i="138" s="1"/>
  <c r="H842" i="138"/>
  <c r="F842" i="138"/>
  <c r="G842" i="138" s="1"/>
  <c r="H841" i="138"/>
  <c r="G841" i="138"/>
  <c r="F841" i="138"/>
  <c r="I840" i="138"/>
  <c r="H840" i="138"/>
  <c r="G840" i="138"/>
  <c r="F840" i="138"/>
  <c r="H839" i="138"/>
  <c r="F839" i="138"/>
  <c r="G839" i="138" s="1"/>
  <c r="H838" i="138"/>
  <c r="F838" i="138"/>
  <c r="G838" i="138" s="1"/>
  <c r="I838" i="138" s="1"/>
  <c r="H837" i="138"/>
  <c r="I837" i="138" s="1"/>
  <c r="G837" i="138"/>
  <c r="F837" i="138"/>
  <c r="H836" i="138"/>
  <c r="I836" i="138" s="1"/>
  <c r="F836" i="138"/>
  <c r="G836" i="138" s="1"/>
  <c r="H835" i="138"/>
  <c r="F835" i="138"/>
  <c r="G835" i="138" s="1"/>
  <c r="I835" i="138" s="1"/>
  <c r="H834" i="138"/>
  <c r="I834" i="138" s="1"/>
  <c r="F834" i="138"/>
  <c r="G834" i="138" s="1"/>
  <c r="H833" i="138"/>
  <c r="F833" i="138"/>
  <c r="G833" i="138" s="1"/>
  <c r="H832" i="138"/>
  <c r="I832" i="138" s="1"/>
  <c r="G832" i="138"/>
  <c r="F832" i="138"/>
  <c r="H831" i="138"/>
  <c r="I831" i="138" s="1"/>
  <c r="F831" i="138"/>
  <c r="G831" i="138" s="1"/>
  <c r="H830" i="138"/>
  <c r="F830" i="138"/>
  <c r="G830" i="138" s="1"/>
  <c r="H829" i="138"/>
  <c r="G829" i="138"/>
  <c r="I829" i="138" s="1"/>
  <c r="F829" i="138"/>
  <c r="H828" i="138"/>
  <c r="F828" i="138"/>
  <c r="G828" i="138" s="1"/>
  <c r="H827" i="138"/>
  <c r="F827" i="138"/>
  <c r="G827" i="138" s="1"/>
  <c r="H826" i="138"/>
  <c r="I826" i="138" s="1"/>
  <c r="G826" i="138"/>
  <c r="F826" i="138"/>
  <c r="H825" i="138"/>
  <c r="F825" i="138"/>
  <c r="G825" i="138" s="1"/>
  <c r="I825" i="138" s="1"/>
  <c r="H824" i="138"/>
  <c r="F824" i="138"/>
  <c r="G824" i="138" s="1"/>
  <c r="H823" i="138"/>
  <c r="F823" i="138"/>
  <c r="G823" i="138" s="1"/>
  <c r="H822" i="138"/>
  <c r="F822" i="138"/>
  <c r="G822" i="138" s="1"/>
  <c r="H821" i="138"/>
  <c r="F821" i="138"/>
  <c r="G821" i="138" s="1"/>
  <c r="H820" i="138"/>
  <c r="F820" i="138"/>
  <c r="G820" i="138" s="1"/>
  <c r="I820" i="138" s="1"/>
  <c r="H819" i="138"/>
  <c r="I819" i="138" s="1"/>
  <c r="G819" i="138"/>
  <c r="F819" i="138"/>
  <c r="H818" i="138"/>
  <c r="I818" i="138" s="1"/>
  <c r="G818" i="138"/>
  <c r="F818" i="138"/>
  <c r="H817" i="138"/>
  <c r="I817" i="138" s="1"/>
  <c r="F817" i="138"/>
  <c r="G817" i="138" s="1"/>
  <c r="H816" i="138"/>
  <c r="I816" i="138" s="1"/>
  <c r="G816" i="138"/>
  <c r="F816" i="138"/>
  <c r="H815" i="138"/>
  <c r="G815" i="138"/>
  <c r="F815" i="138"/>
  <c r="H814" i="138"/>
  <c r="I814" i="138" s="1"/>
  <c r="G814" i="138"/>
  <c r="F814" i="138"/>
  <c r="H813" i="138"/>
  <c r="G813" i="138"/>
  <c r="F813" i="138"/>
  <c r="H812" i="138"/>
  <c r="F812" i="138"/>
  <c r="G812" i="138" s="1"/>
  <c r="H811" i="138"/>
  <c r="F811" i="138"/>
  <c r="G811" i="138" s="1"/>
  <c r="I811" i="138" s="1"/>
  <c r="H810" i="138"/>
  <c r="F810" i="138"/>
  <c r="G810" i="138" s="1"/>
  <c r="I810" i="138" s="1"/>
  <c r="H809" i="138"/>
  <c r="G809" i="138"/>
  <c r="F809" i="138"/>
  <c r="I808" i="138"/>
  <c r="H808" i="138"/>
  <c r="G808" i="138"/>
  <c r="F808" i="138"/>
  <c r="H807" i="138"/>
  <c r="F807" i="138"/>
  <c r="G807" i="138" s="1"/>
  <c r="H806" i="138"/>
  <c r="G806" i="138"/>
  <c r="F806" i="138"/>
  <c r="H805" i="138"/>
  <c r="G805" i="138"/>
  <c r="F805" i="138"/>
  <c r="H804" i="138"/>
  <c r="F804" i="138"/>
  <c r="G804" i="138" s="1"/>
  <c r="I804" i="138" s="1"/>
  <c r="H803" i="138"/>
  <c r="F803" i="138"/>
  <c r="G803" i="138" s="1"/>
  <c r="H802" i="138"/>
  <c r="F802" i="138"/>
  <c r="G802" i="138" s="1"/>
  <c r="I802" i="138" s="1"/>
  <c r="H801" i="138"/>
  <c r="I801" i="138" s="1"/>
  <c r="G801" i="138"/>
  <c r="F801" i="138"/>
  <c r="H800" i="138"/>
  <c r="G800" i="138"/>
  <c r="F800" i="138"/>
  <c r="H799" i="138"/>
  <c r="I799" i="138" s="1"/>
  <c r="F799" i="138"/>
  <c r="G799" i="138" s="1"/>
  <c r="H798" i="138"/>
  <c r="F798" i="138"/>
  <c r="G798" i="138" s="1"/>
  <c r="H797" i="138"/>
  <c r="I797" i="138" s="1"/>
  <c r="G797" i="138"/>
  <c r="F797" i="138"/>
  <c r="H796" i="138"/>
  <c r="I796" i="138" s="1"/>
  <c r="G796" i="138"/>
  <c r="F796" i="138"/>
  <c r="H795" i="138"/>
  <c r="G795" i="138"/>
  <c r="I795" i="138" s="1"/>
  <c r="F795" i="138"/>
  <c r="H794" i="138"/>
  <c r="G794" i="138"/>
  <c r="F794" i="138"/>
  <c r="H793" i="138"/>
  <c r="I793" i="138" s="1"/>
  <c r="G793" i="138"/>
  <c r="F793" i="138"/>
  <c r="H792" i="138"/>
  <c r="G792" i="138"/>
  <c r="F792" i="138"/>
  <c r="H791" i="138"/>
  <c r="G791" i="138"/>
  <c r="F791" i="138"/>
  <c r="H790" i="138"/>
  <c r="F790" i="138"/>
  <c r="G790" i="138" s="1"/>
  <c r="I790" i="138" s="1"/>
  <c r="H789" i="138"/>
  <c r="F789" i="138"/>
  <c r="G789" i="138" s="1"/>
  <c r="I789" i="138" s="1"/>
  <c r="H788" i="138"/>
  <c r="G788" i="138"/>
  <c r="F788" i="138"/>
  <c r="I787" i="138"/>
  <c r="H787" i="138"/>
  <c r="G787" i="138"/>
  <c r="F787" i="138"/>
  <c r="H786" i="138"/>
  <c r="I786" i="138" s="1"/>
  <c r="F786" i="138"/>
  <c r="G786" i="138" s="1"/>
  <c r="H785" i="138"/>
  <c r="G785" i="138"/>
  <c r="F785" i="138"/>
  <c r="H784" i="138"/>
  <c r="I784" i="138" s="1"/>
  <c r="F784" i="138"/>
  <c r="G784" i="138" s="1"/>
  <c r="H783" i="138"/>
  <c r="F783" i="138"/>
  <c r="G783" i="138" s="1"/>
  <c r="I783" i="138" s="1"/>
  <c r="H782" i="138"/>
  <c r="F782" i="138"/>
  <c r="G782" i="138" s="1"/>
  <c r="H781" i="138"/>
  <c r="G781" i="138"/>
  <c r="F781" i="138"/>
  <c r="I780" i="138"/>
  <c r="H780" i="138"/>
  <c r="G780" i="138"/>
  <c r="F780" i="138"/>
  <c r="H779" i="138"/>
  <c r="G779" i="138"/>
  <c r="F779" i="138"/>
  <c r="H778" i="138"/>
  <c r="F778" i="138"/>
  <c r="G778" i="138" s="1"/>
  <c r="I778" i="138" s="1"/>
  <c r="H777" i="138"/>
  <c r="I777" i="138" s="1"/>
  <c r="G777" i="138"/>
  <c r="F777" i="138"/>
  <c r="H776" i="138"/>
  <c r="F776" i="138"/>
  <c r="G776" i="138" s="1"/>
  <c r="H775" i="138"/>
  <c r="I775" i="138" s="1"/>
  <c r="F775" i="138"/>
  <c r="G775" i="138" s="1"/>
  <c r="H774" i="138"/>
  <c r="F774" i="138"/>
  <c r="G774" i="138" s="1"/>
  <c r="I774" i="138" s="1"/>
  <c r="H773" i="138"/>
  <c r="I773" i="138" s="1"/>
  <c r="G773" i="138"/>
  <c r="F773" i="138"/>
  <c r="H772" i="138"/>
  <c r="I772" i="138" s="1"/>
  <c r="G772" i="138"/>
  <c r="F772" i="138"/>
  <c r="H771" i="138"/>
  <c r="F771" i="138"/>
  <c r="G771" i="138" s="1"/>
  <c r="H770" i="138"/>
  <c r="G770" i="138"/>
  <c r="F770" i="138"/>
  <c r="H769" i="138"/>
  <c r="I769" i="138" s="1"/>
  <c r="G769" i="138"/>
  <c r="F769" i="138"/>
  <c r="H768" i="138"/>
  <c r="F768" i="138"/>
  <c r="G768" i="138" s="1"/>
  <c r="H767" i="138"/>
  <c r="G767" i="138"/>
  <c r="F767" i="138"/>
  <c r="H766" i="138"/>
  <c r="F766" i="138"/>
  <c r="G766" i="138" s="1"/>
  <c r="I766" i="138" s="1"/>
  <c r="H765" i="138"/>
  <c r="F765" i="138"/>
  <c r="G765" i="138" s="1"/>
  <c r="I765" i="138" s="1"/>
  <c r="H764" i="138"/>
  <c r="G764" i="138"/>
  <c r="F764" i="138"/>
  <c r="I763" i="138"/>
  <c r="H763" i="138"/>
  <c r="G763" i="138"/>
  <c r="F763" i="138"/>
  <c r="H762" i="138"/>
  <c r="I762" i="138" s="1"/>
  <c r="F762" i="138"/>
  <c r="G762" i="138" s="1"/>
  <c r="H761" i="138"/>
  <c r="F761" i="138"/>
  <c r="G761" i="138" s="1"/>
  <c r="H760" i="138"/>
  <c r="G760" i="138"/>
  <c r="F760" i="138"/>
  <c r="H759" i="138"/>
  <c r="G759" i="138"/>
  <c r="I759" i="138" s="1"/>
  <c r="F759" i="138"/>
  <c r="H758" i="138"/>
  <c r="F758" i="138"/>
  <c r="G758" i="138" s="1"/>
  <c r="H757" i="138"/>
  <c r="G757" i="138"/>
  <c r="F757" i="138"/>
  <c r="I756" i="138"/>
  <c r="H756" i="138"/>
  <c r="F756" i="138"/>
  <c r="G756" i="138" s="1"/>
  <c r="H755" i="138"/>
  <c r="F755" i="138"/>
  <c r="G755" i="138" s="1"/>
  <c r="H754" i="138"/>
  <c r="F754" i="138"/>
  <c r="G754" i="138" s="1"/>
  <c r="H753" i="138"/>
  <c r="I753" i="138" s="1"/>
  <c r="G753" i="138"/>
  <c r="F753" i="138"/>
  <c r="H752" i="138"/>
  <c r="G752" i="138"/>
  <c r="F752" i="138"/>
  <c r="H751" i="138"/>
  <c r="F751" i="138"/>
  <c r="G751" i="138" s="1"/>
  <c r="H750" i="138"/>
  <c r="I750" i="138" s="1"/>
  <c r="G750" i="138"/>
  <c r="F750" i="138"/>
  <c r="H749" i="138"/>
  <c r="F749" i="138"/>
  <c r="G749" i="138" s="1"/>
  <c r="H748" i="138"/>
  <c r="I748" i="138" s="1"/>
  <c r="F748" i="138"/>
  <c r="G748" i="138" s="1"/>
  <c r="H747" i="138"/>
  <c r="I747" i="138" s="1"/>
  <c r="F747" i="138"/>
  <c r="G747" i="138" s="1"/>
  <c r="H746" i="138"/>
  <c r="F746" i="138"/>
  <c r="G746" i="138" s="1"/>
  <c r="H745" i="138"/>
  <c r="F745" i="138"/>
  <c r="G745" i="138" s="1"/>
  <c r="I745" i="138" s="1"/>
  <c r="H744" i="138"/>
  <c r="I744" i="138" s="1"/>
  <c r="G744" i="138"/>
  <c r="F744" i="138"/>
  <c r="H743" i="138"/>
  <c r="I743" i="138" s="1"/>
  <c r="G743" i="138"/>
  <c r="F743" i="138"/>
  <c r="H742" i="138"/>
  <c r="I742" i="138" s="1"/>
  <c r="F742" i="138"/>
  <c r="G742" i="138" s="1"/>
  <c r="H741" i="138"/>
  <c r="F741" i="138"/>
  <c r="G741" i="138" s="1"/>
  <c r="H740" i="138"/>
  <c r="I740" i="138" s="1"/>
  <c r="G740" i="138"/>
  <c r="F740" i="138"/>
  <c r="H739" i="138"/>
  <c r="I739" i="138" s="1"/>
  <c r="G739" i="138"/>
  <c r="F739" i="138"/>
  <c r="H738" i="138"/>
  <c r="G738" i="138"/>
  <c r="F738" i="138"/>
  <c r="H737" i="138"/>
  <c r="F737" i="138"/>
  <c r="G737" i="138" s="1"/>
  <c r="H736" i="138"/>
  <c r="F736" i="138"/>
  <c r="G736" i="138" s="1"/>
  <c r="I736" i="138" s="1"/>
  <c r="H735" i="138"/>
  <c r="F735" i="138"/>
  <c r="G735" i="138" s="1"/>
  <c r="H734" i="138"/>
  <c r="G734" i="138"/>
  <c r="F734" i="138"/>
  <c r="H733" i="138"/>
  <c r="F733" i="138"/>
  <c r="G733" i="138" s="1"/>
  <c r="I733" i="138" s="1"/>
  <c r="H732" i="138"/>
  <c r="F732" i="138"/>
  <c r="G732" i="138" s="1"/>
  <c r="I732" i="138" s="1"/>
  <c r="H731" i="138"/>
  <c r="F731" i="138"/>
  <c r="G731" i="138" s="1"/>
  <c r="I730" i="138"/>
  <c r="H730" i="138"/>
  <c r="G730" i="138"/>
  <c r="F730" i="138"/>
  <c r="H729" i="138"/>
  <c r="I729" i="138" s="1"/>
  <c r="F729" i="138"/>
  <c r="G729" i="138" s="1"/>
  <c r="H728" i="138"/>
  <c r="F728" i="138"/>
  <c r="G728" i="138" s="1"/>
  <c r="H727" i="138"/>
  <c r="G727" i="138"/>
  <c r="F727" i="138"/>
  <c r="H726" i="138"/>
  <c r="I726" i="138" s="1"/>
  <c r="G726" i="138"/>
  <c r="F726" i="138"/>
  <c r="H725" i="138"/>
  <c r="F725" i="138"/>
  <c r="G725" i="138" s="1"/>
  <c r="H724" i="138"/>
  <c r="F724" i="138"/>
  <c r="G724" i="138" s="1"/>
  <c r="I724" i="138" s="1"/>
  <c r="H723" i="138"/>
  <c r="F723" i="138"/>
  <c r="G723" i="138" s="1"/>
  <c r="I723" i="138" s="1"/>
  <c r="H722" i="138"/>
  <c r="F722" i="138"/>
  <c r="G722" i="138" s="1"/>
  <c r="I721" i="138"/>
  <c r="H721" i="138"/>
  <c r="G721" i="138"/>
  <c r="F721" i="138"/>
  <c r="H720" i="138"/>
  <c r="F720" i="138"/>
  <c r="G720" i="138" s="1"/>
  <c r="I720" i="138" s="1"/>
  <c r="H719" i="138"/>
  <c r="F719" i="138"/>
  <c r="G719" i="138" s="1"/>
  <c r="H718" i="138"/>
  <c r="I718" i="138" s="1"/>
  <c r="G718" i="138"/>
  <c r="F718" i="138"/>
  <c r="I717" i="138"/>
  <c r="H717" i="138"/>
  <c r="G717" i="138"/>
  <c r="F717" i="138"/>
  <c r="H716" i="138"/>
  <c r="G716" i="138"/>
  <c r="F716" i="138"/>
  <c r="H715" i="138"/>
  <c r="G715" i="138"/>
  <c r="F715" i="138"/>
  <c r="H714" i="138"/>
  <c r="G714" i="138"/>
  <c r="I714" i="138" s="1"/>
  <c r="F714" i="138"/>
  <c r="H713" i="138"/>
  <c r="F713" i="138"/>
  <c r="G713" i="138" s="1"/>
  <c r="H712" i="138"/>
  <c r="I712" i="138" s="1"/>
  <c r="F712" i="138"/>
  <c r="G712" i="138" s="1"/>
  <c r="H711" i="138"/>
  <c r="F711" i="138"/>
  <c r="G711" i="138" s="1"/>
  <c r="H710" i="138"/>
  <c r="F710" i="138"/>
  <c r="G710" i="138" s="1"/>
  <c r="H709" i="138"/>
  <c r="F709" i="138"/>
  <c r="G709" i="138" s="1"/>
  <c r="I709" i="138" s="1"/>
  <c r="H708" i="138"/>
  <c r="G708" i="138"/>
  <c r="I708" i="138" s="1"/>
  <c r="F708" i="138"/>
  <c r="H707" i="138"/>
  <c r="I707" i="138" s="1"/>
  <c r="G707" i="138"/>
  <c r="F707" i="138"/>
  <c r="H706" i="138"/>
  <c r="F706" i="138"/>
  <c r="G706" i="138" s="1"/>
  <c r="H705" i="138"/>
  <c r="G705" i="138"/>
  <c r="F705" i="138"/>
  <c r="H704" i="138"/>
  <c r="I704" i="138" s="1"/>
  <c r="G704" i="138"/>
  <c r="F704" i="138"/>
  <c r="H703" i="138"/>
  <c r="I703" i="138" s="1"/>
  <c r="G703" i="138"/>
  <c r="F703" i="138"/>
  <c r="H702" i="138"/>
  <c r="F702" i="138"/>
  <c r="G702" i="138" s="1"/>
  <c r="H701" i="138"/>
  <c r="G701" i="138"/>
  <c r="F701" i="138"/>
  <c r="H700" i="138"/>
  <c r="F700" i="138"/>
  <c r="G700" i="138" s="1"/>
  <c r="I700" i="138" s="1"/>
  <c r="H699" i="138"/>
  <c r="I699" i="138" s="1"/>
  <c r="F699" i="138"/>
  <c r="G699" i="138" s="1"/>
  <c r="H698" i="138"/>
  <c r="F698" i="138"/>
  <c r="G698" i="138" s="1"/>
  <c r="I697" i="138"/>
  <c r="H697" i="138"/>
  <c r="F697" i="138"/>
  <c r="G697" i="138" s="1"/>
  <c r="H696" i="138"/>
  <c r="F696" i="138"/>
  <c r="G696" i="138" s="1"/>
  <c r="I696" i="138" s="1"/>
  <c r="H695" i="138"/>
  <c r="F695" i="138"/>
  <c r="G695" i="138" s="1"/>
  <c r="H694" i="138"/>
  <c r="I694" i="138" s="1"/>
  <c r="G694" i="138"/>
  <c r="F694" i="138"/>
  <c r="H693" i="138"/>
  <c r="F693" i="138"/>
  <c r="G693" i="138" s="1"/>
  <c r="H692" i="138"/>
  <c r="G692" i="138"/>
  <c r="F692" i="138"/>
  <c r="H691" i="138"/>
  <c r="G691" i="138"/>
  <c r="I691" i="138" s="1"/>
  <c r="F691" i="138"/>
  <c r="H690" i="138"/>
  <c r="I690" i="138" s="1"/>
  <c r="G690" i="138"/>
  <c r="F690" i="138"/>
  <c r="H689" i="138"/>
  <c r="F689" i="138"/>
  <c r="G689" i="138" s="1"/>
  <c r="H688" i="138"/>
  <c r="I688" i="138" s="1"/>
  <c r="F688" i="138"/>
  <c r="G688" i="138" s="1"/>
  <c r="H687" i="138"/>
  <c r="F687" i="138"/>
  <c r="G687" i="138" s="1"/>
  <c r="I687" i="138" s="1"/>
  <c r="H686" i="138"/>
  <c r="F686" i="138"/>
  <c r="G686" i="138" s="1"/>
  <c r="H685" i="138"/>
  <c r="F685" i="138"/>
  <c r="G685" i="138" s="1"/>
  <c r="I685" i="138" s="1"/>
  <c r="I684" i="138"/>
  <c r="H684" i="138"/>
  <c r="F684" i="138"/>
  <c r="G684" i="138" s="1"/>
  <c r="H683" i="138"/>
  <c r="F683" i="138"/>
  <c r="G683" i="138" s="1"/>
  <c r="H682" i="138"/>
  <c r="F682" i="138"/>
  <c r="G682" i="138" s="1"/>
  <c r="H681" i="138"/>
  <c r="I681" i="138" s="1"/>
  <c r="G681" i="138"/>
  <c r="F681" i="138"/>
  <c r="H680" i="138"/>
  <c r="G680" i="138"/>
  <c r="F680" i="138"/>
  <c r="H679" i="138"/>
  <c r="F679" i="138"/>
  <c r="G679" i="138" s="1"/>
  <c r="H678" i="138"/>
  <c r="I678" i="138" s="1"/>
  <c r="G678" i="138"/>
  <c r="F678" i="138"/>
  <c r="H677" i="138"/>
  <c r="F677" i="138"/>
  <c r="G677" i="138" s="1"/>
  <c r="H676" i="138"/>
  <c r="F676" i="138"/>
  <c r="G676" i="138" s="1"/>
  <c r="H675" i="138"/>
  <c r="I675" i="138" s="1"/>
  <c r="F675" i="138"/>
  <c r="G675" i="138" s="1"/>
  <c r="H674" i="138"/>
  <c r="F674" i="138"/>
  <c r="G674" i="138" s="1"/>
  <c r="H673" i="138"/>
  <c r="F673" i="138"/>
  <c r="G673" i="138" s="1"/>
  <c r="I673" i="138" s="1"/>
  <c r="H672" i="138"/>
  <c r="F672" i="138"/>
  <c r="G672" i="138" s="1"/>
  <c r="I672" i="138" s="1"/>
  <c r="H671" i="138"/>
  <c r="I671" i="138" s="1"/>
  <c r="G671" i="138"/>
  <c r="F671" i="138"/>
  <c r="H670" i="138"/>
  <c r="I670" i="138" s="1"/>
  <c r="F670" i="138"/>
  <c r="G670" i="138" s="1"/>
  <c r="H669" i="138"/>
  <c r="G669" i="138"/>
  <c r="F669" i="138"/>
  <c r="H668" i="138"/>
  <c r="I668" i="138" s="1"/>
  <c r="G668" i="138"/>
  <c r="F668" i="138"/>
  <c r="H667" i="138"/>
  <c r="I667" i="138" s="1"/>
  <c r="G667" i="138"/>
  <c r="F667" i="138"/>
  <c r="H666" i="138"/>
  <c r="G666" i="138"/>
  <c r="F666" i="138"/>
  <c r="H665" i="138"/>
  <c r="G665" i="138"/>
  <c r="F665" i="138"/>
  <c r="H664" i="138"/>
  <c r="F664" i="138"/>
  <c r="G664" i="138" s="1"/>
  <c r="I664" i="138" s="1"/>
  <c r="H663" i="138"/>
  <c r="F663" i="138"/>
  <c r="G663" i="138" s="1"/>
  <c r="H662" i="138"/>
  <c r="G662" i="138"/>
  <c r="F662" i="138"/>
  <c r="H661" i="138"/>
  <c r="F661" i="138"/>
  <c r="G661" i="138" s="1"/>
  <c r="I661" i="138" s="1"/>
  <c r="H660" i="138"/>
  <c r="F660" i="138"/>
  <c r="G660" i="138" s="1"/>
  <c r="I660" i="138" s="1"/>
  <c r="H659" i="138"/>
  <c r="G659" i="138"/>
  <c r="F659" i="138"/>
  <c r="I658" i="138"/>
  <c r="H658" i="138"/>
  <c r="G658" i="138"/>
  <c r="F658" i="138"/>
  <c r="H657" i="138"/>
  <c r="I657" i="138" s="1"/>
  <c r="F657" i="138"/>
  <c r="G657" i="138" s="1"/>
  <c r="H656" i="138"/>
  <c r="F656" i="138"/>
  <c r="G656" i="138" s="1"/>
  <c r="H655" i="138"/>
  <c r="I655" i="138" s="1"/>
  <c r="G655" i="138"/>
  <c r="F655" i="138"/>
  <c r="H654" i="138"/>
  <c r="I654" i="138" s="1"/>
  <c r="G654" i="138"/>
  <c r="F654" i="138"/>
  <c r="H653" i="138"/>
  <c r="F653" i="138"/>
  <c r="G653" i="138" s="1"/>
  <c r="H652" i="138"/>
  <c r="F652" i="138"/>
  <c r="G652" i="138" s="1"/>
  <c r="H651" i="138"/>
  <c r="F651" i="138"/>
  <c r="G651" i="138" s="1"/>
  <c r="I651" i="138" s="1"/>
  <c r="H650" i="138"/>
  <c r="F650" i="138"/>
  <c r="G650" i="138" s="1"/>
  <c r="H649" i="138"/>
  <c r="G649" i="138"/>
  <c r="I649" i="138" s="1"/>
  <c r="F649" i="138"/>
  <c r="H648" i="138"/>
  <c r="F648" i="138"/>
  <c r="G648" i="138" s="1"/>
  <c r="I648" i="138" s="1"/>
  <c r="H647" i="138"/>
  <c r="F647" i="138"/>
  <c r="G647" i="138" s="1"/>
  <c r="H646" i="138"/>
  <c r="G646" i="138"/>
  <c r="F646" i="138"/>
  <c r="I645" i="138"/>
  <c r="H645" i="138"/>
  <c r="G645" i="138"/>
  <c r="F645" i="138"/>
  <c r="H644" i="138"/>
  <c r="G644" i="138"/>
  <c r="F644" i="138"/>
  <c r="H643" i="138"/>
  <c r="I643" i="138" s="1"/>
  <c r="G643" i="138"/>
  <c r="F643" i="138"/>
  <c r="I642" i="138"/>
  <c r="H642" i="138"/>
  <c r="G642" i="138"/>
  <c r="F642" i="138"/>
  <c r="H641" i="138"/>
  <c r="F641" i="138"/>
  <c r="G641" i="138" s="1"/>
  <c r="H640" i="138"/>
  <c r="F640" i="138"/>
  <c r="G640" i="138" s="1"/>
  <c r="I639" i="138"/>
  <c r="H639" i="138"/>
  <c r="G639" i="138"/>
  <c r="F639" i="138"/>
  <c r="H638" i="138"/>
  <c r="F638" i="138"/>
  <c r="G638" i="138" s="1"/>
  <c r="H637" i="138"/>
  <c r="F637" i="138"/>
  <c r="G637" i="138" s="1"/>
  <c r="I637" i="138" s="1"/>
  <c r="H636" i="138"/>
  <c r="F636" i="138"/>
  <c r="G636" i="138" s="1"/>
  <c r="I636" i="138" s="1"/>
  <c r="H635" i="138"/>
  <c r="I635" i="138" s="1"/>
  <c r="G635" i="138"/>
  <c r="F635" i="138"/>
  <c r="H634" i="138"/>
  <c r="F634" i="138"/>
  <c r="G634" i="138" s="1"/>
  <c r="H633" i="138"/>
  <c r="I633" i="138" s="1"/>
  <c r="G633" i="138"/>
  <c r="F633" i="138"/>
  <c r="H632" i="138"/>
  <c r="I632" i="138" s="1"/>
  <c r="G632" i="138"/>
  <c r="F632" i="138"/>
  <c r="H631" i="138"/>
  <c r="I631" i="138" s="1"/>
  <c r="G631" i="138"/>
  <c r="F631" i="138"/>
  <c r="H630" i="138"/>
  <c r="I630" i="138" s="1"/>
  <c r="F630" i="138"/>
  <c r="G630" i="138" s="1"/>
  <c r="H629" i="138"/>
  <c r="I629" i="138" s="1"/>
  <c r="G629" i="138"/>
  <c r="F629" i="138"/>
  <c r="H628" i="138"/>
  <c r="F628" i="138"/>
  <c r="G628" i="138" s="1"/>
  <c r="I628" i="138" s="1"/>
  <c r="H627" i="138"/>
  <c r="F627" i="138"/>
  <c r="G627" i="138" s="1"/>
  <c r="H626" i="138"/>
  <c r="G626" i="138"/>
  <c r="F626" i="138"/>
  <c r="I625" i="138"/>
  <c r="H625" i="138"/>
  <c r="F625" i="138"/>
  <c r="G625" i="138" s="1"/>
  <c r="H624" i="138"/>
  <c r="F624" i="138"/>
  <c r="G624" i="138" s="1"/>
  <c r="I624" i="138" s="1"/>
  <c r="H623" i="138"/>
  <c r="F623" i="138"/>
  <c r="G623" i="138" s="1"/>
  <c r="H622" i="138"/>
  <c r="I622" i="138" s="1"/>
  <c r="G622" i="138"/>
  <c r="F622" i="138"/>
  <c r="H621" i="138"/>
  <c r="I621" i="138" s="1"/>
  <c r="F621" i="138"/>
  <c r="G621" i="138" s="1"/>
  <c r="H620" i="138"/>
  <c r="F620" i="138"/>
  <c r="G620" i="138" s="1"/>
  <c r="H619" i="138"/>
  <c r="G619" i="138"/>
  <c r="F619" i="138"/>
  <c r="H618" i="138"/>
  <c r="G618" i="138"/>
  <c r="F618" i="138"/>
  <c r="H617" i="138"/>
  <c r="F617" i="138"/>
  <c r="G617" i="138" s="1"/>
  <c r="H616" i="138"/>
  <c r="I616" i="138" s="1"/>
  <c r="F616" i="138"/>
  <c r="G616" i="138" s="1"/>
  <c r="H615" i="138"/>
  <c r="F615" i="138"/>
  <c r="G615" i="138" s="1"/>
  <c r="I615" i="138" s="1"/>
  <c r="H614" i="138"/>
  <c r="F614" i="138"/>
  <c r="G614" i="138" s="1"/>
  <c r="H613" i="138"/>
  <c r="I613" i="138" s="1"/>
  <c r="F613" i="138"/>
  <c r="G613" i="138" s="1"/>
  <c r="H612" i="138"/>
  <c r="F612" i="138"/>
  <c r="G612" i="138" s="1"/>
  <c r="I612" i="138" s="1"/>
  <c r="H611" i="138"/>
  <c r="F611" i="138"/>
  <c r="G611" i="138" s="1"/>
  <c r="I610" i="138"/>
  <c r="H610" i="138"/>
  <c r="G610" i="138"/>
  <c r="F610" i="138"/>
  <c r="I609" i="138"/>
  <c r="H609" i="138"/>
  <c r="G609" i="138"/>
  <c r="F609" i="138"/>
  <c r="H608" i="138"/>
  <c r="G608" i="138"/>
  <c r="F608" i="138"/>
  <c r="H607" i="138"/>
  <c r="G607" i="138"/>
  <c r="F607" i="138"/>
  <c r="I606" i="138"/>
  <c r="H606" i="138"/>
  <c r="G606" i="138"/>
  <c r="F606" i="138"/>
  <c r="H605" i="138"/>
  <c r="F605" i="138"/>
  <c r="G605" i="138" s="1"/>
  <c r="H604" i="138"/>
  <c r="F604" i="138"/>
  <c r="G604" i="138" s="1"/>
  <c r="H603" i="138"/>
  <c r="G603" i="138"/>
  <c r="I603" i="138" s="1"/>
  <c r="F603" i="138"/>
  <c r="H602" i="138"/>
  <c r="F602" i="138"/>
  <c r="G602" i="138" s="1"/>
  <c r="I601" i="138"/>
  <c r="H601" i="138"/>
  <c r="F601" i="138"/>
  <c r="G601" i="138" s="1"/>
  <c r="H600" i="138"/>
  <c r="F600" i="138"/>
  <c r="G600" i="138" s="1"/>
  <c r="I600" i="138" s="1"/>
  <c r="H599" i="138"/>
  <c r="I599" i="138" s="1"/>
  <c r="G599" i="138"/>
  <c r="F599" i="138"/>
  <c r="H598" i="138"/>
  <c r="F598" i="138"/>
  <c r="G598" i="138" s="1"/>
  <c r="H597" i="138"/>
  <c r="F597" i="138"/>
  <c r="G597" i="138" s="1"/>
  <c r="I597" i="138" s="1"/>
  <c r="H596" i="138"/>
  <c r="G596" i="138"/>
  <c r="F596" i="138"/>
  <c r="H595" i="138"/>
  <c r="G595" i="138"/>
  <c r="F595" i="138"/>
  <c r="H594" i="138"/>
  <c r="G594" i="138"/>
  <c r="F594" i="138"/>
  <c r="H593" i="138"/>
  <c r="F593" i="138"/>
  <c r="G593" i="138" s="1"/>
  <c r="H592" i="138"/>
  <c r="F592" i="138"/>
  <c r="G592" i="138" s="1"/>
  <c r="I592" i="138" s="1"/>
  <c r="H591" i="138"/>
  <c r="I591" i="138" s="1"/>
  <c r="G591" i="138"/>
  <c r="F591" i="138"/>
  <c r="H590" i="138"/>
  <c r="F590" i="138"/>
  <c r="G590" i="138" s="1"/>
  <c r="I589" i="138"/>
  <c r="H589" i="138"/>
  <c r="F589" i="138"/>
  <c r="G589" i="138" s="1"/>
  <c r="H588" i="138"/>
  <c r="F588" i="138"/>
  <c r="G588" i="138" s="1"/>
  <c r="I588" i="138" s="1"/>
  <c r="H587" i="138"/>
  <c r="F587" i="138"/>
  <c r="G587" i="138" s="1"/>
  <c r="H586" i="138"/>
  <c r="G586" i="138"/>
  <c r="I586" i="138" s="1"/>
  <c r="F586" i="138"/>
  <c r="H585" i="138"/>
  <c r="I585" i="138" s="1"/>
  <c r="F585" i="138"/>
  <c r="G585" i="138" s="1"/>
  <c r="H584" i="138"/>
  <c r="F584" i="138"/>
  <c r="G584" i="138" s="1"/>
  <c r="H583" i="138"/>
  <c r="F583" i="138"/>
  <c r="G583" i="138" s="1"/>
  <c r="H582" i="138"/>
  <c r="G582" i="138"/>
  <c r="F582" i="138"/>
  <c r="H581" i="138"/>
  <c r="F581" i="138"/>
  <c r="G581" i="138" s="1"/>
  <c r="H580" i="138"/>
  <c r="G580" i="138"/>
  <c r="F580" i="138"/>
  <c r="I579" i="138"/>
  <c r="H579" i="138"/>
  <c r="F579" i="138"/>
  <c r="G579" i="138" s="1"/>
  <c r="H578" i="138"/>
  <c r="F578" i="138"/>
  <c r="G578" i="138" s="1"/>
  <c r="H577" i="138"/>
  <c r="F577" i="138"/>
  <c r="G577" i="138" s="1"/>
  <c r="H576" i="138"/>
  <c r="I576" i="138" s="1"/>
  <c r="F576" i="138"/>
  <c r="G576" i="138" s="1"/>
  <c r="H575" i="138"/>
  <c r="I575" i="138" s="1"/>
  <c r="F575" i="138"/>
  <c r="G575" i="138" s="1"/>
  <c r="I574" i="138"/>
  <c r="H574" i="138"/>
  <c r="G574" i="138"/>
  <c r="F574" i="138"/>
  <c r="H573" i="138"/>
  <c r="G573" i="138"/>
  <c r="I573" i="138" s="1"/>
  <c r="F573" i="138"/>
  <c r="H572" i="138"/>
  <c r="G572" i="138"/>
  <c r="F572" i="138"/>
  <c r="H571" i="138"/>
  <c r="I571" i="138" s="1"/>
  <c r="F571" i="138"/>
  <c r="G571" i="138" s="1"/>
  <c r="H570" i="138"/>
  <c r="F570" i="138"/>
  <c r="G570" i="138" s="1"/>
  <c r="H569" i="138"/>
  <c r="G569" i="138"/>
  <c r="F569" i="138"/>
  <c r="H568" i="138"/>
  <c r="F568" i="138"/>
  <c r="G568" i="138" s="1"/>
  <c r="H567" i="138"/>
  <c r="F567" i="138"/>
  <c r="G567" i="138" s="1"/>
  <c r="H566" i="138"/>
  <c r="F566" i="138"/>
  <c r="G566" i="138" s="1"/>
  <c r="H565" i="138"/>
  <c r="G565" i="138"/>
  <c r="I565" i="138" s="1"/>
  <c r="F565" i="138"/>
  <c r="H564" i="138"/>
  <c r="I564" i="138" s="1"/>
  <c r="F564" i="138"/>
  <c r="G564" i="138" s="1"/>
  <c r="H563" i="138"/>
  <c r="G563" i="138"/>
  <c r="F563" i="138"/>
  <c r="H562" i="138"/>
  <c r="I562" i="138" s="1"/>
  <c r="F562" i="138"/>
  <c r="G562" i="138" s="1"/>
  <c r="I561" i="138"/>
  <c r="H561" i="138"/>
  <c r="F561" i="138"/>
  <c r="G561" i="138" s="1"/>
  <c r="H560" i="138"/>
  <c r="G560" i="138"/>
  <c r="F560" i="138"/>
  <c r="H559" i="138"/>
  <c r="I559" i="138" s="1"/>
  <c r="G559" i="138"/>
  <c r="F559" i="138"/>
  <c r="H558" i="138"/>
  <c r="I558" i="138" s="1"/>
  <c r="G558" i="138"/>
  <c r="F558" i="138"/>
  <c r="H557" i="138"/>
  <c r="G557" i="138"/>
  <c r="F557" i="138"/>
  <c r="H556" i="138"/>
  <c r="G556" i="138"/>
  <c r="I556" i="138" s="1"/>
  <c r="F556" i="138"/>
  <c r="H555" i="138"/>
  <c r="F555" i="138"/>
  <c r="G555" i="138" s="1"/>
  <c r="H554" i="138"/>
  <c r="G554" i="138"/>
  <c r="F554" i="138"/>
  <c r="I553" i="138"/>
  <c r="H553" i="138"/>
  <c r="F553" i="138"/>
  <c r="G553" i="138" s="1"/>
  <c r="H552" i="138"/>
  <c r="F552" i="138"/>
  <c r="G552" i="138" s="1"/>
  <c r="I552" i="138" s="1"/>
  <c r="H551" i="138"/>
  <c r="F551" i="138"/>
  <c r="G551" i="138" s="1"/>
  <c r="I550" i="138"/>
  <c r="H550" i="138"/>
  <c r="G550" i="138"/>
  <c r="F550" i="138"/>
  <c r="H549" i="138"/>
  <c r="F549" i="138"/>
  <c r="G549" i="138" s="1"/>
  <c r="I549" i="138" s="1"/>
  <c r="H548" i="138"/>
  <c r="F548" i="138"/>
  <c r="G548" i="138" s="1"/>
  <c r="I547" i="138"/>
  <c r="H547" i="138"/>
  <c r="G547" i="138"/>
  <c r="F547" i="138"/>
  <c r="H546" i="138"/>
  <c r="I546" i="138" s="1"/>
  <c r="G546" i="138"/>
  <c r="F546" i="138"/>
  <c r="H545" i="138"/>
  <c r="G545" i="138"/>
  <c r="F545" i="138"/>
  <c r="H544" i="138"/>
  <c r="F544" i="138"/>
  <c r="G544" i="138" s="1"/>
  <c r="I543" i="138"/>
  <c r="H543" i="138"/>
  <c r="G543" i="138"/>
  <c r="F543" i="138"/>
  <c r="H542" i="138"/>
  <c r="F542" i="138"/>
  <c r="G542" i="138" s="1"/>
  <c r="H541" i="138"/>
  <c r="I541" i="138" s="1"/>
  <c r="G541" i="138"/>
  <c r="F541" i="138"/>
  <c r="I540" i="138"/>
  <c r="H540" i="138"/>
  <c r="F540" i="138"/>
  <c r="G540" i="138" s="1"/>
  <c r="H539" i="138"/>
  <c r="I539" i="138" s="1"/>
  <c r="F539" i="138"/>
  <c r="G539" i="138" s="1"/>
  <c r="H538" i="138"/>
  <c r="G538" i="138"/>
  <c r="I538" i="138" s="1"/>
  <c r="F538" i="138"/>
  <c r="H537" i="138"/>
  <c r="I537" i="138" s="1"/>
  <c r="G537" i="138"/>
  <c r="F537" i="138"/>
  <c r="H536" i="138"/>
  <c r="I536" i="138" s="1"/>
  <c r="G536" i="138"/>
  <c r="F536" i="138"/>
  <c r="H535" i="138"/>
  <c r="I535" i="138" s="1"/>
  <c r="F535" i="138"/>
  <c r="G535" i="138" s="1"/>
  <c r="H534" i="138"/>
  <c r="F534" i="138"/>
  <c r="G534" i="138" s="1"/>
  <c r="H533" i="138"/>
  <c r="G533" i="138"/>
  <c r="F533" i="138"/>
  <c r="H532" i="138"/>
  <c r="I532" i="138" s="1"/>
  <c r="F532" i="138"/>
  <c r="G532" i="138" s="1"/>
  <c r="H531" i="138"/>
  <c r="I531" i="138" s="1"/>
  <c r="F531" i="138"/>
  <c r="G531" i="138" s="1"/>
  <c r="H530" i="138"/>
  <c r="I530" i="138" s="1"/>
  <c r="F530" i="138"/>
  <c r="G530" i="138" s="1"/>
  <c r="H529" i="138"/>
  <c r="F529" i="138"/>
  <c r="G529" i="138" s="1"/>
  <c r="I529" i="138" s="1"/>
  <c r="H528" i="138"/>
  <c r="F528" i="138"/>
  <c r="G528" i="138" s="1"/>
  <c r="H527" i="138"/>
  <c r="G527" i="138"/>
  <c r="F527" i="138"/>
  <c r="H526" i="138"/>
  <c r="F526" i="138"/>
  <c r="G526" i="138" s="1"/>
  <c r="I526" i="138" s="1"/>
  <c r="H525" i="138"/>
  <c r="I525" i="138" s="1"/>
  <c r="F525" i="138"/>
  <c r="G525" i="138" s="1"/>
  <c r="H524" i="138"/>
  <c r="G524" i="138"/>
  <c r="F524" i="138"/>
  <c r="H523" i="138"/>
  <c r="G523" i="138"/>
  <c r="F523" i="138"/>
  <c r="H522" i="138"/>
  <c r="I522" i="138" s="1"/>
  <c r="F522" i="138"/>
  <c r="G522" i="138" s="1"/>
  <c r="H521" i="138"/>
  <c r="G521" i="138"/>
  <c r="F521" i="138"/>
  <c r="H520" i="138"/>
  <c r="F520" i="138"/>
  <c r="G520" i="138" s="1"/>
  <c r="I520" i="138" s="1"/>
  <c r="H519" i="138"/>
  <c r="F519" i="138"/>
  <c r="G519" i="138" s="1"/>
  <c r="H518" i="138"/>
  <c r="G518" i="138"/>
  <c r="F518" i="138"/>
  <c r="H517" i="138"/>
  <c r="F517" i="138"/>
  <c r="G517" i="138" s="1"/>
  <c r="I517" i="138" s="1"/>
  <c r="H516" i="138"/>
  <c r="F516" i="138"/>
  <c r="G516" i="138" s="1"/>
  <c r="I516" i="138" s="1"/>
  <c r="H515" i="138"/>
  <c r="G515" i="138"/>
  <c r="F515" i="138"/>
  <c r="I514" i="138"/>
  <c r="H514" i="138"/>
  <c r="G514" i="138"/>
  <c r="F514" i="138"/>
  <c r="H513" i="138"/>
  <c r="F513" i="138"/>
  <c r="G513" i="138" s="1"/>
  <c r="I513" i="138" s="1"/>
  <c r="H512" i="138"/>
  <c r="F512" i="138"/>
  <c r="G512" i="138" s="1"/>
  <c r="H511" i="138"/>
  <c r="G511" i="138"/>
  <c r="I511" i="138" s="1"/>
  <c r="F511" i="138"/>
  <c r="H510" i="138"/>
  <c r="I510" i="138" s="1"/>
  <c r="G510" i="138"/>
  <c r="F510" i="138"/>
  <c r="H509" i="138"/>
  <c r="F509" i="138"/>
  <c r="G509" i="138" s="1"/>
  <c r="I508" i="138"/>
  <c r="H508" i="138"/>
  <c r="G508" i="138"/>
  <c r="F508" i="138"/>
  <c r="I507" i="138"/>
  <c r="H507" i="138"/>
  <c r="G507" i="138"/>
  <c r="F507" i="138"/>
  <c r="H506" i="138"/>
  <c r="F506" i="138"/>
  <c r="G506" i="138" s="1"/>
  <c r="H505" i="138"/>
  <c r="I505" i="138" s="1"/>
  <c r="G505" i="138"/>
  <c r="F505" i="138"/>
  <c r="H504" i="138"/>
  <c r="I504" i="138" s="1"/>
  <c r="F504" i="138"/>
  <c r="G504" i="138" s="1"/>
  <c r="H503" i="138"/>
  <c r="I503" i="138" s="1"/>
  <c r="F503" i="138"/>
  <c r="G503" i="138" s="1"/>
  <c r="H502" i="138"/>
  <c r="F502" i="138"/>
  <c r="G502" i="138" s="1"/>
  <c r="I502" i="138" s="1"/>
  <c r="H501" i="138"/>
  <c r="I501" i="138" s="1"/>
  <c r="G501" i="138"/>
  <c r="F501" i="138"/>
  <c r="H500" i="138"/>
  <c r="I500" i="138" s="1"/>
  <c r="G500" i="138"/>
  <c r="F500" i="138"/>
  <c r="H499" i="138"/>
  <c r="I499" i="138" s="1"/>
  <c r="F499" i="138"/>
  <c r="G499" i="138" s="1"/>
  <c r="H498" i="138"/>
  <c r="I498" i="138" s="1"/>
  <c r="G498" i="138"/>
  <c r="F498" i="138"/>
  <c r="H497" i="138"/>
  <c r="G497" i="138"/>
  <c r="F497" i="138"/>
  <c r="H496" i="138"/>
  <c r="F496" i="138"/>
  <c r="G496" i="138" s="1"/>
  <c r="H495" i="138"/>
  <c r="G495" i="138"/>
  <c r="F495" i="138"/>
  <c r="H494" i="138"/>
  <c r="F494" i="138"/>
  <c r="G494" i="138" s="1"/>
  <c r="H493" i="138"/>
  <c r="F493" i="138"/>
  <c r="G493" i="138" s="1"/>
  <c r="I493" i="138" s="1"/>
  <c r="H492" i="138"/>
  <c r="I492" i="138" s="1"/>
  <c r="F492" i="138"/>
  <c r="G492" i="138" s="1"/>
  <c r="H491" i="138"/>
  <c r="I491" i="138" s="1"/>
  <c r="G491" i="138"/>
  <c r="F491" i="138"/>
  <c r="H490" i="138"/>
  <c r="F490" i="138"/>
  <c r="G490" i="138" s="1"/>
  <c r="I490" i="138" s="1"/>
  <c r="H489" i="138"/>
  <c r="F489" i="138"/>
  <c r="G489" i="138" s="1"/>
  <c r="H488" i="138"/>
  <c r="F488" i="138"/>
  <c r="G488" i="138" s="1"/>
  <c r="H487" i="138"/>
  <c r="G487" i="138"/>
  <c r="F487" i="138"/>
  <c r="H486" i="138"/>
  <c r="F486" i="138"/>
  <c r="G486" i="138" s="1"/>
  <c r="H485" i="138"/>
  <c r="G485" i="138"/>
  <c r="F485" i="138"/>
  <c r="H484" i="138"/>
  <c r="F484" i="138"/>
  <c r="G484" i="138" s="1"/>
  <c r="I484" i="138" s="1"/>
  <c r="H483" i="138"/>
  <c r="F483" i="138"/>
  <c r="G483" i="138" s="1"/>
  <c r="H482" i="138"/>
  <c r="G482" i="138"/>
  <c r="F482" i="138"/>
  <c r="H481" i="138"/>
  <c r="F481" i="138"/>
  <c r="G481" i="138" s="1"/>
  <c r="I481" i="138" s="1"/>
  <c r="I480" i="138"/>
  <c r="H480" i="138"/>
  <c r="G480" i="138"/>
  <c r="F480" i="138"/>
  <c r="H479" i="138"/>
  <c r="G479" i="138"/>
  <c r="F479" i="138"/>
  <c r="H478" i="138"/>
  <c r="G478" i="138"/>
  <c r="I478" i="138" s="1"/>
  <c r="F478" i="138"/>
  <c r="H477" i="138"/>
  <c r="I477" i="138" s="1"/>
  <c r="F477" i="138"/>
  <c r="G477" i="138" s="1"/>
  <c r="H476" i="138"/>
  <c r="I476" i="138" s="1"/>
  <c r="G476" i="138"/>
  <c r="F476" i="138"/>
  <c r="I475" i="138"/>
  <c r="H475" i="138"/>
  <c r="G475" i="138"/>
  <c r="F475" i="138"/>
  <c r="H474" i="138"/>
  <c r="I474" i="138" s="1"/>
  <c r="G474" i="138"/>
  <c r="F474" i="138"/>
  <c r="H473" i="138"/>
  <c r="F473" i="138"/>
  <c r="G473" i="138" s="1"/>
  <c r="H472" i="138"/>
  <c r="G472" i="138"/>
  <c r="I472" i="138" s="1"/>
  <c r="F472" i="138"/>
  <c r="H471" i="138"/>
  <c r="G471" i="138"/>
  <c r="I471" i="138" s="1"/>
  <c r="F471" i="138"/>
  <c r="H470" i="138"/>
  <c r="F470" i="138"/>
  <c r="G470" i="138" s="1"/>
  <c r="I469" i="138"/>
  <c r="H469" i="138"/>
  <c r="F469" i="138"/>
  <c r="G469" i="138" s="1"/>
  <c r="H468" i="138"/>
  <c r="I468" i="138" s="1"/>
  <c r="F468" i="138"/>
  <c r="G468" i="138" s="1"/>
  <c r="H467" i="138"/>
  <c r="I467" i="138" s="1"/>
  <c r="F467" i="138"/>
  <c r="G467" i="138" s="1"/>
  <c r="H466" i="138"/>
  <c r="F466" i="138"/>
  <c r="G466" i="138" s="1"/>
  <c r="I466" i="138" s="1"/>
  <c r="H465" i="138"/>
  <c r="G465" i="138"/>
  <c r="I465" i="138" s="1"/>
  <c r="F465" i="138"/>
  <c r="H464" i="138"/>
  <c r="I464" i="138" s="1"/>
  <c r="G464" i="138"/>
  <c r="F464" i="138"/>
  <c r="H463" i="138"/>
  <c r="I463" i="138" s="1"/>
  <c r="G463" i="138"/>
  <c r="F463" i="138"/>
  <c r="H462" i="138"/>
  <c r="I462" i="138" s="1"/>
  <c r="F462" i="138"/>
  <c r="G462" i="138" s="1"/>
  <c r="H461" i="138"/>
  <c r="G461" i="138"/>
  <c r="F461" i="138"/>
  <c r="H460" i="138"/>
  <c r="F460" i="138"/>
  <c r="G460" i="138" s="1"/>
  <c r="H459" i="138"/>
  <c r="I459" i="138" s="1"/>
  <c r="G459" i="138"/>
  <c r="F459" i="138"/>
  <c r="H458" i="138"/>
  <c r="F458" i="138"/>
  <c r="G458" i="138" s="1"/>
  <c r="H457" i="138"/>
  <c r="F457" i="138"/>
  <c r="G457" i="138" s="1"/>
  <c r="I457" i="138" s="1"/>
  <c r="H456" i="138"/>
  <c r="I456" i="138" s="1"/>
  <c r="G456" i="138"/>
  <c r="F456" i="138"/>
  <c r="H455" i="138"/>
  <c r="I455" i="138" s="1"/>
  <c r="G455" i="138"/>
  <c r="F455" i="138"/>
  <c r="I454" i="138"/>
  <c r="H454" i="138"/>
  <c r="F454" i="138"/>
  <c r="G454" i="138" s="1"/>
  <c r="H453" i="138"/>
  <c r="F453" i="138"/>
  <c r="G453" i="138" s="1"/>
  <c r="H452" i="138"/>
  <c r="G452" i="138"/>
  <c r="F452" i="138"/>
  <c r="H451" i="138"/>
  <c r="I451" i="138" s="1"/>
  <c r="G451" i="138"/>
  <c r="F451" i="138"/>
  <c r="H450" i="138"/>
  <c r="I450" i="138" s="1"/>
  <c r="F450" i="138"/>
  <c r="G450" i="138" s="1"/>
  <c r="H449" i="138"/>
  <c r="F449" i="138"/>
  <c r="G449" i="138" s="1"/>
  <c r="H448" i="138"/>
  <c r="G448" i="138"/>
  <c r="I448" i="138" s="1"/>
  <c r="F448" i="138"/>
  <c r="H447" i="138"/>
  <c r="F447" i="138"/>
  <c r="G447" i="138" s="1"/>
  <c r="H446" i="138"/>
  <c r="F446" i="138"/>
  <c r="G446" i="138" s="1"/>
  <c r="H445" i="138"/>
  <c r="F445" i="138"/>
  <c r="G445" i="138" s="1"/>
  <c r="I445" i="138" s="1"/>
  <c r="H444" i="138"/>
  <c r="G444" i="138"/>
  <c r="F444" i="138"/>
  <c r="H443" i="138"/>
  <c r="G443" i="138"/>
  <c r="I443" i="138" s="1"/>
  <c r="F443" i="138"/>
  <c r="H442" i="138"/>
  <c r="G442" i="138"/>
  <c r="I442" i="138" s="1"/>
  <c r="F442" i="138"/>
  <c r="H441" i="138"/>
  <c r="F441" i="138"/>
  <c r="G441" i="138" s="1"/>
  <c r="H440" i="138"/>
  <c r="I440" i="138" s="1"/>
  <c r="F440" i="138"/>
  <c r="G440" i="138" s="1"/>
  <c r="H439" i="138"/>
  <c r="G439" i="138"/>
  <c r="I439" i="138" s="1"/>
  <c r="F439" i="138"/>
  <c r="H438" i="138"/>
  <c r="I438" i="138" s="1"/>
  <c r="G438" i="138"/>
  <c r="F438" i="138"/>
  <c r="I437" i="138"/>
  <c r="H437" i="138"/>
  <c r="G437" i="138"/>
  <c r="F437" i="138"/>
  <c r="H436" i="138"/>
  <c r="F436" i="138"/>
  <c r="G436" i="138" s="1"/>
  <c r="I436" i="138" s="1"/>
  <c r="H435" i="138"/>
  <c r="F435" i="138"/>
  <c r="G435" i="138" s="1"/>
  <c r="H434" i="138"/>
  <c r="F434" i="138"/>
  <c r="G434" i="138" s="1"/>
  <c r="H433" i="138"/>
  <c r="F433" i="138"/>
  <c r="G433" i="138" s="1"/>
  <c r="I433" i="138" s="1"/>
  <c r="H432" i="138"/>
  <c r="F432" i="138"/>
  <c r="G432" i="138" s="1"/>
  <c r="I431" i="138"/>
  <c r="H431" i="138"/>
  <c r="G431" i="138"/>
  <c r="F431" i="138"/>
  <c r="H430" i="138"/>
  <c r="G430" i="138"/>
  <c r="I430" i="138" s="1"/>
  <c r="F430" i="138"/>
  <c r="H429" i="138"/>
  <c r="F429" i="138"/>
  <c r="G429" i="138" s="1"/>
  <c r="I428" i="138"/>
  <c r="H428" i="138"/>
  <c r="F428" i="138"/>
  <c r="G428" i="138" s="1"/>
  <c r="H427" i="138"/>
  <c r="F427" i="138"/>
  <c r="G427" i="138" s="1"/>
  <c r="I427" i="138" s="1"/>
  <c r="H426" i="138"/>
  <c r="G426" i="138"/>
  <c r="F426" i="138"/>
  <c r="H425" i="138"/>
  <c r="I425" i="138" s="1"/>
  <c r="G425" i="138"/>
  <c r="F425" i="138"/>
  <c r="I424" i="138"/>
  <c r="H424" i="138"/>
  <c r="G424" i="138"/>
  <c r="F424" i="138"/>
  <c r="H423" i="138"/>
  <c r="F423" i="138"/>
  <c r="G423" i="138" s="1"/>
  <c r="H422" i="138"/>
  <c r="F422" i="138"/>
  <c r="G422" i="138" s="1"/>
  <c r="I422" i="138" s="1"/>
  <c r="H421" i="138"/>
  <c r="F421" i="138"/>
  <c r="G421" i="138" s="1"/>
  <c r="I421" i="138" s="1"/>
  <c r="H420" i="138"/>
  <c r="G420" i="138"/>
  <c r="F420" i="138"/>
  <c r="I419" i="138"/>
  <c r="H419" i="138"/>
  <c r="F419" i="138"/>
  <c r="G419" i="138" s="1"/>
  <c r="H418" i="138"/>
  <c r="G418" i="138"/>
  <c r="I418" i="138" s="1"/>
  <c r="F418" i="138"/>
  <c r="H417" i="138"/>
  <c r="F417" i="138"/>
  <c r="G417" i="138" s="1"/>
  <c r="H416" i="138"/>
  <c r="F416" i="138"/>
  <c r="G416" i="138" s="1"/>
  <c r="H415" i="138"/>
  <c r="F415" i="138"/>
  <c r="G415" i="138" s="1"/>
  <c r="I415" i="138" s="1"/>
  <c r="H414" i="138"/>
  <c r="G414" i="138"/>
  <c r="F414" i="138"/>
  <c r="H413" i="138"/>
  <c r="F413" i="138"/>
  <c r="G413" i="138" s="1"/>
  <c r="I413" i="138" s="1"/>
  <c r="H412" i="138"/>
  <c r="G412" i="138"/>
  <c r="I412" i="138" s="1"/>
  <c r="F412" i="138"/>
  <c r="H411" i="138"/>
  <c r="F411" i="138"/>
  <c r="G411" i="138" s="1"/>
  <c r="H410" i="138"/>
  <c r="F410" i="138"/>
  <c r="G410" i="138" s="1"/>
  <c r="H409" i="138"/>
  <c r="F409" i="138"/>
  <c r="G409" i="138" s="1"/>
  <c r="I409" i="138" s="1"/>
  <c r="H408" i="138"/>
  <c r="G408" i="138"/>
  <c r="F408" i="138"/>
  <c r="H407" i="138"/>
  <c r="G407" i="138"/>
  <c r="I407" i="138" s="1"/>
  <c r="F407" i="138"/>
  <c r="H406" i="138"/>
  <c r="G406" i="138"/>
  <c r="I406" i="138" s="1"/>
  <c r="F406" i="138"/>
  <c r="H405" i="138"/>
  <c r="F405" i="138"/>
  <c r="G405" i="138" s="1"/>
  <c r="H404" i="138"/>
  <c r="I404" i="138" s="1"/>
  <c r="F404" i="138"/>
  <c r="G404" i="138" s="1"/>
  <c r="H403" i="138"/>
  <c r="G403" i="138"/>
  <c r="I403" i="138" s="1"/>
  <c r="F403" i="138"/>
  <c r="H402" i="138"/>
  <c r="I402" i="138" s="1"/>
  <c r="G402" i="138"/>
  <c r="F402" i="138"/>
  <c r="I401" i="138"/>
  <c r="H401" i="138"/>
  <c r="G401" i="138"/>
  <c r="F401" i="138"/>
  <c r="H400" i="138"/>
  <c r="F400" i="138"/>
  <c r="G400" i="138" s="1"/>
  <c r="I400" i="138" s="1"/>
  <c r="H399" i="138"/>
  <c r="F399" i="138"/>
  <c r="G399" i="138" s="1"/>
  <c r="H398" i="138"/>
  <c r="F398" i="138"/>
  <c r="G398" i="138" s="1"/>
  <c r="H397" i="138"/>
  <c r="F397" i="138"/>
  <c r="G397" i="138" s="1"/>
  <c r="I397" i="138" s="1"/>
  <c r="H396" i="138"/>
  <c r="F396" i="138"/>
  <c r="G396" i="138" s="1"/>
  <c r="I395" i="138"/>
  <c r="H395" i="138"/>
  <c r="G395" i="138"/>
  <c r="F395" i="138"/>
  <c r="H394" i="138"/>
  <c r="G394" i="138"/>
  <c r="I394" i="138" s="1"/>
  <c r="F394" i="138"/>
  <c r="H393" i="138"/>
  <c r="F393" i="138"/>
  <c r="G393" i="138" s="1"/>
  <c r="I392" i="138"/>
  <c r="H392" i="138"/>
  <c r="F392" i="138"/>
  <c r="G392" i="138" s="1"/>
  <c r="H391" i="138"/>
  <c r="F391" i="138"/>
  <c r="G391" i="138" s="1"/>
  <c r="I391" i="138" s="1"/>
  <c r="H390" i="138"/>
  <c r="G390" i="138"/>
  <c r="F390" i="138"/>
  <c r="H389" i="138"/>
  <c r="I389" i="138" s="1"/>
  <c r="G389" i="138"/>
  <c r="F389" i="138"/>
  <c r="I388" i="138"/>
  <c r="H388" i="138"/>
  <c r="G388" i="138"/>
  <c r="F388" i="138"/>
  <c r="H387" i="138"/>
  <c r="I387" i="138" s="1"/>
  <c r="F387" i="138"/>
  <c r="G387" i="138" s="1"/>
  <c r="H386" i="138"/>
  <c r="F386" i="138"/>
  <c r="G386" i="138" s="1"/>
  <c r="I386" i="138" s="1"/>
  <c r="H385" i="138"/>
  <c r="F385" i="138"/>
  <c r="G385" i="138" s="1"/>
  <c r="I385" i="138" s="1"/>
  <c r="H384" i="138"/>
  <c r="G384" i="138"/>
  <c r="F384" i="138"/>
  <c r="I383" i="138"/>
  <c r="H383" i="138"/>
  <c r="F383" i="138"/>
  <c r="G383" i="138" s="1"/>
  <c r="H382" i="138"/>
  <c r="G382" i="138"/>
  <c r="I382" i="138" s="1"/>
  <c r="F382" i="138"/>
  <c r="H381" i="138"/>
  <c r="F381" i="138"/>
  <c r="G381" i="138" s="1"/>
  <c r="H380" i="138"/>
  <c r="F380" i="138"/>
  <c r="G380" i="138" s="1"/>
  <c r="H379" i="138"/>
  <c r="F379" i="138"/>
  <c r="G379" i="138" s="1"/>
  <c r="I379" i="138" s="1"/>
  <c r="H378" i="138"/>
  <c r="G378" i="138"/>
  <c r="F378" i="138"/>
  <c r="H377" i="138"/>
  <c r="F377" i="138"/>
  <c r="G377" i="138" s="1"/>
  <c r="I377" i="138" s="1"/>
  <c r="I376" i="138"/>
  <c r="H376" i="138"/>
  <c r="G376" i="138"/>
  <c r="F376" i="138"/>
  <c r="H375" i="138"/>
  <c r="I375" i="138" s="1"/>
  <c r="F375" i="138"/>
  <c r="G375" i="138" s="1"/>
  <c r="H374" i="138"/>
  <c r="F374" i="138"/>
  <c r="G374" i="138" s="1"/>
  <c r="H373" i="138"/>
  <c r="F373" i="138"/>
  <c r="G373" i="138" s="1"/>
  <c r="I373" i="138" s="1"/>
  <c r="H372" i="138"/>
  <c r="G372" i="138"/>
  <c r="F372" i="138"/>
  <c r="H371" i="138"/>
  <c r="G371" i="138"/>
  <c r="I371" i="138" s="1"/>
  <c r="F371" i="138"/>
  <c r="H370" i="138"/>
  <c r="F370" i="138"/>
  <c r="G370" i="138" s="1"/>
  <c r="I370" i="138" s="1"/>
  <c r="H369" i="138"/>
  <c r="I369" i="138" s="1"/>
  <c r="F369" i="138"/>
  <c r="G369" i="138" s="1"/>
  <c r="H368" i="138"/>
  <c r="F368" i="138"/>
  <c r="G368" i="138" s="1"/>
  <c r="H367" i="138"/>
  <c r="F367" i="138"/>
  <c r="G367" i="138" s="1"/>
  <c r="I367" i="138" s="1"/>
  <c r="H366" i="138"/>
  <c r="G366" i="138"/>
  <c r="F366" i="138"/>
  <c r="I365" i="138"/>
  <c r="H365" i="138"/>
  <c r="G365" i="138"/>
  <c r="F365" i="138"/>
  <c r="I364" i="138"/>
  <c r="H364" i="138"/>
  <c r="G364" i="138"/>
  <c r="F364" i="138"/>
  <c r="H363" i="138"/>
  <c r="F363" i="138"/>
  <c r="G363" i="138" s="1"/>
  <c r="H362" i="138"/>
  <c r="I362" i="138" s="1"/>
  <c r="F362" i="138"/>
  <c r="G362" i="138" s="1"/>
  <c r="H361" i="138"/>
  <c r="F361" i="138"/>
  <c r="G361" i="138" s="1"/>
  <c r="I361" i="138" s="1"/>
  <c r="H360" i="138"/>
  <c r="G360" i="138"/>
  <c r="F360" i="138"/>
  <c r="H359" i="138"/>
  <c r="G359" i="138"/>
  <c r="I359" i="138" s="1"/>
  <c r="F359" i="138"/>
  <c r="H358" i="138"/>
  <c r="G358" i="138"/>
  <c r="I358" i="138" s="1"/>
  <c r="F358" i="138"/>
  <c r="H357" i="138"/>
  <c r="F357" i="138"/>
  <c r="G357" i="138" s="1"/>
  <c r="H356" i="138"/>
  <c r="I356" i="138" s="1"/>
  <c r="F356" i="138"/>
  <c r="G356" i="138" s="1"/>
  <c r="H355" i="138"/>
  <c r="F355" i="138"/>
  <c r="G355" i="138" s="1"/>
  <c r="I355" i="138" s="1"/>
  <c r="H354" i="138"/>
  <c r="F354" i="138"/>
  <c r="G354" i="138" s="1"/>
  <c r="H353" i="138"/>
  <c r="G353" i="138"/>
  <c r="F353" i="138"/>
  <c r="I352" i="138"/>
  <c r="H352" i="138"/>
  <c r="G352" i="138"/>
  <c r="F352" i="138"/>
  <c r="H351" i="138"/>
  <c r="I351" i="138" s="1"/>
  <c r="F351" i="138"/>
  <c r="G351" i="138" s="1"/>
  <c r="H350" i="138"/>
  <c r="F350" i="138"/>
  <c r="G350" i="138" s="1"/>
  <c r="H349" i="138"/>
  <c r="F349" i="138"/>
  <c r="G349" i="138" s="1"/>
  <c r="I349" i="138" s="1"/>
  <c r="H348" i="138"/>
  <c r="G348" i="138"/>
  <c r="F348" i="138"/>
  <c r="H347" i="138"/>
  <c r="I347" i="138" s="1"/>
  <c r="F347" i="138"/>
  <c r="G347" i="138" s="1"/>
  <c r="I346" i="138"/>
  <c r="H346" i="138"/>
  <c r="G346" i="138"/>
  <c r="F346" i="138"/>
  <c r="H345" i="138"/>
  <c r="F345" i="138"/>
  <c r="G345" i="138" s="1"/>
  <c r="H344" i="138"/>
  <c r="I344" i="138" s="1"/>
  <c r="G344" i="138"/>
  <c r="F344" i="138"/>
  <c r="H343" i="138"/>
  <c r="F343" i="138"/>
  <c r="G343" i="138" s="1"/>
  <c r="I343" i="138" s="1"/>
  <c r="H342" i="138"/>
  <c r="G342" i="138"/>
  <c r="F342" i="138"/>
  <c r="H341" i="138"/>
  <c r="F341" i="138"/>
  <c r="G341" i="138" s="1"/>
  <c r="I341" i="138" s="1"/>
  <c r="H340" i="138"/>
  <c r="G340" i="138"/>
  <c r="I340" i="138" s="1"/>
  <c r="F340" i="138"/>
  <c r="H339" i="138"/>
  <c r="F339" i="138"/>
  <c r="G339" i="138" s="1"/>
  <c r="H338" i="138"/>
  <c r="F338" i="138"/>
  <c r="G338" i="138" s="1"/>
  <c r="H337" i="138"/>
  <c r="F337" i="138"/>
  <c r="G337" i="138" s="1"/>
  <c r="I337" i="138" s="1"/>
  <c r="H336" i="138"/>
  <c r="G336" i="138"/>
  <c r="F336" i="138"/>
  <c r="H335" i="138"/>
  <c r="G335" i="138"/>
  <c r="I335" i="138" s="1"/>
  <c r="F335" i="138"/>
  <c r="H334" i="138"/>
  <c r="G334" i="138"/>
  <c r="I334" i="138" s="1"/>
  <c r="F334" i="138"/>
  <c r="H333" i="138"/>
  <c r="F333" i="138"/>
  <c r="G333" i="138" s="1"/>
  <c r="H332" i="138"/>
  <c r="I332" i="138" s="1"/>
  <c r="F332" i="138"/>
  <c r="G332" i="138" s="1"/>
  <c r="H331" i="138"/>
  <c r="F331" i="138"/>
  <c r="G331" i="138" s="1"/>
  <c r="I331" i="138" s="1"/>
  <c r="H330" i="138"/>
  <c r="I330" i="138" s="1"/>
  <c r="G330" i="138"/>
  <c r="F330" i="138"/>
  <c r="I329" i="138"/>
  <c r="H329" i="138"/>
  <c r="G329" i="138"/>
  <c r="F329" i="138"/>
  <c r="H328" i="138"/>
  <c r="G328" i="138"/>
  <c r="I328" i="138" s="1"/>
  <c r="F328" i="138"/>
  <c r="H327" i="138"/>
  <c r="G327" i="138"/>
  <c r="F327" i="138"/>
  <c r="H326" i="138"/>
  <c r="F326" i="138"/>
  <c r="G326" i="138" s="1"/>
  <c r="H325" i="138"/>
  <c r="F325" i="138"/>
  <c r="G325" i="138" s="1"/>
  <c r="I325" i="138" s="1"/>
  <c r="H324" i="138"/>
  <c r="I324" i="138" s="1"/>
  <c r="G324" i="138"/>
  <c r="F324" i="138"/>
  <c r="H323" i="138"/>
  <c r="G323" i="138"/>
  <c r="I323" i="138" s="1"/>
  <c r="F323" i="138"/>
  <c r="H322" i="138"/>
  <c r="G322" i="138"/>
  <c r="I322" i="138" s="1"/>
  <c r="F322" i="138"/>
  <c r="H321" i="138"/>
  <c r="F321" i="138"/>
  <c r="G321" i="138" s="1"/>
  <c r="H320" i="138"/>
  <c r="F320" i="138"/>
  <c r="G320" i="138" s="1"/>
  <c r="I320" i="138" s="1"/>
  <c r="H319" i="138"/>
  <c r="F319" i="138"/>
  <c r="G319" i="138" s="1"/>
  <c r="I319" i="138" s="1"/>
  <c r="H318" i="138"/>
  <c r="F318" i="138"/>
  <c r="G318" i="138" s="1"/>
  <c r="H317" i="138"/>
  <c r="I317" i="138" s="1"/>
  <c r="G317" i="138"/>
  <c r="F317" i="138"/>
  <c r="I316" i="138"/>
  <c r="H316" i="138"/>
  <c r="G316" i="138"/>
  <c r="F316" i="138"/>
  <c r="H315" i="138"/>
  <c r="F315" i="138"/>
  <c r="G315" i="138" s="1"/>
  <c r="H314" i="138"/>
  <c r="F314" i="138"/>
  <c r="G314" i="138" s="1"/>
  <c r="H313" i="138"/>
  <c r="F313" i="138"/>
  <c r="G313" i="138" s="1"/>
  <c r="I313" i="138" s="1"/>
  <c r="H312" i="138"/>
  <c r="G312" i="138"/>
  <c r="F312" i="138"/>
  <c r="H311" i="138"/>
  <c r="I311" i="138" s="1"/>
  <c r="G311" i="138"/>
  <c r="F311" i="138"/>
  <c r="H310" i="138"/>
  <c r="G310" i="138"/>
  <c r="I310" i="138" s="1"/>
  <c r="F310" i="138"/>
  <c r="H309" i="138"/>
  <c r="F309" i="138"/>
  <c r="G309" i="138" s="1"/>
  <c r="H308" i="138"/>
  <c r="G308" i="138"/>
  <c r="F308" i="138"/>
  <c r="I307" i="138"/>
  <c r="H307" i="138"/>
  <c r="F307" i="138"/>
  <c r="G307" i="138" s="1"/>
  <c r="H306" i="138"/>
  <c r="G306" i="138"/>
  <c r="F306" i="138"/>
  <c r="I305" i="138"/>
  <c r="H305" i="138"/>
  <c r="G305" i="138"/>
  <c r="F305" i="138"/>
  <c r="H304" i="138"/>
  <c r="G304" i="138"/>
  <c r="I304" i="138" s="1"/>
  <c r="F304" i="138"/>
  <c r="H303" i="138"/>
  <c r="F303" i="138"/>
  <c r="G303" i="138" s="1"/>
  <c r="H302" i="138"/>
  <c r="F302" i="138"/>
  <c r="G302" i="138" s="1"/>
  <c r="I301" i="138"/>
  <c r="H301" i="138"/>
  <c r="G301" i="138"/>
  <c r="F301" i="138"/>
  <c r="H300" i="138"/>
  <c r="G300" i="138"/>
  <c r="F300" i="138"/>
  <c r="H299" i="138"/>
  <c r="G299" i="138"/>
  <c r="I299" i="138" s="1"/>
  <c r="F299" i="138"/>
  <c r="H298" i="138"/>
  <c r="F298" i="138"/>
  <c r="G298" i="138" s="1"/>
  <c r="I298" i="138" s="1"/>
  <c r="H297" i="138"/>
  <c r="I297" i="138" s="1"/>
  <c r="F297" i="138"/>
  <c r="G297" i="138" s="1"/>
  <c r="H296" i="138"/>
  <c r="I296" i="138" s="1"/>
  <c r="F296" i="138"/>
  <c r="G296" i="138" s="1"/>
  <c r="H295" i="138"/>
  <c r="G295" i="138"/>
  <c r="I295" i="138" s="1"/>
  <c r="F295" i="138"/>
  <c r="H294" i="138"/>
  <c r="G294" i="138"/>
  <c r="F294" i="138"/>
  <c r="I293" i="138"/>
  <c r="H293" i="138"/>
  <c r="G293" i="138"/>
  <c r="F293" i="138"/>
  <c r="H292" i="138"/>
  <c r="G292" i="138"/>
  <c r="I292" i="138" s="1"/>
  <c r="F292" i="138"/>
  <c r="H291" i="138"/>
  <c r="F291" i="138"/>
  <c r="G291" i="138" s="1"/>
  <c r="H290" i="138"/>
  <c r="F290" i="138"/>
  <c r="G290" i="138" s="1"/>
  <c r="H289" i="138"/>
  <c r="F289" i="138"/>
  <c r="G289" i="138" s="1"/>
  <c r="I289" i="138" s="1"/>
  <c r="H288" i="138"/>
  <c r="G288" i="138"/>
  <c r="F288" i="138"/>
  <c r="I287" i="138"/>
  <c r="H287" i="138"/>
  <c r="G287" i="138"/>
  <c r="F287" i="138"/>
  <c r="H286" i="138"/>
  <c r="G286" i="138"/>
  <c r="I286" i="138" s="1"/>
  <c r="F286" i="138"/>
  <c r="H285" i="138"/>
  <c r="I285" i="138" s="1"/>
  <c r="G285" i="138"/>
  <c r="F285" i="138"/>
  <c r="H284" i="138"/>
  <c r="F284" i="138"/>
  <c r="G284" i="138" s="1"/>
  <c r="I284" i="138" s="1"/>
  <c r="H283" i="138"/>
  <c r="F283" i="138"/>
  <c r="G283" i="138" s="1"/>
  <c r="I283" i="138" s="1"/>
  <c r="H282" i="138"/>
  <c r="G282" i="138"/>
  <c r="F282" i="138"/>
  <c r="H281" i="138"/>
  <c r="I281" i="138" s="1"/>
  <c r="G281" i="138"/>
  <c r="F281" i="138"/>
  <c r="I280" i="138"/>
  <c r="H280" i="138"/>
  <c r="G280" i="138"/>
  <c r="F280" i="138"/>
  <c r="H279" i="138"/>
  <c r="F279" i="138"/>
  <c r="G279" i="138" s="1"/>
  <c r="H278" i="138"/>
  <c r="F278" i="138"/>
  <c r="G278" i="138" s="1"/>
  <c r="I278" i="138" s="1"/>
  <c r="H277" i="138"/>
  <c r="F277" i="138"/>
  <c r="G277" i="138" s="1"/>
  <c r="I277" i="138" s="1"/>
  <c r="H276" i="138"/>
  <c r="G276" i="138"/>
  <c r="F276" i="138"/>
  <c r="H275" i="138"/>
  <c r="F275" i="138"/>
  <c r="G275" i="138" s="1"/>
  <c r="I275" i="138" s="1"/>
  <c r="H274" i="138"/>
  <c r="G274" i="138"/>
  <c r="I274" i="138" s="1"/>
  <c r="F274" i="138"/>
  <c r="H273" i="138"/>
  <c r="F273" i="138"/>
  <c r="G273" i="138" s="1"/>
  <c r="H272" i="138"/>
  <c r="G272" i="138"/>
  <c r="F272" i="138"/>
  <c r="H271" i="138"/>
  <c r="F271" i="138"/>
  <c r="G271" i="138" s="1"/>
  <c r="I271" i="138" s="1"/>
  <c r="H270" i="138"/>
  <c r="G270" i="138"/>
  <c r="F270" i="138"/>
  <c r="H269" i="138"/>
  <c r="G269" i="138"/>
  <c r="I269" i="138" s="1"/>
  <c r="F269" i="138"/>
  <c r="I268" i="138"/>
  <c r="H268" i="138"/>
  <c r="G268" i="138"/>
  <c r="F268" i="138"/>
  <c r="H267" i="138"/>
  <c r="F267" i="138"/>
  <c r="G267" i="138" s="1"/>
  <c r="H266" i="138"/>
  <c r="I266" i="138" s="1"/>
  <c r="F266" i="138"/>
  <c r="G266" i="138" s="1"/>
  <c r="H265" i="138"/>
  <c r="G265" i="138"/>
  <c r="I265" i="138" s="1"/>
  <c r="F265" i="138"/>
  <c r="H264" i="138"/>
  <c r="G264" i="138"/>
  <c r="F264" i="138"/>
  <c r="H263" i="138"/>
  <c r="G263" i="138"/>
  <c r="I263" i="138" s="1"/>
  <c r="F263" i="138"/>
  <c r="I262" i="138"/>
  <c r="H262" i="138"/>
  <c r="G262" i="138"/>
  <c r="F262" i="138"/>
  <c r="H261" i="138"/>
  <c r="I261" i="138" s="1"/>
  <c r="F261" i="138"/>
  <c r="G261" i="138" s="1"/>
  <c r="H260" i="138"/>
  <c r="I260" i="138" s="1"/>
  <c r="F260" i="138"/>
  <c r="G260" i="138" s="1"/>
  <c r="H259" i="138"/>
  <c r="F259" i="138"/>
  <c r="G259" i="138" s="1"/>
  <c r="I259" i="138" s="1"/>
  <c r="H258" i="138"/>
  <c r="G258" i="138"/>
  <c r="F258" i="138"/>
  <c r="I257" i="138"/>
  <c r="H257" i="138"/>
  <c r="G257" i="138"/>
  <c r="F257" i="138"/>
  <c r="H256" i="138"/>
  <c r="F256" i="138"/>
  <c r="G256" i="138" s="1"/>
  <c r="I256" i="138" s="1"/>
  <c r="H255" i="138"/>
  <c r="F255" i="138"/>
  <c r="G255" i="138" s="1"/>
  <c r="H254" i="138"/>
  <c r="I254" i="138" s="1"/>
  <c r="F254" i="138"/>
  <c r="G254" i="138" s="1"/>
  <c r="H253" i="138"/>
  <c r="F253" i="138"/>
  <c r="G253" i="138" s="1"/>
  <c r="I253" i="138" s="1"/>
  <c r="H252" i="138"/>
  <c r="G252" i="138"/>
  <c r="F252" i="138"/>
  <c r="H251" i="138"/>
  <c r="G251" i="138"/>
  <c r="I251" i="138" s="1"/>
  <c r="F251" i="138"/>
  <c r="H250" i="138"/>
  <c r="G250" i="138"/>
  <c r="I250" i="138" s="1"/>
  <c r="F250" i="138"/>
  <c r="H249" i="138"/>
  <c r="G249" i="138"/>
  <c r="F249" i="138"/>
  <c r="H248" i="138"/>
  <c r="I248" i="138" s="1"/>
  <c r="F248" i="138"/>
  <c r="G248" i="138" s="1"/>
  <c r="H247" i="138"/>
  <c r="F247" i="138"/>
  <c r="G247" i="138" s="1"/>
  <c r="I247" i="138" s="1"/>
  <c r="H246" i="138"/>
  <c r="F246" i="138"/>
  <c r="G246" i="138" s="1"/>
  <c r="H245" i="138"/>
  <c r="G245" i="138"/>
  <c r="I245" i="138" s="1"/>
  <c r="F245" i="138"/>
  <c r="I244" i="138"/>
  <c r="H244" i="138"/>
  <c r="G244" i="138"/>
  <c r="F244" i="138"/>
  <c r="H243" i="138"/>
  <c r="I243" i="138" s="1"/>
  <c r="F243" i="138"/>
  <c r="G243" i="138" s="1"/>
  <c r="H242" i="138"/>
  <c r="I242" i="138" s="1"/>
  <c r="G242" i="138"/>
  <c r="F242" i="138"/>
  <c r="H241" i="138"/>
  <c r="F241" i="138"/>
  <c r="G241" i="138" s="1"/>
  <c r="I241" i="138" s="1"/>
  <c r="H240" i="138"/>
  <c r="G240" i="138"/>
  <c r="F240" i="138"/>
  <c r="H239" i="138"/>
  <c r="I239" i="138" s="1"/>
  <c r="G239" i="138"/>
  <c r="F239" i="138"/>
  <c r="I238" i="138"/>
  <c r="H238" i="138"/>
  <c r="G238" i="138"/>
  <c r="F238" i="138"/>
  <c r="H237" i="138"/>
  <c r="F237" i="138"/>
  <c r="G237" i="138" s="1"/>
  <c r="H236" i="138"/>
  <c r="F236" i="138"/>
  <c r="G236" i="138" s="1"/>
  <c r="H235" i="138"/>
  <c r="F235" i="138"/>
  <c r="G235" i="138" s="1"/>
  <c r="I235" i="138" s="1"/>
  <c r="H234" i="138"/>
  <c r="G234" i="138"/>
  <c r="F234" i="138"/>
  <c r="H233" i="138"/>
  <c r="F233" i="138"/>
  <c r="G233" i="138" s="1"/>
  <c r="I233" i="138" s="1"/>
  <c r="H232" i="138"/>
  <c r="G232" i="138"/>
  <c r="I232" i="138" s="1"/>
  <c r="F232" i="138"/>
  <c r="H231" i="138"/>
  <c r="I231" i="138" s="1"/>
  <c r="F231" i="138"/>
  <c r="G231" i="138" s="1"/>
  <c r="H230" i="138"/>
  <c r="I230" i="138" s="1"/>
  <c r="F230" i="138"/>
  <c r="G230" i="138" s="1"/>
  <c r="H229" i="138"/>
  <c r="F229" i="138"/>
  <c r="G229" i="138" s="1"/>
  <c r="I229" i="138" s="1"/>
  <c r="H228" i="138"/>
  <c r="G228" i="138"/>
  <c r="F228" i="138"/>
  <c r="H227" i="138"/>
  <c r="G227" i="138"/>
  <c r="I227" i="138" s="1"/>
  <c r="F227" i="138"/>
  <c r="H226" i="138"/>
  <c r="F226" i="138"/>
  <c r="G226" i="138" s="1"/>
  <c r="I226" i="138" s="1"/>
  <c r="H225" i="138"/>
  <c r="F225" i="138"/>
  <c r="G225" i="138" s="1"/>
  <c r="H224" i="138"/>
  <c r="F224" i="138"/>
  <c r="G224" i="138" s="1"/>
  <c r="H223" i="138"/>
  <c r="G223" i="138"/>
  <c r="I223" i="138" s="1"/>
  <c r="F223" i="138"/>
  <c r="H222" i="138"/>
  <c r="G222" i="138"/>
  <c r="F222" i="138"/>
  <c r="I221" i="138"/>
  <c r="H221" i="138"/>
  <c r="G221" i="138"/>
  <c r="F221" i="138"/>
  <c r="H220" i="138"/>
  <c r="F220" i="138"/>
  <c r="G220" i="138" s="1"/>
  <c r="I220" i="138" s="1"/>
  <c r="H219" i="138"/>
  <c r="F219" i="138"/>
  <c r="G219" i="138" s="1"/>
  <c r="H218" i="138"/>
  <c r="I218" i="138" s="1"/>
  <c r="F218" i="138"/>
  <c r="G218" i="138" s="1"/>
  <c r="H217" i="138"/>
  <c r="F217" i="138"/>
  <c r="G217" i="138" s="1"/>
  <c r="I217" i="138" s="1"/>
  <c r="H216" i="138"/>
  <c r="F216" i="138"/>
  <c r="G216" i="138" s="1"/>
  <c r="H215" i="138"/>
  <c r="G215" i="138"/>
  <c r="I215" i="138" s="1"/>
  <c r="F215" i="138"/>
  <c r="H214" i="138"/>
  <c r="F214" i="138"/>
  <c r="G214" i="138" s="1"/>
  <c r="I214" i="138" s="1"/>
  <c r="H213" i="138"/>
  <c r="G213" i="138"/>
  <c r="F213" i="138"/>
  <c r="I212" i="138"/>
  <c r="H212" i="138"/>
  <c r="F212" i="138"/>
  <c r="G212" i="138" s="1"/>
  <c r="H211" i="138"/>
  <c r="F211" i="138"/>
  <c r="G211" i="138" s="1"/>
  <c r="I211" i="138" s="1"/>
  <c r="H210" i="138"/>
  <c r="F210" i="138"/>
  <c r="G210" i="138" s="1"/>
  <c r="H209" i="138"/>
  <c r="F209" i="138"/>
  <c r="G209" i="138" s="1"/>
  <c r="H208" i="138"/>
  <c r="G208" i="138"/>
  <c r="I208" i="138" s="1"/>
  <c r="F208" i="138"/>
  <c r="H207" i="138"/>
  <c r="G207" i="138"/>
  <c r="F207" i="138"/>
  <c r="H206" i="138"/>
  <c r="F206" i="138"/>
  <c r="G206" i="138" s="1"/>
  <c r="I205" i="138"/>
  <c r="H205" i="138"/>
  <c r="F205" i="138"/>
  <c r="G205" i="138" s="1"/>
  <c r="H204" i="138"/>
  <c r="F204" i="138"/>
  <c r="G204" i="138" s="1"/>
  <c r="H203" i="138"/>
  <c r="F203" i="138"/>
  <c r="G203" i="138" s="1"/>
  <c r="I203" i="138" s="1"/>
  <c r="H202" i="138"/>
  <c r="G202" i="138"/>
  <c r="I202" i="138" s="1"/>
  <c r="F202" i="138"/>
  <c r="H201" i="138"/>
  <c r="F201" i="138"/>
  <c r="G201" i="138" s="1"/>
  <c r="H200" i="138"/>
  <c r="I200" i="138" s="1"/>
  <c r="G200" i="138"/>
  <c r="F200" i="138"/>
  <c r="H199" i="138"/>
  <c r="G199" i="138"/>
  <c r="I199" i="138" s="1"/>
  <c r="F199" i="138"/>
  <c r="H198" i="138"/>
  <c r="G198" i="138"/>
  <c r="F198" i="138"/>
  <c r="H197" i="138"/>
  <c r="F197" i="138"/>
  <c r="G197" i="138" s="1"/>
  <c r="I197" i="138" s="1"/>
  <c r="H196" i="138"/>
  <c r="F196" i="138"/>
  <c r="G196" i="138" s="1"/>
  <c r="I196" i="138" s="1"/>
  <c r="H195" i="138"/>
  <c r="F195" i="138"/>
  <c r="G195" i="138" s="1"/>
  <c r="H194" i="138"/>
  <c r="F194" i="138"/>
  <c r="G194" i="138" s="1"/>
  <c r="H193" i="138"/>
  <c r="G193" i="138"/>
  <c r="I193" i="138" s="1"/>
  <c r="F193" i="138"/>
  <c r="H192" i="138"/>
  <c r="G192" i="138"/>
  <c r="F192" i="138"/>
  <c r="I191" i="138"/>
  <c r="H191" i="138"/>
  <c r="G191" i="138"/>
  <c r="F191" i="138"/>
  <c r="H190" i="138"/>
  <c r="F190" i="138"/>
  <c r="G190" i="138" s="1"/>
  <c r="I190" i="138" s="1"/>
  <c r="H189" i="138"/>
  <c r="F189" i="138"/>
  <c r="G189" i="138" s="1"/>
  <c r="H188" i="138"/>
  <c r="F188" i="138"/>
  <c r="G188" i="138" s="1"/>
  <c r="H187" i="138"/>
  <c r="F187" i="138"/>
  <c r="G187" i="138" s="1"/>
  <c r="I187" i="138" s="1"/>
  <c r="H186" i="138"/>
  <c r="F186" i="138"/>
  <c r="G186" i="138" s="1"/>
  <c r="H185" i="138"/>
  <c r="G185" i="138"/>
  <c r="I185" i="138" s="1"/>
  <c r="F185" i="138"/>
  <c r="I184" i="138"/>
  <c r="H184" i="138"/>
  <c r="G184" i="138"/>
  <c r="F184" i="138"/>
  <c r="H183" i="138"/>
  <c r="F183" i="138"/>
  <c r="G183" i="138" s="1"/>
  <c r="H182" i="138"/>
  <c r="F182" i="138"/>
  <c r="G182" i="138" s="1"/>
  <c r="I182" i="138" s="1"/>
  <c r="H181" i="138"/>
  <c r="G181" i="138"/>
  <c r="I181" i="138" s="1"/>
  <c r="F181" i="138"/>
  <c r="H180" i="138"/>
  <c r="F180" i="138"/>
  <c r="G180" i="138" s="1"/>
  <c r="H179" i="138"/>
  <c r="I179" i="138" s="1"/>
  <c r="G179" i="138"/>
  <c r="F179" i="138"/>
  <c r="H178" i="138"/>
  <c r="F178" i="138"/>
  <c r="G178" i="138" s="1"/>
  <c r="I178" i="138" s="1"/>
  <c r="H177" i="138"/>
  <c r="I177" i="138" s="1"/>
  <c r="G177" i="138"/>
  <c r="F177" i="138"/>
  <c r="H176" i="138"/>
  <c r="F176" i="138"/>
  <c r="G176" i="138" s="1"/>
  <c r="I176" i="138" s="1"/>
  <c r="H175" i="138"/>
  <c r="F175" i="138"/>
  <c r="G175" i="138" s="1"/>
  <c r="I175" i="138" s="1"/>
  <c r="H174" i="138"/>
  <c r="F174" i="138"/>
  <c r="G174" i="138" s="1"/>
  <c r="H173" i="138"/>
  <c r="G173" i="138"/>
  <c r="I173" i="138" s="1"/>
  <c r="F173" i="138"/>
  <c r="I172" i="138"/>
  <c r="H172" i="138"/>
  <c r="G172" i="138"/>
  <c r="F172" i="138"/>
  <c r="H171" i="138"/>
  <c r="F171" i="138"/>
  <c r="G171" i="138" s="1"/>
  <c r="H170" i="138"/>
  <c r="F170" i="138"/>
  <c r="G170" i="138" s="1"/>
  <c r="I170" i="138" s="1"/>
  <c r="H169" i="138"/>
  <c r="G169" i="138"/>
  <c r="I169" i="138" s="1"/>
  <c r="F169" i="138"/>
  <c r="H168" i="138"/>
  <c r="G168" i="138"/>
  <c r="F168" i="138"/>
  <c r="H167" i="138"/>
  <c r="I167" i="138" s="1"/>
  <c r="G167" i="138"/>
  <c r="F167" i="138"/>
  <c r="H166" i="138"/>
  <c r="F166" i="138"/>
  <c r="G166" i="138" s="1"/>
  <c r="I166" i="138" s="1"/>
  <c r="H165" i="138"/>
  <c r="I165" i="138" s="1"/>
  <c r="F165" i="138"/>
  <c r="G165" i="138" s="1"/>
  <c r="H164" i="138"/>
  <c r="I164" i="138" s="1"/>
  <c r="G164" i="138"/>
  <c r="F164" i="138"/>
  <c r="H163" i="138"/>
  <c r="G163" i="138"/>
  <c r="I163" i="138" s="1"/>
  <c r="F163" i="138"/>
  <c r="H162" i="138"/>
  <c r="I162" i="138" s="1"/>
  <c r="G162" i="138"/>
  <c r="F162" i="138"/>
  <c r="H161" i="138"/>
  <c r="G161" i="138"/>
  <c r="F161" i="138"/>
  <c r="I160" i="138"/>
  <c r="H160" i="138"/>
  <c r="F160" i="138"/>
  <c r="G160" i="138" s="1"/>
  <c r="H159" i="138"/>
  <c r="G159" i="138"/>
  <c r="F159" i="138"/>
  <c r="H158" i="138"/>
  <c r="F158" i="138"/>
  <c r="G158" i="138" s="1"/>
  <c r="H157" i="138"/>
  <c r="G157" i="138"/>
  <c r="I157" i="138" s="1"/>
  <c r="F157" i="138"/>
  <c r="H156" i="138"/>
  <c r="G156" i="138"/>
  <c r="F156" i="138"/>
  <c r="I155" i="138"/>
  <c r="H155" i="138"/>
  <c r="G155" i="138"/>
  <c r="F155" i="138"/>
  <c r="H154" i="138"/>
  <c r="F154" i="138"/>
  <c r="G154" i="138" s="1"/>
  <c r="I154" i="138" s="1"/>
  <c r="H153" i="138"/>
  <c r="F153" i="138"/>
  <c r="G153" i="138" s="1"/>
  <c r="H152" i="138"/>
  <c r="I152" i="138" s="1"/>
  <c r="F152" i="138"/>
  <c r="G152" i="138" s="1"/>
  <c r="H151" i="138"/>
  <c r="F151" i="138"/>
  <c r="G151" i="138" s="1"/>
  <c r="I151" i="138" s="1"/>
  <c r="H150" i="138"/>
  <c r="G150" i="138"/>
  <c r="F150" i="138"/>
  <c r="H149" i="138"/>
  <c r="I149" i="138" s="1"/>
  <c r="G149" i="138"/>
  <c r="F149" i="138"/>
  <c r="H148" i="138"/>
  <c r="F148" i="138"/>
  <c r="G148" i="138" s="1"/>
  <c r="I148" i="138" s="1"/>
  <c r="H147" i="138"/>
  <c r="F147" i="138"/>
  <c r="G147" i="138" s="1"/>
  <c r="H146" i="138"/>
  <c r="G146" i="138"/>
  <c r="I146" i="138" s="1"/>
  <c r="F146" i="138"/>
  <c r="H145" i="138"/>
  <c r="I145" i="138" s="1"/>
  <c r="G145" i="138"/>
  <c r="F145" i="138"/>
  <c r="H144" i="138"/>
  <c r="G144" i="138"/>
  <c r="F144" i="138"/>
  <c r="H143" i="138"/>
  <c r="I143" i="138" s="1"/>
  <c r="G143" i="138"/>
  <c r="F143" i="138"/>
  <c r="H142" i="138"/>
  <c r="G142" i="138"/>
  <c r="I142" i="138" s="1"/>
  <c r="F142" i="138"/>
  <c r="H141" i="138"/>
  <c r="F141" i="138"/>
  <c r="G141" i="138" s="1"/>
  <c r="H140" i="138"/>
  <c r="I140" i="138" s="1"/>
  <c r="G140" i="138"/>
  <c r="F140" i="138"/>
  <c r="H139" i="138"/>
  <c r="I139" i="138" s="1"/>
  <c r="F139" i="138"/>
  <c r="G139" i="138" s="1"/>
  <c r="H138" i="138"/>
  <c r="I138" i="138" s="1"/>
  <c r="G138" i="138"/>
  <c r="F138" i="138"/>
  <c r="H137" i="138"/>
  <c r="F137" i="138"/>
  <c r="G137" i="138" s="1"/>
  <c r="I136" i="138"/>
  <c r="H136" i="138"/>
  <c r="G136" i="138"/>
  <c r="F136" i="138"/>
  <c r="H135" i="138"/>
  <c r="G135" i="138"/>
  <c r="F135" i="138"/>
  <c r="H134" i="138"/>
  <c r="F134" i="138"/>
  <c r="G134" i="138" s="1"/>
  <c r="I134" i="138" s="1"/>
  <c r="H133" i="138"/>
  <c r="I133" i="138" s="1"/>
  <c r="G133" i="138"/>
  <c r="F133" i="138"/>
  <c r="H132" i="138"/>
  <c r="F132" i="138"/>
  <c r="G132" i="138" s="1"/>
  <c r="H131" i="138"/>
  <c r="F131" i="138"/>
  <c r="G131" i="138" s="1"/>
  <c r="I131" i="138" s="1"/>
  <c r="H130" i="138"/>
  <c r="I130" i="138" s="1"/>
  <c r="G130" i="138"/>
  <c r="F130" i="138"/>
  <c r="H129" i="138"/>
  <c r="F129" i="138"/>
  <c r="G129" i="138" s="1"/>
  <c r="H128" i="138"/>
  <c r="I128" i="138" s="1"/>
  <c r="G128" i="138"/>
  <c r="F128" i="138"/>
  <c r="H127" i="138"/>
  <c r="F127" i="138"/>
  <c r="G127" i="138" s="1"/>
  <c r="H126" i="138"/>
  <c r="I126" i="138" s="1"/>
  <c r="G126" i="138"/>
  <c r="F126" i="138"/>
  <c r="H125" i="138"/>
  <c r="G125" i="138"/>
  <c r="I125" i="138" s="1"/>
  <c r="F125" i="138"/>
  <c r="H124" i="138"/>
  <c r="G124" i="138"/>
  <c r="I124" i="138" s="1"/>
  <c r="F124" i="138"/>
  <c r="H123" i="138"/>
  <c r="G123" i="138"/>
  <c r="F123" i="138"/>
  <c r="H122" i="138"/>
  <c r="G122" i="138"/>
  <c r="F122" i="138"/>
  <c r="I121" i="138"/>
  <c r="H121" i="138"/>
  <c r="G121" i="138"/>
  <c r="F121" i="138"/>
  <c r="H120" i="138"/>
  <c r="I120" i="138" s="1"/>
  <c r="G120" i="138"/>
  <c r="F120" i="138"/>
  <c r="H119" i="138"/>
  <c r="F119" i="138"/>
  <c r="G119" i="138" s="1"/>
  <c r="I119" i="138" s="1"/>
  <c r="H118" i="138"/>
  <c r="I118" i="138" s="1"/>
  <c r="G118" i="138"/>
  <c r="F118" i="138"/>
  <c r="H117" i="138"/>
  <c r="G117" i="138"/>
  <c r="F117" i="138"/>
  <c r="I116" i="138"/>
  <c r="H116" i="138"/>
  <c r="F116" i="138"/>
  <c r="G116" i="138" s="1"/>
  <c r="H115" i="138"/>
  <c r="F115" i="138"/>
  <c r="G115" i="138" s="1"/>
  <c r="H114" i="138"/>
  <c r="I114" i="138" s="1"/>
  <c r="G114" i="138"/>
  <c r="F114" i="138"/>
  <c r="H113" i="138"/>
  <c r="I113" i="138" s="1"/>
  <c r="G113" i="138"/>
  <c r="F113" i="138"/>
  <c r="H112" i="138"/>
  <c r="G112" i="138"/>
  <c r="I112" i="138" s="1"/>
  <c r="F112" i="138"/>
  <c r="H111" i="138"/>
  <c r="I111" i="138" s="1"/>
  <c r="G111" i="138"/>
  <c r="F111" i="138"/>
  <c r="H110" i="138"/>
  <c r="F110" i="138"/>
  <c r="G110" i="138" s="1"/>
  <c r="H109" i="138"/>
  <c r="I109" i="138" s="1"/>
  <c r="G109" i="138"/>
  <c r="F109" i="138"/>
  <c r="H108" i="138"/>
  <c r="F108" i="138"/>
  <c r="G108" i="138" s="1"/>
  <c r="H107" i="138"/>
  <c r="F107" i="138"/>
  <c r="G107" i="138" s="1"/>
  <c r="I107" i="138" s="1"/>
  <c r="H106" i="138"/>
  <c r="G106" i="138"/>
  <c r="I106" i="138" s="1"/>
  <c r="F106" i="138"/>
  <c r="H105" i="138"/>
  <c r="G105" i="138"/>
  <c r="F105" i="138"/>
  <c r="I104" i="138"/>
  <c r="H104" i="138"/>
  <c r="G104" i="138"/>
  <c r="F104" i="138"/>
  <c r="H103" i="138"/>
  <c r="I103" i="138" s="1"/>
  <c r="F103" i="138"/>
  <c r="G103" i="138" s="1"/>
  <c r="H102" i="138"/>
  <c r="F102" i="138"/>
  <c r="G102" i="138" s="1"/>
  <c r="H101" i="138"/>
  <c r="G101" i="138"/>
  <c r="I101" i="138" s="1"/>
  <c r="F101" i="138"/>
  <c r="H100" i="138"/>
  <c r="G100" i="138"/>
  <c r="I100" i="138" s="1"/>
  <c r="F100" i="138"/>
  <c r="H99" i="138"/>
  <c r="G99" i="138"/>
  <c r="F99" i="138"/>
  <c r="H98" i="138"/>
  <c r="F98" i="138"/>
  <c r="G98" i="138" s="1"/>
  <c r="H97" i="138"/>
  <c r="F97" i="138"/>
  <c r="G97" i="138" s="1"/>
  <c r="I97" i="138" s="1"/>
  <c r="H96" i="138"/>
  <c r="G96" i="138"/>
  <c r="F96" i="138"/>
  <c r="H95" i="138"/>
  <c r="I95" i="138" s="1"/>
  <c r="G95" i="138"/>
  <c r="F95" i="138"/>
  <c r="I94" i="138"/>
  <c r="H94" i="138"/>
  <c r="G94" i="138"/>
  <c r="F94" i="138"/>
  <c r="H93" i="138"/>
  <c r="F93" i="138"/>
  <c r="G93" i="138" s="1"/>
  <c r="H92" i="138"/>
  <c r="I92" i="138" s="1"/>
  <c r="F92" i="138"/>
  <c r="G92" i="138" s="1"/>
  <c r="H91" i="138"/>
  <c r="G91" i="138"/>
  <c r="I91" i="138" s="1"/>
  <c r="F91" i="138"/>
  <c r="H90" i="138"/>
  <c r="I90" i="138" s="1"/>
  <c r="G90" i="138"/>
  <c r="F90" i="138"/>
  <c r="H89" i="138"/>
  <c r="I89" i="138" s="1"/>
  <c r="G89" i="138"/>
  <c r="F89" i="138"/>
  <c r="H88" i="138"/>
  <c r="I88" i="138" s="1"/>
  <c r="F88" i="138"/>
  <c r="G88" i="138" s="1"/>
  <c r="H87" i="138"/>
  <c r="I87" i="138" s="1"/>
  <c r="G87" i="138"/>
  <c r="F87" i="138"/>
  <c r="H86" i="138"/>
  <c r="G86" i="138"/>
  <c r="F86" i="138"/>
  <c r="H85" i="138"/>
  <c r="F85" i="138"/>
  <c r="G85" i="138" s="1"/>
  <c r="I85" i="138" s="1"/>
  <c r="H84" i="138"/>
  <c r="G84" i="138"/>
  <c r="F84" i="138"/>
  <c r="H83" i="138"/>
  <c r="G83" i="138"/>
  <c r="I83" i="138" s="1"/>
  <c r="F83" i="138"/>
  <c r="H82" i="138"/>
  <c r="I82" i="138" s="1"/>
  <c r="F82" i="138"/>
  <c r="G82" i="138" s="1"/>
  <c r="H81" i="138"/>
  <c r="F81" i="138"/>
  <c r="G81" i="138" s="1"/>
  <c r="I80" i="138"/>
  <c r="H80" i="138"/>
  <c r="F80" i="138"/>
  <c r="G80" i="138" s="1"/>
  <c r="H79" i="138"/>
  <c r="I79" i="138" s="1"/>
  <c r="G79" i="138"/>
  <c r="F79" i="138"/>
  <c r="H78" i="138"/>
  <c r="F78" i="138"/>
  <c r="G78" i="138" s="1"/>
  <c r="H77" i="138"/>
  <c r="I77" i="138" s="1"/>
  <c r="G77" i="138"/>
  <c r="F77" i="138"/>
  <c r="H76" i="138"/>
  <c r="F76" i="138"/>
  <c r="G76" i="138" s="1"/>
  <c r="H75" i="138"/>
  <c r="I75" i="138" s="1"/>
  <c r="G75" i="138"/>
  <c r="F75" i="138"/>
  <c r="H74" i="138"/>
  <c r="G74" i="138"/>
  <c r="I74" i="138" s="1"/>
  <c r="F74" i="138"/>
  <c r="H73" i="138"/>
  <c r="F73" i="138"/>
  <c r="G73" i="138" s="1"/>
  <c r="H72" i="138"/>
  <c r="F72" i="138"/>
  <c r="G72" i="138" s="1"/>
  <c r="H71" i="138"/>
  <c r="I71" i="138" s="1"/>
  <c r="G71" i="138"/>
  <c r="F71" i="138"/>
  <c r="I70" i="138"/>
  <c r="H70" i="138"/>
  <c r="G70" i="138"/>
  <c r="F70" i="138"/>
  <c r="H69" i="138"/>
  <c r="F69" i="138"/>
  <c r="G69" i="138" s="1"/>
  <c r="H68" i="138"/>
  <c r="F68" i="138"/>
  <c r="G68" i="138" s="1"/>
  <c r="I68" i="138" s="1"/>
  <c r="H67" i="138"/>
  <c r="I67" i="138" s="1"/>
  <c r="F67" i="138"/>
  <c r="G67" i="138" s="1"/>
  <c r="H66" i="138"/>
  <c r="F66" i="138"/>
  <c r="G66" i="138" s="1"/>
  <c r="H65" i="138"/>
  <c r="I65" i="138" s="1"/>
  <c r="G65" i="138"/>
  <c r="F65" i="138"/>
  <c r="H64" i="138"/>
  <c r="I64" i="138" s="1"/>
  <c r="G64" i="138"/>
  <c r="F64" i="138"/>
  <c r="H63" i="138"/>
  <c r="I63" i="138" s="1"/>
  <c r="G63" i="138"/>
  <c r="F63" i="138"/>
  <c r="H62" i="138"/>
  <c r="F62" i="138"/>
  <c r="G62" i="138" s="1"/>
  <c r="H61" i="138"/>
  <c r="I61" i="138" s="1"/>
  <c r="G61" i="138"/>
  <c r="F61" i="138"/>
  <c r="H60" i="138"/>
  <c r="G60" i="138"/>
  <c r="F60" i="138"/>
  <c r="H59" i="138"/>
  <c r="G59" i="138"/>
  <c r="F59" i="138"/>
  <c r="H58" i="138"/>
  <c r="F58" i="138"/>
  <c r="G58" i="138" s="1"/>
  <c r="I58" i="138" s="1"/>
  <c r="H57" i="138"/>
  <c r="F57" i="138"/>
  <c r="G57" i="138" s="1"/>
  <c r="H56" i="138"/>
  <c r="F56" i="138"/>
  <c r="G56" i="138" s="1"/>
  <c r="I56" i="138" s="1"/>
  <c r="H55" i="138"/>
  <c r="I55" i="138" s="1"/>
  <c r="G55" i="138"/>
  <c r="F55" i="138"/>
  <c r="H54" i="138"/>
  <c r="G54" i="138"/>
  <c r="F54" i="138"/>
  <c r="I53" i="138"/>
  <c r="H53" i="138"/>
  <c r="G53" i="138"/>
  <c r="F53" i="138"/>
  <c r="H52" i="138"/>
  <c r="I52" i="138" s="1"/>
  <c r="G52" i="138"/>
  <c r="F52" i="138"/>
  <c r="H51" i="138"/>
  <c r="F51" i="138"/>
  <c r="G51" i="138" s="1"/>
  <c r="H50" i="138"/>
  <c r="G50" i="138"/>
  <c r="F50" i="138"/>
  <c r="H49" i="138"/>
  <c r="F49" i="138"/>
  <c r="G49" i="138" s="1"/>
  <c r="I49" i="138" s="1"/>
  <c r="H48" i="138"/>
  <c r="G48" i="138"/>
  <c r="F48" i="138"/>
  <c r="H47" i="138"/>
  <c r="F47" i="138"/>
  <c r="G47" i="138" s="1"/>
  <c r="I47" i="138" s="1"/>
  <c r="H46" i="138"/>
  <c r="F46" i="138"/>
  <c r="G46" i="138" s="1"/>
  <c r="I46" i="138" s="1"/>
  <c r="H45" i="138"/>
  <c r="G45" i="138"/>
  <c r="F45" i="138"/>
  <c r="H44" i="138"/>
  <c r="I44" i="138" s="1"/>
  <c r="F44" i="138"/>
  <c r="G44" i="138" s="1"/>
  <c r="H43" i="138"/>
  <c r="I43" i="138" s="1"/>
  <c r="G43" i="138"/>
  <c r="F43" i="138"/>
  <c r="H42" i="138"/>
  <c r="G42" i="138"/>
  <c r="F42" i="138"/>
  <c r="H41" i="138"/>
  <c r="I41" i="138" s="1"/>
  <c r="G41" i="138"/>
  <c r="F41" i="138"/>
  <c r="H40" i="138"/>
  <c r="G40" i="138"/>
  <c r="I40" i="138" s="1"/>
  <c r="F40" i="138"/>
  <c r="H39" i="138"/>
  <c r="F39" i="138"/>
  <c r="G39" i="138" s="1"/>
  <c r="H38" i="138"/>
  <c r="I38" i="138" s="1"/>
  <c r="G38" i="138"/>
  <c r="F38" i="138"/>
  <c r="H37" i="138"/>
  <c r="G37" i="138"/>
  <c r="F37" i="138"/>
  <c r="H36" i="138"/>
  <c r="I36" i="138" s="1"/>
  <c r="G36" i="138"/>
  <c r="F36" i="138"/>
  <c r="H35" i="138"/>
  <c r="G35" i="138"/>
  <c r="F35" i="138"/>
  <c r="I34" i="138"/>
  <c r="H34" i="138"/>
  <c r="F34" i="138"/>
  <c r="G34" i="138" s="1"/>
  <c r="H33" i="138"/>
  <c r="G33" i="138"/>
  <c r="F33" i="138"/>
  <c r="H32" i="138"/>
  <c r="F32" i="138"/>
  <c r="G32" i="138" s="1"/>
  <c r="I32" i="138" s="1"/>
  <c r="H31" i="138"/>
  <c r="I31" i="138" s="1"/>
  <c r="F31" i="138"/>
  <c r="G31" i="138" s="1"/>
  <c r="H30" i="138"/>
  <c r="G30" i="138"/>
  <c r="F30" i="138"/>
  <c r="I29" i="138"/>
  <c r="H29" i="138"/>
  <c r="G29" i="138"/>
  <c r="F29" i="138"/>
  <c r="H28" i="138"/>
  <c r="I28" i="138" s="1"/>
  <c r="G28" i="138"/>
  <c r="F28" i="138"/>
  <c r="H27" i="138"/>
  <c r="F27" i="138"/>
  <c r="G27" i="138" s="1"/>
  <c r="H26" i="138"/>
  <c r="I26" i="138" s="1"/>
  <c r="G26" i="138"/>
  <c r="F26" i="138"/>
  <c r="H25" i="138"/>
  <c r="F25" i="138"/>
  <c r="G25" i="138" s="1"/>
  <c r="H24" i="138"/>
  <c r="F24" i="138"/>
  <c r="G24" i="138" s="1"/>
  <c r="H23" i="138"/>
  <c r="G23" i="138"/>
  <c r="I23" i="138" s="1"/>
  <c r="F23" i="138"/>
  <c r="H22" i="138"/>
  <c r="F22" i="138"/>
  <c r="G22" i="138" s="1"/>
  <c r="I22" i="138" s="1"/>
  <c r="H21" i="138"/>
  <c r="F21" i="138"/>
  <c r="G21" i="138" s="1"/>
  <c r="H20" i="138"/>
  <c r="I20" i="138" s="1"/>
  <c r="G20" i="138"/>
  <c r="F20" i="138"/>
  <c r="I19" i="138"/>
  <c r="H19" i="138"/>
  <c r="G19" i="138"/>
  <c r="F19" i="138"/>
  <c r="H18" i="138"/>
  <c r="I18" i="138" s="1"/>
  <c r="G18" i="138"/>
  <c r="F18" i="138"/>
  <c r="I17" i="138"/>
  <c r="H17" i="138"/>
  <c r="F17" i="138"/>
  <c r="G17" i="138" s="1"/>
  <c r="H16" i="138"/>
  <c r="I16" i="138" s="1"/>
  <c r="G16" i="138"/>
  <c r="F16" i="138"/>
  <c r="H15" i="138"/>
  <c r="G15" i="138"/>
  <c r="F15" i="138"/>
  <c r="H14" i="138"/>
  <c r="I14" i="138" s="1"/>
  <c r="G14" i="138"/>
  <c r="F14" i="138"/>
  <c r="H13" i="138"/>
  <c r="F13" i="138"/>
  <c r="G13" i="138" s="1"/>
  <c r="H12" i="138"/>
  <c r="I12" i="138" s="1"/>
  <c r="G12" i="138"/>
  <c r="F12" i="138"/>
  <c r="H11" i="138"/>
  <c r="G11" i="138"/>
  <c r="I11" i="138" s="1"/>
  <c r="F11" i="138"/>
  <c r="H10" i="138"/>
  <c r="I10" i="138" s="1"/>
  <c r="G10" i="138"/>
  <c r="F10" i="138"/>
  <c r="H9" i="138"/>
  <c r="I9" i="138" s="1"/>
  <c r="G9" i="138"/>
  <c r="F9" i="138"/>
  <c r="H8" i="138"/>
  <c r="F8" i="138"/>
  <c r="G8" i="138" s="1"/>
  <c r="H7" i="138"/>
  <c r="I7" i="138" s="1"/>
  <c r="F7" i="138"/>
  <c r="G7" i="138" s="1"/>
  <c r="H6" i="138"/>
  <c r="F6" i="138"/>
  <c r="G6" i="138" s="1"/>
  <c r="I5" i="138"/>
  <c r="H5" i="138"/>
  <c r="G5" i="138"/>
  <c r="F5" i="138"/>
  <c r="H4" i="138"/>
  <c r="I4" i="138" s="1"/>
  <c r="G4" i="138"/>
  <c r="F4" i="138"/>
  <c r="H3" i="138"/>
  <c r="G3" i="138"/>
  <c r="F3" i="138"/>
  <c r="I2" i="138"/>
  <c r="H2" i="138"/>
  <c r="G2" i="138"/>
  <c r="F2" i="138"/>
  <c r="E93" i="64"/>
  <c r="E92" i="64"/>
  <c r="E91" i="64"/>
  <c r="E90" i="64"/>
  <c r="E89" i="64"/>
  <c r="E88" i="64"/>
  <c r="E87" i="64"/>
  <c r="E86" i="64"/>
  <c r="E85" i="64"/>
  <c r="E84" i="64"/>
  <c r="E83" i="64"/>
  <c r="E82" i="64"/>
  <c r="E81" i="64"/>
  <c r="E80" i="64"/>
  <c r="E79" i="64"/>
  <c r="E78" i="64"/>
  <c r="E77" i="64"/>
  <c r="E76" i="64"/>
  <c r="E75" i="64"/>
  <c r="E74" i="64"/>
  <c r="E73" i="64"/>
  <c r="E72" i="64"/>
  <c r="E71" i="64"/>
  <c r="E70" i="64"/>
  <c r="E69" i="64"/>
  <c r="E68" i="64"/>
  <c r="E67" i="64"/>
  <c r="C23" i="64"/>
  <c r="C22" i="64"/>
  <c r="C21" i="64"/>
  <c r="C20" i="64"/>
  <c r="C11" i="64"/>
  <c r="C10" i="64"/>
  <c r="C9" i="64"/>
  <c r="C8" i="64"/>
  <c r="C7" i="64"/>
  <c r="C6" i="64"/>
  <c r="AA114" i="139"/>
  <c r="Y114" i="139"/>
  <c r="J114" i="139"/>
  <c r="AA113" i="139"/>
  <c r="J111" i="139"/>
  <c r="AA110" i="139"/>
  <c r="AA104" i="139"/>
  <c r="Y104" i="139"/>
  <c r="J104" i="139"/>
  <c r="AA94" i="139"/>
  <c r="Y94" i="139"/>
  <c r="Y91" i="139"/>
  <c r="H91" i="139"/>
  <c r="AF90" i="139"/>
  <c r="E67" i="139"/>
  <c r="J63" i="139"/>
  <c r="E63" i="139"/>
  <c r="H38" i="139"/>
  <c r="AN29" i="139"/>
  <c r="V29" i="139" s="1"/>
  <c r="AM29" i="139"/>
  <c r="Q29" i="139" s="1"/>
  <c r="AP25" i="139"/>
  <c r="AF25" i="139" s="1"/>
  <c r="AP24" i="139"/>
  <c r="AF24" i="139" s="1"/>
  <c r="AO24" i="139"/>
  <c r="AA24" i="139" s="1"/>
  <c r="H8" i="139"/>
  <c r="T6" i="139"/>
  <c r="Z24" i="135"/>
  <c r="Y24" i="135"/>
  <c r="X24" i="135"/>
  <c r="W24" i="135"/>
  <c r="U24" i="135"/>
  <c r="S24" i="135"/>
  <c r="R24" i="135"/>
  <c r="Q24" i="135"/>
  <c r="O24" i="135" s="1"/>
  <c r="P24" i="135"/>
  <c r="M24" i="135"/>
  <c r="L24" i="135"/>
  <c r="K24" i="135"/>
  <c r="I24" i="135"/>
  <c r="H24" i="135"/>
  <c r="G24" i="135"/>
  <c r="F24" i="135"/>
  <c r="E24" i="135"/>
  <c r="D24" i="135"/>
  <c r="Z23" i="135"/>
  <c r="Y23" i="135"/>
  <c r="X23" i="135"/>
  <c r="W23" i="135"/>
  <c r="U23" i="135"/>
  <c r="L23" i="135"/>
  <c r="K23" i="135"/>
  <c r="I23" i="135"/>
  <c r="H23" i="135"/>
  <c r="G23" i="135"/>
  <c r="F23" i="135"/>
  <c r="E23" i="135"/>
  <c r="Z22" i="135"/>
  <c r="Y22" i="135"/>
  <c r="X22" i="135"/>
  <c r="W22" i="135"/>
  <c r="U22" i="135"/>
  <c r="L22" i="135"/>
  <c r="I22" i="135"/>
  <c r="H22" i="135"/>
  <c r="G22" i="135"/>
  <c r="F22" i="135"/>
  <c r="E22" i="135"/>
  <c r="Z21" i="135"/>
  <c r="Y21" i="135"/>
  <c r="X21" i="135"/>
  <c r="W21" i="135"/>
  <c r="V21" i="135"/>
  <c r="U21" i="135"/>
  <c r="L21" i="135"/>
  <c r="I21" i="135"/>
  <c r="H21" i="135"/>
  <c r="G21" i="135"/>
  <c r="F21" i="135"/>
  <c r="E21" i="135"/>
  <c r="Z20" i="135"/>
  <c r="Y20" i="135"/>
  <c r="X20" i="135"/>
  <c r="W20" i="135"/>
  <c r="U20" i="135"/>
  <c r="L20" i="135"/>
  <c r="I20" i="135"/>
  <c r="H20" i="135"/>
  <c r="G20" i="135"/>
  <c r="F20" i="135"/>
  <c r="E20" i="135"/>
  <c r="Z19" i="135"/>
  <c r="Y19" i="135"/>
  <c r="X19" i="135"/>
  <c r="W19" i="135"/>
  <c r="U19" i="135"/>
  <c r="L19" i="135"/>
  <c r="I19" i="135"/>
  <c r="H19" i="135"/>
  <c r="G19" i="135"/>
  <c r="F19" i="135"/>
  <c r="E19" i="135"/>
  <c r="Z18" i="135"/>
  <c r="Y18" i="135"/>
  <c r="X18" i="135"/>
  <c r="W18" i="135"/>
  <c r="U18" i="135"/>
  <c r="L18" i="135"/>
  <c r="I18" i="135"/>
  <c r="H18" i="135"/>
  <c r="G18" i="135"/>
  <c r="F18" i="135"/>
  <c r="E18" i="135"/>
  <c r="Z17" i="135"/>
  <c r="Y17" i="135"/>
  <c r="X17" i="135"/>
  <c r="W17" i="135"/>
  <c r="U17" i="135"/>
  <c r="L17" i="135"/>
  <c r="I17" i="135"/>
  <c r="H17" i="135"/>
  <c r="G17" i="135"/>
  <c r="F17" i="135"/>
  <c r="E17" i="135"/>
  <c r="Z16" i="135"/>
  <c r="Y16" i="135"/>
  <c r="X16" i="135"/>
  <c r="W16" i="135"/>
  <c r="V16" i="135"/>
  <c r="U16" i="135"/>
  <c r="L16" i="135"/>
  <c r="I16" i="135"/>
  <c r="H16" i="135"/>
  <c r="G16" i="135"/>
  <c r="F16" i="135"/>
  <c r="E16" i="135"/>
  <c r="Z15" i="135"/>
  <c r="Y15" i="135"/>
  <c r="X15" i="135"/>
  <c r="W15" i="135"/>
  <c r="U15" i="135"/>
  <c r="L15" i="135"/>
  <c r="I15" i="135"/>
  <c r="H15" i="135"/>
  <c r="G15" i="135"/>
  <c r="F15" i="135"/>
  <c r="E15" i="135"/>
  <c r="Z14" i="135"/>
  <c r="Y14" i="135"/>
  <c r="X14" i="135"/>
  <c r="W14" i="135"/>
  <c r="U14" i="135"/>
  <c r="L14" i="135"/>
  <c r="I14" i="135"/>
  <c r="H14" i="135"/>
  <c r="G14" i="135"/>
  <c r="F14" i="135"/>
  <c r="E14" i="135"/>
  <c r="Z13" i="135"/>
  <c r="Y13" i="135"/>
  <c r="X13" i="135"/>
  <c r="W13" i="135"/>
  <c r="U13" i="135"/>
  <c r="L13" i="135"/>
  <c r="I13" i="135"/>
  <c r="H13" i="135"/>
  <c r="G13" i="135"/>
  <c r="F13" i="135"/>
  <c r="E13" i="135"/>
  <c r="Z12" i="135"/>
  <c r="Y12" i="135"/>
  <c r="X12" i="135"/>
  <c r="W12" i="135"/>
  <c r="U12" i="135"/>
  <c r="L12" i="135"/>
  <c r="I12" i="135"/>
  <c r="H12" i="135"/>
  <c r="G12" i="135"/>
  <c r="F12" i="135"/>
  <c r="E12" i="135"/>
  <c r="Z11" i="135"/>
  <c r="Y11" i="135"/>
  <c r="X11" i="135"/>
  <c r="W11" i="135"/>
  <c r="V11" i="135"/>
  <c r="U11" i="135"/>
  <c r="L11" i="135"/>
  <c r="I11" i="135"/>
  <c r="H11" i="135"/>
  <c r="G11" i="135"/>
  <c r="F11" i="135"/>
  <c r="E11" i="135"/>
  <c r="Z10" i="135"/>
  <c r="Y10" i="135"/>
  <c r="X10" i="135"/>
  <c r="W10" i="135"/>
  <c r="U10" i="135"/>
  <c r="L10" i="135"/>
  <c r="I10" i="135"/>
  <c r="H10" i="135"/>
  <c r="G10" i="135"/>
  <c r="F10" i="135"/>
  <c r="E10" i="135"/>
  <c r="Z9" i="135"/>
  <c r="Y9" i="135"/>
  <c r="X9" i="135"/>
  <c r="W9" i="135"/>
  <c r="U9" i="135"/>
  <c r="L9" i="135"/>
  <c r="I9" i="135"/>
  <c r="H9" i="135"/>
  <c r="G9" i="135"/>
  <c r="F9" i="135"/>
  <c r="E9" i="135"/>
  <c r="Z8" i="135"/>
  <c r="Y8" i="135"/>
  <c r="X8" i="135"/>
  <c r="W8" i="135"/>
  <c r="U8" i="135"/>
  <c r="L8" i="135"/>
  <c r="J8" i="135"/>
  <c r="I8" i="135"/>
  <c r="H8" i="135"/>
  <c r="G8" i="135"/>
  <c r="F8" i="135"/>
  <c r="E8" i="135"/>
  <c r="Z7" i="135"/>
  <c r="Y7" i="135"/>
  <c r="X7" i="135"/>
  <c r="W7" i="135"/>
  <c r="U7" i="135"/>
  <c r="L7" i="135"/>
  <c r="I7" i="135"/>
  <c r="H7" i="135"/>
  <c r="G7" i="135"/>
  <c r="F7" i="135"/>
  <c r="E7" i="135"/>
  <c r="Z6" i="135"/>
  <c r="Y6" i="135"/>
  <c r="X6" i="135"/>
  <c r="W6" i="135"/>
  <c r="V6" i="135"/>
  <c r="U6" i="135"/>
  <c r="L6" i="135"/>
  <c r="I6" i="135"/>
  <c r="H6" i="135"/>
  <c r="G6" i="135"/>
  <c r="F6" i="135"/>
  <c r="E6" i="135"/>
  <c r="Z5" i="135"/>
  <c r="Y5" i="135"/>
  <c r="X5" i="135"/>
  <c r="W5" i="135"/>
  <c r="U5" i="135"/>
  <c r="L5" i="135"/>
  <c r="I5" i="135"/>
  <c r="H5" i="135"/>
  <c r="G5" i="135"/>
  <c r="F5" i="135"/>
  <c r="E5" i="135"/>
  <c r="C5" i="135"/>
  <c r="BV8" i="127"/>
  <c r="BC8" i="127"/>
  <c r="BB8" i="127"/>
  <c r="BA8" i="127"/>
  <c r="AZ8" i="127"/>
  <c r="AW8" i="127"/>
  <c r="Y8" i="127"/>
  <c r="CU7" i="127"/>
  <c r="CT7" i="127"/>
  <c r="N7" i="127" s="1"/>
  <c r="J24" i="135" s="1"/>
  <c r="CB7" i="127"/>
  <c r="CA7" i="127"/>
  <c r="BZ7" i="127"/>
  <c r="BY7" i="127"/>
  <c r="BX7" i="127"/>
  <c r="BW7" i="127"/>
  <c r="BV7" i="127"/>
  <c r="BU7" i="127"/>
  <c r="BT7" i="127"/>
  <c r="BS7" i="127"/>
  <c r="BR7" i="127"/>
  <c r="BQ7" i="127"/>
  <c r="BP7" i="127"/>
  <c r="BO7" i="127"/>
  <c r="BN7" i="127"/>
  <c r="BM7" i="127"/>
  <c r="BL7" i="127"/>
  <c r="BK7" i="127"/>
  <c r="BJ7" i="127"/>
  <c r="BI7" i="127"/>
  <c r="BH7" i="127"/>
  <c r="BG7" i="127"/>
  <c r="BF7" i="127"/>
  <c r="BE7" i="127"/>
  <c r="BD7" i="127"/>
  <c r="BC7" i="127"/>
  <c r="BB7" i="127"/>
  <c r="BA7" i="127"/>
  <c r="AZ7" i="127"/>
  <c r="AU7" i="127"/>
  <c r="AT7" i="127"/>
  <c r="AW7" i="127" s="1"/>
  <c r="AW9" i="127" s="1"/>
  <c r="AP7" i="127"/>
  <c r="AM7" i="127"/>
  <c r="Y7" i="127"/>
  <c r="X7" i="127"/>
  <c r="W7" i="127"/>
  <c r="R7" i="127"/>
  <c r="D7" i="127"/>
  <c r="C7" i="127"/>
  <c r="CQ6" i="127"/>
  <c r="CP6" i="127"/>
  <c r="CO6" i="127"/>
  <c r="CN6" i="127"/>
  <c r="CM6" i="127"/>
  <c r="CL6" i="127"/>
  <c r="CK6" i="127"/>
  <c r="CJ6" i="127"/>
  <c r="CI6" i="127"/>
  <c r="CH6" i="127"/>
  <c r="CG6" i="127"/>
  <c r="CF6" i="127"/>
  <c r="CE6" i="127"/>
  <c r="CD6" i="127"/>
  <c r="CC6" i="127"/>
  <c r="CB6" i="127"/>
  <c r="CA6" i="127"/>
  <c r="BZ6" i="127"/>
  <c r="BY6" i="127"/>
  <c r="BX6" i="127"/>
  <c r="BW6" i="127"/>
  <c r="BV6" i="127"/>
  <c r="BU6" i="127"/>
  <c r="BT6" i="127"/>
  <c r="BS6" i="127"/>
  <c r="BR6" i="127"/>
  <c r="BQ6" i="127"/>
  <c r="BP6" i="127"/>
  <c r="BO6" i="127"/>
  <c r="BN6" i="127"/>
  <c r="BM6" i="127"/>
  <c r="BL6" i="127"/>
  <c r="BK6" i="127"/>
  <c r="BJ6" i="127"/>
  <c r="BI6" i="127"/>
  <c r="BH6" i="127"/>
  <c r="BG6" i="127"/>
  <c r="BF6" i="127"/>
  <c r="BE6" i="127"/>
  <c r="BD6" i="127"/>
  <c r="BC6" i="127"/>
  <c r="BB6" i="127"/>
  <c r="BA6" i="127"/>
  <c r="AZ6" i="127"/>
  <c r="AY6" i="127"/>
  <c r="AX6" i="127"/>
  <c r="AW6" i="127"/>
  <c r="AV6" i="127"/>
  <c r="AU6" i="127"/>
  <c r="AT6" i="127"/>
  <c r="AS6" i="127"/>
  <c r="AR6" i="127"/>
  <c r="AQ6" i="127"/>
  <c r="AP6" i="127"/>
  <c r="AO6" i="127"/>
  <c r="AN6" i="127"/>
  <c r="AM6" i="127"/>
  <c r="AL6" i="127"/>
  <c r="AK6" i="127"/>
  <c r="AJ6" i="127"/>
  <c r="AI6" i="127"/>
  <c r="AH6" i="127"/>
  <c r="AG6" i="127"/>
  <c r="AF6" i="127"/>
  <c r="AE6" i="127"/>
  <c r="AD6" i="127"/>
  <c r="AC6" i="127"/>
  <c r="AB6" i="127"/>
  <c r="AA6" i="127"/>
  <c r="Z6" i="127"/>
  <c r="Y6" i="127"/>
  <c r="X6" i="127"/>
  <c r="W6" i="127"/>
  <c r="V6" i="127"/>
  <c r="U6" i="127"/>
  <c r="T6" i="127"/>
  <c r="S6" i="127"/>
  <c r="R6" i="127"/>
  <c r="Q6" i="127"/>
  <c r="P6" i="127"/>
  <c r="O6" i="127"/>
  <c r="N6" i="127"/>
  <c r="M6" i="127"/>
  <c r="L6" i="127"/>
  <c r="K6" i="127"/>
  <c r="J6" i="127"/>
  <c r="I6" i="127"/>
  <c r="H6" i="127"/>
  <c r="G6" i="127"/>
  <c r="F6" i="127"/>
  <c r="E6" i="127"/>
  <c r="D6" i="127"/>
  <c r="C6" i="127"/>
  <c r="DB26" i="134"/>
  <c r="CI26" i="134"/>
  <c r="CH26" i="134"/>
  <c r="CG26" i="134"/>
  <c r="CF26" i="134"/>
  <c r="BI26" i="134"/>
  <c r="GK25" i="134"/>
  <c r="GF25" i="134"/>
  <c r="GH25" i="134" s="1"/>
  <c r="GC25" i="134"/>
  <c r="GE25" i="134" s="1"/>
  <c r="GB25" i="134"/>
  <c r="FZ25" i="134"/>
  <c r="FX25" i="134"/>
  <c r="FV25" i="134"/>
  <c r="FT25" i="134"/>
  <c r="FR25" i="134"/>
  <c r="FL25" i="134" s="1"/>
  <c r="FP25" i="134"/>
  <c r="FN25" i="134"/>
  <c r="DH25" i="134"/>
  <c r="DG25" i="134"/>
  <c r="DF25" i="134"/>
  <c r="DE25" i="134"/>
  <c r="DD25" i="134"/>
  <c r="DC25" i="134"/>
  <c r="DB25" i="134"/>
  <c r="DA25" i="134"/>
  <c r="CZ25" i="134"/>
  <c r="CY25" i="134"/>
  <c r="CX25" i="134"/>
  <c r="CW25" i="134"/>
  <c r="CV25" i="134"/>
  <c r="CU25" i="134"/>
  <c r="CT25" i="134"/>
  <c r="CS25" i="134"/>
  <c r="CR25" i="134"/>
  <c r="CQ25" i="134"/>
  <c r="CP25" i="134"/>
  <c r="CO25" i="134"/>
  <c r="CN25" i="134"/>
  <c r="CM25" i="134"/>
  <c r="CL25" i="134"/>
  <c r="CK25" i="134"/>
  <c r="CJ25" i="134"/>
  <c r="CI25" i="134"/>
  <c r="CH25" i="134"/>
  <c r="CG25" i="134"/>
  <c r="CF25" i="134"/>
  <c r="BI25" i="134"/>
  <c r="BH25" i="134"/>
  <c r="BG25" i="134"/>
  <c r="BB25" i="134"/>
  <c r="AZ25" i="134"/>
  <c r="AU25" i="134"/>
  <c r="AR25" i="134"/>
  <c r="AO25" i="134"/>
  <c r="AL25" i="134"/>
  <c r="AI25" i="134"/>
  <c r="AF25" i="134"/>
  <c r="AC25" i="134"/>
  <c r="Z25" i="134"/>
  <c r="W25" i="134"/>
  <c r="T25" i="134"/>
  <c r="BA25" i="134" s="1"/>
  <c r="Q25" i="134" s="1"/>
  <c r="M23" i="135" s="1"/>
  <c r="O25" i="134"/>
  <c r="R25" i="134" s="1"/>
  <c r="D25" i="134"/>
  <c r="C25" i="134"/>
  <c r="GK24" i="134"/>
  <c r="GF24" i="134"/>
  <c r="GH24" i="134" s="1"/>
  <c r="GE24" i="134"/>
  <c r="GC24" i="134"/>
  <c r="GB24" i="134"/>
  <c r="FZ24" i="134"/>
  <c r="FX24" i="134"/>
  <c r="FV24" i="134"/>
  <c r="FT24" i="134"/>
  <c r="FR24" i="134"/>
  <c r="FP24" i="134"/>
  <c r="FN24" i="134"/>
  <c r="FL24" i="134"/>
  <c r="DH24" i="134"/>
  <c r="DG24" i="134"/>
  <c r="DF24" i="134"/>
  <c r="DE24" i="134"/>
  <c r="DD24" i="134"/>
  <c r="DC24" i="134"/>
  <c r="DB24" i="134"/>
  <c r="DA24" i="134"/>
  <c r="CZ24" i="134"/>
  <c r="CY24" i="134"/>
  <c r="CX24" i="134"/>
  <c r="CW24" i="134"/>
  <c r="CV24" i="134"/>
  <c r="CU24" i="134"/>
  <c r="CT24" i="134"/>
  <c r="CS24" i="134"/>
  <c r="CR24" i="134"/>
  <c r="CQ24" i="134"/>
  <c r="CP24" i="134"/>
  <c r="CO24" i="134"/>
  <c r="CN24" i="134"/>
  <c r="CM24" i="134"/>
  <c r="CL24" i="134"/>
  <c r="CK24" i="134"/>
  <c r="CJ24" i="134"/>
  <c r="CI24" i="134"/>
  <c r="CH24" i="134"/>
  <c r="CG24" i="134"/>
  <c r="CF24" i="134"/>
  <c r="BI24" i="134"/>
  <c r="BH24" i="134"/>
  <c r="BG24" i="134"/>
  <c r="BB24" i="134"/>
  <c r="AZ24" i="134"/>
  <c r="AU24" i="134"/>
  <c r="BA24" i="134" s="1"/>
  <c r="Q24" i="134" s="1"/>
  <c r="M22" i="135" s="1"/>
  <c r="AR24" i="134"/>
  <c r="AO24" i="134"/>
  <c r="AL24" i="134"/>
  <c r="AI24" i="134"/>
  <c r="AF24" i="134"/>
  <c r="AC24" i="134"/>
  <c r="Z24" i="134"/>
  <c r="W24" i="134"/>
  <c r="T24" i="134"/>
  <c r="O24" i="134"/>
  <c r="K22" i="135" s="1"/>
  <c r="D24" i="134"/>
  <c r="C24" i="134"/>
  <c r="GK23" i="134"/>
  <c r="GF23" i="134"/>
  <c r="GH23" i="134" s="1"/>
  <c r="GC23" i="134"/>
  <c r="GE23" i="134" s="1"/>
  <c r="FY23" i="134" s="1"/>
  <c r="GB23" i="134"/>
  <c r="FZ23" i="134"/>
  <c r="FX23" i="134"/>
  <c r="FV23" i="134"/>
  <c r="FT23" i="134"/>
  <c r="FR23" i="134"/>
  <c r="FP23" i="134"/>
  <c r="FN23" i="134"/>
  <c r="FL23" i="134"/>
  <c r="DH23" i="134"/>
  <c r="DG23" i="134"/>
  <c r="DF23" i="134"/>
  <c r="DE23" i="134"/>
  <c r="DD23" i="134"/>
  <c r="DC23" i="134"/>
  <c r="DB23" i="134"/>
  <c r="DA23" i="134"/>
  <c r="CZ23" i="134"/>
  <c r="CY23" i="134"/>
  <c r="CX23" i="134"/>
  <c r="CW23" i="134"/>
  <c r="CV23" i="134"/>
  <c r="CU23" i="134"/>
  <c r="CT23" i="134"/>
  <c r="CS23" i="134"/>
  <c r="CR23" i="134"/>
  <c r="CQ23" i="134"/>
  <c r="CP23" i="134"/>
  <c r="CO23" i="134"/>
  <c r="CN23" i="134"/>
  <c r="CM23" i="134"/>
  <c r="CL23" i="134"/>
  <c r="CK23" i="134"/>
  <c r="CJ23" i="134"/>
  <c r="CI23" i="134"/>
  <c r="CH23" i="134"/>
  <c r="CG23" i="134"/>
  <c r="CF23" i="134"/>
  <c r="BI23" i="134"/>
  <c r="BH23" i="134"/>
  <c r="BG23" i="134"/>
  <c r="BB23" i="134"/>
  <c r="AZ23" i="134"/>
  <c r="AU23" i="134"/>
  <c r="AR23" i="134"/>
  <c r="AO23" i="134"/>
  <c r="AL23" i="134"/>
  <c r="AI23" i="134"/>
  <c r="AF23" i="134"/>
  <c r="AC23" i="134"/>
  <c r="Z23" i="134"/>
  <c r="W23" i="134"/>
  <c r="T23" i="134"/>
  <c r="BA23" i="134" s="1"/>
  <c r="Q23" i="134" s="1"/>
  <c r="M21" i="135" s="1"/>
  <c r="O23" i="134"/>
  <c r="K21" i="135" s="1"/>
  <c r="D23" i="134"/>
  <c r="C23" i="134"/>
  <c r="GK22" i="134"/>
  <c r="GH22" i="134"/>
  <c r="GF22" i="134"/>
  <c r="GC22" i="134"/>
  <c r="GE22" i="134" s="1"/>
  <c r="FZ22" i="134"/>
  <c r="GB22" i="134" s="1"/>
  <c r="FY22" i="134" s="1"/>
  <c r="FX22" i="134"/>
  <c r="FV22" i="134"/>
  <c r="FT22" i="134"/>
  <c r="FR22" i="134"/>
  <c r="FP22" i="134"/>
  <c r="FN22" i="134"/>
  <c r="FL22" i="134" s="1"/>
  <c r="DH22" i="134"/>
  <c r="DG22" i="134"/>
  <c r="DF22" i="134"/>
  <c r="DE22" i="134"/>
  <c r="DD22" i="134"/>
  <c r="DC22" i="134"/>
  <c r="DB22" i="134"/>
  <c r="DA22" i="134"/>
  <c r="CZ22" i="134"/>
  <c r="CY22" i="134"/>
  <c r="CX22" i="134"/>
  <c r="CW22" i="134"/>
  <c r="CV22" i="134"/>
  <c r="CU22" i="134"/>
  <c r="CT22" i="134"/>
  <c r="CS22" i="134"/>
  <c r="CR22" i="134"/>
  <c r="CQ22" i="134"/>
  <c r="CP22" i="134"/>
  <c r="CO22" i="134"/>
  <c r="CN22" i="134"/>
  <c r="CM22" i="134"/>
  <c r="CL22" i="134"/>
  <c r="CK22" i="134"/>
  <c r="CJ22" i="134"/>
  <c r="CI22" i="134"/>
  <c r="CH22" i="134"/>
  <c r="CG22" i="134"/>
  <c r="CF22" i="134"/>
  <c r="BI22" i="134"/>
  <c r="BH22" i="134"/>
  <c r="BG22" i="134"/>
  <c r="BB22" i="134"/>
  <c r="AZ22" i="134"/>
  <c r="O22" i="134" s="1"/>
  <c r="AU22" i="134"/>
  <c r="AR22" i="134"/>
  <c r="AO22" i="134"/>
  <c r="AL22" i="134"/>
  <c r="AI22" i="134"/>
  <c r="AF22" i="134"/>
  <c r="AC22" i="134"/>
  <c r="Z22" i="134"/>
  <c r="W22" i="134"/>
  <c r="T22" i="134"/>
  <c r="BA22" i="134" s="1"/>
  <c r="Q22" i="134" s="1"/>
  <c r="M20" i="135" s="1"/>
  <c r="F22" i="134"/>
  <c r="E22" i="134"/>
  <c r="D22" i="134"/>
  <c r="C22" i="134"/>
  <c r="GK21" i="134"/>
  <c r="GH21" i="134"/>
  <c r="GF21" i="134"/>
  <c r="GE21" i="134"/>
  <c r="GC21" i="134"/>
  <c r="FZ21" i="134"/>
  <c r="GB21" i="134" s="1"/>
  <c r="FY21" i="134" s="1"/>
  <c r="FX21" i="134"/>
  <c r="FV21" i="134"/>
  <c r="FT21" i="134"/>
  <c r="FR21" i="134"/>
  <c r="FP21" i="134"/>
  <c r="FN21" i="134"/>
  <c r="FL21" i="134" s="1"/>
  <c r="DH21" i="134"/>
  <c r="DG21" i="134"/>
  <c r="DF21" i="134"/>
  <c r="DE21" i="134"/>
  <c r="DD21" i="134"/>
  <c r="DC21" i="134"/>
  <c r="DB21" i="134"/>
  <c r="DA21" i="134"/>
  <c r="CZ21" i="134"/>
  <c r="CY21" i="134"/>
  <c r="CX21" i="134"/>
  <c r="CW21" i="134"/>
  <c r="CV21" i="134"/>
  <c r="CU21" i="134"/>
  <c r="CT21" i="134"/>
  <c r="CS21" i="134"/>
  <c r="CR21" i="134"/>
  <c r="CQ21" i="134"/>
  <c r="CP21" i="134"/>
  <c r="CO21" i="134"/>
  <c r="CN21" i="134"/>
  <c r="CM21" i="134"/>
  <c r="CL21" i="134"/>
  <c r="CK21" i="134"/>
  <c r="CJ21" i="134"/>
  <c r="CI21" i="134"/>
  <c r="CH21" i="134"/>
  <c r="CG21" i="134"/>
  <c r="CF21" i="134"/>
  <c r="BI21" i="134"/>
  <c r="BH21" i="134"/>
  <c r="BG21" i="134"/>
  <c r="BB21" i="134"/>
  <c r="AZ21" i="134"/>
  <c r="O21" i="134" s="1"/>
  <c r="AU21" i="134"/>
  <c r="AR21" i="134"/>
  <c r="AO21" i="134"/>
  <c r="AL21" i="134"/>
  <c r="AI21" i="134"/>
  <c r="AF21" i="134"/>
  <c r="AC21" i="134"/>
  <c r="Z21" i="134"/>
  <c r="W21" i="134"/>
  <c r="T21" i="134"/>
  <c r="BA21" i="134" s="1"/>
  <c r="Q21" i="134" s="1"/>
  <c r="M19" i="135" s="1"/>
  <c r="D21" i="134"/>
  <c r="C21" i="134"/>
  <c r="GK20" i="134"/>
  <c r="GH20" i="134"/>
  <c r="FY20" i="134" s="1"/>
  <c r="GF20" i="134"/>
  <c r="GE20" i="134"/>
  <c r="GC20" i="134"/>
  <c r="GB20" i="134"/>
  <c r="FZ20" i="134"/>
  <c r="FX20" i="134"/>
  <c r="FV20" i="134"/>
  <c r="FT20" i="134"/>
  <c r="FR20" i="134"/>
  <c r="FP20" i="134"/>
  <c r="FN20" i="134"/>
  <c r="FL20" i="134" s="1"/>
  <c r="DH20" i="134"/>
  <c r="DG20" i="134"/>
  <c r="DF20" i="134"/>
  <c r="DE20" i="134"/>
  <c r="DD20" i="134"/>
  <c r="DC20" i="134"/>
  <c r="DB20" i="134"/>
  <c r="DA20" i="134"/>
  <c r="CZ20" i="134"/>
  <c r="CY20" i="134"/>
  <c r="CX20" i="134"/>
  <c r="CW20" i="134"/>
  <c r="CV20" i="134"/>
  <c r="CU20" i="134"/>
  <c r="CT20" i="134"/>
  <c r="CS20" i="134"/>
  <c r="CR20" i="134"/>
  <c r="CQ20" i="134"/>
  <c r="CP20" i="134"/>
  <c r="CO20" i="134"/>
  <c r="CN20" i="134"/>
  <c r="CM20" i="134"/>
  <c r="CL20" i="134"/>
  <c r="CK20" i="134"/>
  <c r="CJ20" i="134"/>
  <c r="CI20" i="134"/>
  <c r="CH20" i="134"/>
  <c r="CG20" i="134"/>
  <c r="CF20" i="134"/>
  <c r="BI20" i="134"/>
  <c r="BH20" i="134"/>
  <c r="BG20" i="134"/>
  <c r="BB20" i="134"/>
  <c r="AZ20" i="134"/>
  <c r="O20" i="134" s="1"/>
  <c r="AU20" i="134"/>
  <c r="AR20" i="134"/>
  <c r="AO20" i="134"/>
  <c r="AL20" i="134"/>
  <c r="AI20" i="134"/>
  <c r="AF20" i="134"/>
  <c r="AC20" i="134"/>
  <c r="Z20" i="134"/>
  <c r="W20" i="134"/>
  <c r="T20" i="134"/>
  <c r="BA20" i="134" s="1"/>
  <c r="Q20" i="134" s="1"/>
  <c r="M18" i="135" s="1"/>
  <c r="D20" i="134"/>
  <c r="C20" i="134"/>
  <c r="GK19" i="134"/>
  <c r="GH19" i="134"/>
  <c r="GF19" i="134"/>
  <c r="GE19" i="134"/>
  <c r="GC19" i="134"/>
  <c r="GB19" i="134"/>
  <c r="FY19" i="134" s="1"/>
  <c r="FZ19" i="134"/>
  <c r="FX19" i="134"/>
  <c r="FV19" i="134"/>
  <c r="FT19" i="134"/>
  <c r="FR19" i="134"/>
  <c r="FP19" i="134"/>
  <c r="FN19" i="134"/>
  <c r="FL19" i="134" s="1"/>
  <c r="DH19" i="134"/>
  <c r="DG19" i="134"/>
  <c r="DF19" i="134"/>
  <c r="DE19" i="134"/>
  <c r="DD19" i="134"/>
  <c r="DC19" i="134"/>
  <c r="DB19" i="134"/>
  <c r="DA19" i="134"/>
  <c r="CZ19" i="134"/>
  <c r="CY19" i="134"/>
  <c r="CX19" i="134"/>
  <c r="CW19" i="134"/>
  <c r="CV19" i="134"/>
  <c r="CU19" i="134"/>
  <c r="CT19" i="134"/>
  <c r="CS19" i="134"/>
  <c r="CR19" i="134"/>
  <c r="CQ19" i="134"/>
  <c r="CP19" i="134"/>
  <c r="CO19" i="134"/>
  <c r="CN19" i="134"/>
  <c r="CM19" i="134"/>
  <c r="CL19" i="134"/>
  <c r="CK19" i="134"/>
  <c r="CJ19" i="134"/>
  <c r="CI19" i="134"/>
  <c r="CH19" i="134"/>
  <c r="CG19" i="134"/>
  <c r="CF19" i="134"/>
  <c r="BI19" i="134"/>
  <c r="BH19" i="134"/>
  <c r="BG19" i="134"/>
  <c r="BB19" i="134"/>
  <c r="BA19" i="134"/>
  <c r="Q19" i="134" s="1"/>
  <c r="M17" i="135" s="1"/>
  <c r="AZ19" i="134"/>
  <c r="O19" i="134" s="1"/>
  <c r="AU19" i="134"/>
  <c r="AR19" i="134"/>
  <c r="AO19" i="134"/>
  <c r="AL19" i="134"/>
  <c r="AI19" i="134"/>
  <c r="AF19" i="134"/>
  <c r="AC19" i="134"/>
  <c r="Z19" i="134"/>
  <c r="W19" i="134"/>
  <c r="T19" i="134"/>
  <c r="D19" i="134"/>
  <c r="C19" i="134"/>
  <c r="GK18" i="134"/>
  <c r="GF18" i="134"/>
  <c r="GH18" i="134" s="1"/>
  <c r="GE18" i="134"/>
  <c r="GC18" i="134"/>
  <c r="GB18" i="134"/>
  <c r="FY18" i="134" s="1"/>
  <c r="FZ18" i="134"/>
  <c r="FX18" i="134"/>
  <c r="FV18" i="134"/>
  <c r="FT18" i="134"/>
  <c r="FR18" i="134"/>
  <c r="FP18" i="134"/>
  <c r="FN18" i="134"/>
  <c r="FL18" i="134"/>
  <c r="DH18" i="134"/>
  <c r="DG18" i="134"/>
  <c r="DF18" i="134"/>
  <c r="DE18" i="134"/>
  <c r="DD18" i="134"/>
  <c r="DC18" i="134"/>
  <c r="DB18" i="134"/>
  <c r="DA18" i="134"/>
  <c r="CZ18" i="134"/>
  <c r="CY18" i="134"/>
  <c r="CX18" i="134"/>
  <c r="CW18" i="134"/>
  <c r="CV18" i="134"/>
  <c r="CU18" i="134"/>
  <c r="CT18" i="134"/>
  <c r="CS18" i="134"/>
  <c r="CR18" i="134"/>
  <c r="CQ18" i="134"/>
  <c r="CP18" i="134"/>
  <c r="CO18" i="134"/>
  <c r="CN18" i="134"/>
  <c r="CM18" i="134"/>
  <c r="CL18" i="134"/>
  <c r="CK18" i="134"/>
  <c r="CJ18" i="134"/>
  <c r="CI18" i="134"/>
  <c r="CH18" i="134"/>
  <c r="CG18" i="134"/>
  <c r="CF18" i="134"/>
  <c r="BI18" i="134"/>
  <c r="BH18" i="134"/>
  <c r="BG18" i="134"/>
  <c r="BB18" i="134"/>
  <c r="AZ18" i="134"/>
  <c r="AU18" i="134"/>
  <c r="BA18" i="134" s="1"/>
  <c r="Q18" i="134" s="1"/>
  <c r="M16" i="135" s="1"/>
  <c r="AR18" i="134"/>
  <c r="AO18" i="134"/>
  <c r="AL18" i="134"/>
  <c r="AI18" i="134"/>
  <c r="AF18" i="134"/>
  <c r="AC18" i="134"/>
  <c r="Z18" i="134"/>
  <c r="W18" i="134"/>
  <c r="T18" i="134"/>
  <c r="O18" i="134"/>
  <c r="K16" i="135" s="1"/>
  <c r="D18" i="134"/>
  <c r="C18" i="134"/>
  <c r="GK17" i="134"/>
  <c r="GF17" i="134"/>
  <c r="GH17" i="134" s="1"/>
  <c r="GC17" i="134"/>
  <c r="GE17" i="134" s="1"/>
  <c r="FY17" i="134" s="1"/>
  <c r="GB17" i="134"/>
  <c r="FZ17" i="134"/>
  <c r="FX17" i="134"/>
  <c r="FV17" i="134"/>
  <c r="FT17" i="134"/>
  <c r="FR17" i="134"/>
  <c r="FP17" i="134"/>
  <c r="FN17" i="134"/>
  <c r="FL17" i="134"/>
  <c r="DH17" i="134"/>
  <c r="DG17" i="134"/>
  <c r="DF17" i="134"/>
  <c r="DE17" i="134"/>
  <c r="DD17" i="134"/>
  <c r="DC17" i="134"/>
  <c r="DB17" i="134"/>
  <c r="DA17" i="134"/>
  <c r="CZ17" i="134"/>
  <c r="CY17" i="134"/>
  <c r="CX17" i="134"/>
  <c r="CW17" i="134"/>
  <c r="CV17" i="134"/>
  <c r="CU17" i="134"/>
  <c r="CT17" i="134"/>
  <c r="CS17" i="134"/>
  <c r="CR17" i="134"/>
  <c r="CQ17" i="134"/>
  <c r="CP17" i="134"/>
  <c r="CO17" i="134"/>
  <c r="CN17" i="134"/>
  <c r="CM17" i="134"/>
  <c r="CL17" i="134"/>
  <c r="CK17" i="134"/>
  <c r="CJ17" i="134"/>
  <c r="CI17" i="134"/>
  <c r="CH17" i="134"/>
  <c r="CG17" i="134"/>
  <c r="CF17" i="134"/>
  <c r="BI17" i="134"/>
  <c r="BH17" i="134"/>
  <c r="BG17" i="134"/>
  <c r="BB17" i="134"/>
  <c r="AZ17" i="134"/>
  <c r="AU17" i="134"/>
  <c r="AR17" i="134"/>
  <c r="AO17" i="134"/>
  <c r="AL17" i="134"/>
  <c r="AI17" i="134"/>
  <c r="AF17" i="134"/>
  <c r="AC17" i="134"/>
  <c r="Z17" i="134"/>
  <c r="W17" i="134"/>
  <c r="T17" i="134"/>
  <c r="BA17" i="134" s="1"/>
  <c r="Q17" i="134" s="1"/>
  <c r="M15" i="135" s="1"/>
  <c r="O17" i="134"/>
  <c r="K15" i="135" s="1"/>
  <c r="D17" i="134"/>
  <c r="C17" i="134"/>
  <c r="GK16" i="134"/>
  <c r="GH16" i="134"/>
  <c r="GF16" i="134"/>
  <c r="GC16" i="134"/>
  <c r="GE16" i="134" s="1"/>
  <c r="FZ16" i="134"/>
  <c r="GB16" i="134" s="1"/>
  <c r="FX16" i="134"/>
  <c r="FV16" i="134"/>
  <c r="FT16" i="134"/>
  <c r="FR16" i="134"/>
  <c r="FP16" i="134"/>
  <c r="FN16" i="134"/>
  <c r="FL16" i="134" s="1"/>
  <c r="DH16" i="134"/>
  <c r="DG16" i="134"/>
  <c r="DF16" i="134"/>
  <c r="DE16" i="134"/>
  <c r="DD16" i="134"/>
  <c r="DC16" i="134"/>
  <c r="DB16" i="134"/>
  <c r="DA16" i="134"/>
  <c r="CZ16" i="134"/>
  <c r="CY16" i="134"/>
  <c r="CX16" i="134"/>
  <c r="CW16" i="134"/>
  <c r="CV16" i="134"/>
  <c r="CU16" i="134"/>
  <c r="CT16" i="134"/>
  <c r="CS16" i="134"/>
  <c r="CR16" i="134"/>
  <c r="CQ16" i="134"/>
  <c r="CP16" i="134"/>
  <c r="CO16" i="134"/>
  <c r="CN16" i="134"/>
  <c r="CM16" i="134"/>
  <c r="CL16" i="134"/>
  <c r="CK16" i="134"/>
  <c r="CJ16" i="134"/>
  <c r="CI16" i="134"/>
  <c r="CH16" i="134"/>
  <c r="CG16" i="134"/>
  <c r="CF16" i="134"/>
  <c r="BI16" i="134"/>
  <c r="BH16" i="134"/>
  <c r="BG16" i="134"/>
  <c r="BB16" i="134"/>
  <c r="AZ16" i="134"/>
  <c r="O16" i="134" s="1"/>
  <c r="AU16" i="134"/>
  <c r="AR16" i="134"/>
  <c r="AO16" i="134"/>
  <c r="AL16" i="134"/>
  <c r="AI16" i="134"/>
  <c r="AF16" i="134"/>
  <c r="AC16" i="134"/>
  <c r="Z16" i="134"/>
  <c r="W16" i="134"/>
  <c r="T16" i="134"/>
  <c r="BA16" i="134" s="1"/>
  <c r="Q16" i="134" s="1"/>
  <c r="M14" i="135" s="1"/>
  <c r="F16" i="134"/>
  <c r="E16" i="134"/>
  <c r="D16" i="134"/>
  <c r="C16" i="134"/>
  <c r="GK15" i="134"/>
  <c r="GH15" i="134"/>
  <c r="GF15" i="134"/>
  <c r="GE15" i="134"/>
  <c r="GC15" i="134"/>
  <c r="FZ15" i="134"/>
  <c r="GB15" i="134" s="1"/>
  <c r="FY15" i="134" s="1"/>
  <c r="FX15" i="134"/>
  <c r="FV15" i="134"/>
  <c r="FT15" i="134"/>
  <c r="FR15" i="134"/>
  <c r="FP15" i="134"/>
  <c r="FN15" i="134"/>
  <c r="FL15" i="134" s="1"/>
  <c r="DH15" i="134"/>
  <c r="DG15" i="134"/>
  <c r="DF15" i="134"/>
  <c r="DE15" i="134"/>
  <c r="DD15" i="134"/>
  <c r="DC15" i="134"/>
  <c r="DB15" i="134"/>
  <c r="DA15" i="134"/>
  <c r="CZ15" i="134"/>
  <c r="CY15" i="134"/>
  <c r="CX15" i="134"/>
  <c r="CW15" i="134"/>
  <c r="CV15" i="134"/>
  <c r="CU15" i="134"/>
  <c r="CT15" i="134"/>
  <c r="CS15" i="134"/>
  <c r="CR15" i="134"/>
  <c r="CQ15" i="134"/>
  <c r="CP15" i="134"/>
  <c r="CO15" i="134"/>
  <c r="CN15" i="134"/>
  <c r="CM15" i="134"/>
  <c r="CL15" i="134"/>
  <c r="CK15" i="134"/>
  <c r="CJ15" i="134"/>
  <c r="CI15" i="134"/>
  <c r="CH15" i="134"/>
  <c r="CG15" i="134"/>
  <c r="CF15" i="134"/>
  <c r="BI15" i="134"/>
  <c r="BH15" i="134"/>
  <c r="BG15" i="134"/>
  <c r="BB15" i="134"/>
  <c r="AZ15" i="134"/>
  <c r="O15" i="134" s="1"/>
  <c r="AU15" i="134"/>
  <c r="AR15" i="134"/>
  <c r="AO15" i="134"/>
  <c r="AL15" i="134"/>
  <c r="AI15" i="134"/>
  <c r="AF15" i="134"/>
  <c r="AC15" i="134"/>
  <c r="Z15" i="134"/>
  <c r="W15" i="134"/>
  <c r="T15" i="134"/>
  <c r="BA15" i="134" s="1"/>
  <c r="Q15" i="134" s="1"/>
  <c r="M13" i="135" s="1"/>
  <c r="D15" i="134"/>
  <c r="C15" i="134"/>
  <c r="GK14" i="134"/>
  <c r="GH14" i="134"/>
  <c r="FY14" i="134" s="1"/>
  <c r="GF14" i="134"/>
  <c r="GE14" i="134"/>
  <c r="GC14" i="134"/>
  <c r="GB14" i="134"/>
  <c r="FZ14" i="134"/>
  <c r="FX14" i="134"/>
  <c r="FV14" i="134"/>
  <c r="FT14" i="134"/>
  <c r="FR14" i="134"/>
  <c r="FP14" i="134"/>
  <c r="FN14" i="134"/>
  <c r="FL14" i="134" s="1"/>
  <c r="DH14" i="134"/>
  <c r="DG14" i="134"/>
  <c r="DF14" i="134"/>
  <c r="DE14" i="134"/>
  <c r="DD14" i="134"/>
  <c r="DC14" i="134"/>
  <c r="DB14" i="134"/>
  <c r="DA14" i="134"/>
  <c r="CZ14" i="134"/>
  <c r="CY14" i="134"/>
  <c r="CX14" i="134"/>
  <c r="CW14" i="134"/>
  <c r="CV14" i="134"/>
  <c r="CU14" i="134"/>
  <c r="CT14" i="134"/>
  <c r="CS14" i="134"/>
  <c r="CR14" i="134"/>
  <c r="CQ14" i="134"/>
  <c r="CP14" i="134"/>
  <c r="CO14" i="134"/>
  <c r="CN14" i="134"/>
  <c r="CM14" i="134"/>
  <c r="CL14" i="134"/>
  <c r="CK14" i="134"/>
  <c r="CJ14" i="134"/>
  <c r="CI14" i="134"/>
  <c r="CH14" i="134"/>
  <c r="CG14" i="134"/>
  <c r="CF14" i="134"/>
  <c r="BI14" i="134"/>
  <c r="BH14" i="134"/>
  <c r="BG14" i="134"/>
  <c r="BB14" i="134"/>
  <c r="AZ14" i="134"/>
  <c r="O14" i="134" s="1"/>
  <c r="AU14" i="134"/>
  <c r="AR14" i="134"/>
  <c r="AO14" i="134"/>
  <c r="AL14" i="134"/>
  <c r="AI14" i="134"/>
  <c r="AF14" i="134"/>
  <c r="AC14" i="134"/>
  <c r="Z14" i="134"/>
  <c r="W14" i="134"/>
  <c r="T14" i="134"/>
  <c r="BA14" i="134" s="1"/>
  <c r="Q14" i="134" s="1"/>
  <c r="M12" i="135" s="1"/>
  <c r="D14" i="134"/>
  <c r="C14" i="134"/>
  <c r="GK13" i="134"/>
  <c r="GH13" i="134"/>
  <c r="GF13" i="134"/>
  <c r="GE13" i="134"/>
  <c r="GC13" i="134"/>
  <c r="GB13" i="134"/>
  <c r="FY13" i="134" s="1"/>
  <c r="FZ13" i="134"/>
  <c r="FX13" i="134"/>
  <c r="FV13" i="134"/>
  <c r="FT13" i="134"/>
  <c r="FR13" i="134"/>
  <c r="FP13" i="134"/>
  <c r="FN13" i="134"/>
  <c r="FL13" i="134" s="1"/>
  <c r="DH13" i="134"/>
  <c r="DG13" i="134"/>
  <c r="DF13" i="134"/>
  <c r="DE13" i="134"/>
  <c r="DD13" i="134"/>
  <c r="DC13" i="134"/>
  <c r="DB13" i="134"/>
  <c r="DA13" i="134"/>
  <c r="CZ13" i="134"/>
  <c r="CY13" i="134"/>
  <c r="CX13" i="134"/>
  <c r="CW13" i="134"/>
  <c r="CV13" i="134"/>
  <c r="CU13" i="134"/>
  <c r="CT13" i="134"/>
  <c r="CS13" i="134"/>
  <c r="CR13" i="134"/>
  <c r="CQ13" i="134"/>
  <c r="CP13" i="134"/>
  <c r="CO13" i="134"/>
  <c r="CN13" i="134"/>
  <c r="CM13" i="134"/>
  <c r="CL13" i="134"/>
  <c r="CK13" i="134"/>
  <c r="CJ13" i="134"/>
  <c r="CI13" i="134"/>
  <c r="CH13" i="134"/>
  <c r="CG13" i="134"/>
  <c r="CF13" i="134"/>
  <c r="BI13" i="134"/>
  <c r="BH13" i="134"/>
  <c r="BG13" i="134"/>
  <c r="BB13" i="134"/>
  <c r="BA13" i="134"/>
  <c r="Q13" i="134" s="1"/>
  <c r="M11" i="135" s="1"/>
  <c r="AZ13" i="134"/>
  <c r="O13" i="134" s="1"/>
  <c r="AU13" i="134"/>
  <c r="AR13" i="134"/>
  <c r="AO13" i="134"/>
  <c r="AL13" i="134"/>
  <c r="AI13" i="134"/>
  <c r="AF13" i="134"/>
  <c r="AC13" i="134"/>
  <c r="Z13" i="134"/>
  <c r="W13" i="134"/>
  <c r="T13" i="134"/>
  <c r="D13" i="134"/>
  <c r="C13" i="134"/>
  <c r="GK12" i="134"/>
  <c r="GF12" i="134"/>
  <c r="GH12" i="134" s="1"/>
  <c r="GE12" i="134"/>
  <c r="GC12" i="134"/>
  <c r="GB12" i="134"/>
  <c r="FZ12" i="134"/>
  <c r="FX12" i="134"/>
  <c r="FV12" i="134"/>
  <c r="FT12" i="134"/>
  <c r="FR12" i="134"/>
  <c r="FP12" i="134"/>
  <c r="FN12" i="134"/>
  <c r="FL12" i="134"/>
  <c r="DH12" i="134"/>
  <c r="DG12" i="134"/>
  <c r="DF12" i="134"/>
  <c r="DE12" i="134"/>
  <c r="DD12" i="134"/>
  <c r="DC12" i="134"/>
  <c r="DB12" i="134"/>
  <c r="DA12" i="134"/>
  <c r="CZ12" i="134"/>
  <c r="CY12" i="134"/>
  <c r="CX12" i="134"/>
  <c r="CW12" i="134"/>
  <c r="CV12" i="134"/>
  <c r="CU12" i="134"/>
  <c r="CT12" i="134"/>
  <c r="CS12" i="134"/>
  <c r="CR12" i="134"/>
  <c r="CQ12" i="134"/>
  <c r="CP12" i="134"/>
  <c r="CO12" i="134"/>
  <c r="CN12" i="134"/>
  <c r="CM12" i="134"/>
  <c r="CL12" i="134"/>
  <c r="CK12" i="134"/>
  <c r="CJ12" i="134"/>
  <c r="CI12" i="134"/>
  <c r="CH12" i="134"/>
  <c r="CG12" i="134"/>
  <c r="CF12" i="134"/>
  <c r="BI12" i="134"/>
  <c r="BH12" i="134"/>
  <c r="BG12" i="134"/>
  <c r="BB12" i="134"/>
  <c r="AZ12" i="134"/>
  <c r="AU12" i="134"/>
  <c r="BA12" i="134" s="1"/>
  <c r="Q12" i="134" s="1"/>
  <c r="M10" i="135" s="1"/>
  <c r="AR12" i="134"/>
  <c r="AO12" i="134"/>
  <c r="AL12" i="134"/>
  <c r="AI12" i="134"/>
  <c r="AF12" i="134"/>
  <c r="AC12" i="134"/>
  <c r="Z12" i="134"/>
  <c r="W12" i="134"/>
  <c r="T12" i="134"/>
  <c r="O12" i="134"/>
  <c r="K10" i="135" s="1"/>
  <c r="D12" i="134"/>
  <c r="C12" i="134"/>
  <c r="GK11" i="134"/>
  <c r="GF11" i="134"/>
  <c r="GH11" i="134" s="1"/>
  <c r="GC11" i="134"/>
  <c r="GE11" i="134" s="1"/>
  <c r="GB11" i="134"/>
  <c r="FZ11" i="134"/>
  <c r="FX11" i="134"/>
  <c r="FV11" i="134"/>
  <c r="FT11" i="134"/>
  <c r="FR11" i="134"/>
  <c r="FP11" i="134"/>
  <c r="FN11" i="134"/>
  <c r="FL11" i="134"/>
  <c r="DH11" i="134"/>
  <c r="DG11" i="134"/>
  <c r="DF11" i="134"/>
  <c r="DE11" i="134"/>
  <c r="DD11" i="134"/>
  <c r="DC11" i="134"/>
  <c r="DB11" i="134"/>
  <c r="DA11" i="134"/>
  <c r="CZ11" i="134"/>
  <c r="CY11" i="134"/>
  <c r="CX11" i="134"/>
  <c r="CW11" i="134"/>
  <c r="CV11" i="134"/>
  <c r="CU11" i="134"/>
  <c r="CT11" i="134"/>
  <c r="CS11" i="134"/>
  <c r="CR11" i="134"/>
  <c r="CQ11" i="134"/>
  <c r="CP11" i="134"/>
  <c r="CO11" i="134"/>
  <c r="CN11" i="134"/>
  <c r="CM11" i="134"/>
  <c r="CL11" i="134"/>
  <c r="CK11" i="134"/>
  <c r="CJ11" i="134"/>
  <c r="CI11" i="134"/>
  <c r="CH11" i="134"/>
  <c r="CG11" i="134"/>
  <c r="CF11" i="134"/>
  <c r="BI11" i="134"/>
  <c r="BH11" i="134"/>
  <c r="BG11" i="134"/>
  <c r="BB11" i="134"/>
  <c r="AZ11" i="134"/>
  <c r="AU11" i="134"/>
  <c r="AR11" i="134"/>
  <c r="AO11" i="134"/>
  <c r="AL11" i="134"/>
  <c r="AI11" i="134"/>
  <c r="AF11" i="134"/>
  <c r="AC11" i="134"/>
  <c r="Z11" i="134"/>
  <c r="W11" i="134"/>
  <c r="T11" i="134"/>
  <c r="BA11" i="134" s="1"/>
  <c r="Q11" i="134" s="1"/>
  <c r="M9" i="135" s="1"/>
  <c r="O11" i="134"/>
  <c r="R11" i="134" s="1"/>
  <c r="D11" i="134"/>
  <c r="C11" i="134"/>
  <c r="GL10" i="134"/>
  <c r="GK10" i="134"/>
  <c r="GH10" i="134"/>
  <c r="GF10" i="134"/>
  <c r="GC10" i="134"/>
  <c r="GE10" i="134" s="1"/>
  <c r="FZ10" i="134"/>
  <c r="GB10" i="134" s="1"/>
  <c r="FY10" i="134" s="1"/>
  <c r="FX10" i="134"/>
  <c r="FV10" i="134"/>
  <c r="FT10" i="134"/>
  <c r="FR10" i="134"/>
  <c r="FP10" i="134"/>
  <c r="FN10" i="134"/>
  <c r="FL10" i="134" s="1"/>
  <c r="DH10" i="134"/>
  <c r="DG10" i="134"/>
  <c r="DF10" i="134"/>
  <c r="DE10" i="134"/>
  <c r="DD10" i="134"/>
  <c r="DC10" i="134"/>
  <c r="DB10" i="134"/>
  <c r="DA10" i="134"/>
  <c r="CZ10" i="134"/>
  <c r="CY10" i="134"/>
  <c r="CX10" i="134"/>
  <c r="CW10" i="134"/>
  <c r="CV10" i="134"/>
  <c r="CU10" i="134"/>
  <c r="CT10" i="134"/>
  <c r="CS10" i="134"/>
  <c r="CR10" i="134"/>
  <c r="CQ10" i="134"/>
  <c r="CP10" i="134"/>
  <c r="CO10" i="134"/>
  <c r="CN10" i="134"/>
  <c r="CM10" i="134"/>
  <c r="CL10" i="134"/>
  <c r="CK10" i="134"/>
  <c r="CJ10" i="134"/>
  <c r="CI10" i="134"/>
  <c r="CH10" i="134"/>
  <c r="CG10" i="134"/>
  <c r="CF10" i="134"/>
  <c r="BI10" i="134"/>
  <c r="BH10" i="134"/>
  <c r="BG10" i="134"/>
  <c r="BB10" i="134"/>
  <c r="AZ10" i="134"/>
  <c r="O10" i="134" s="1"/>
  <c r="AU10" i="134"/>
  <c r="AR10" i="134"/>
  <c r="AO10" i="134"/>
  <c r="AL10" i="134"/>
  <c r="AI10" i="134"/>
  <c r="AF10" i="134"/>
  <c r="AC10" i="134"/>
  <c r="Z10" i="134"/>
  <c r="W10" i="134"/>
  <c r="T10" i="134"/>
  <c r="BA10" i="134" s="1"/>
  <c r="Q10" i="134" s="1"/>
  <c r="M8" i="135" s="1"/>
  <c r="N10" i="134"/>
  <c r="F10" i="134"/>
  <c r="E10" i="134"/>
  <c r="D10" i="134"/>
  <c r="C10" i="134"/>
  <c r="GL9" i="134"/>
  <c r="N9" i="134" s="1"/>
  <c r="J7" i="135" s="1"/>
  <c r="GK9" i="134"/>
  <c r="GH9" i="134"/>
  <c r="GF9" i="134"/>
  <c r="GE9" i="134"/>
  <c r="GC9" i="134"/>
  <c r="FZ9" i="134"/>
  <c r="GB9" i="134" s="1"/>
  <c r="FY9" i="134" s="1"/>
  <c r="FX9" i="134"/>
  <c r="FV9" i="134"/>
  <c r="FT9" i="134"/>
  <c r="FR9" i="134"/>
  <c r="FP9" i="134"/>
  <c r="FN9" i="134"/>
  <c r="FL9" i="134" s="1"/>
  <c r="DH9" i="134"/>
  <c r="DG9" i="134"/>
  <c r="DF9" i="134"/>
  <c r="DE9" i="134"/>
  <c r="DD9" i="134"/>
  <c r="DC9" i="134"/>
  <c r="DB9" i="134"/>
  <c r="DA9" i="134"/>
  <c r="CZ9" i="134"/>
  <c r="CY9" i="134"/>
  <c r="CX9" i="134"/>
  <c r="CW9" i="134"/>
  <c r="CV9" i="134"/>
  <c r="CU9" i="134"/>
  <c r="CT9" i="134"/>
  <c r="CS9" i="134"/>
  <c r="CR9" i="134"/>
  <c r="CQ9" i="134"/>
  <c r="CP9" i="134"/>
  <c r="CO9" i="134"/>
  <c r="CN9" i="134"/>
  <c r="CM9" i="134"/>
  <c r="CL9" i="134"/>
  <c r="CK9" i="134"/>
  <c r="CJ9" i="134"/>
  <c r="CI9" i="134"/>
  <c r="CH9" i="134"/>
  <c r="CG9" i="134"/>
  <c r="CF9" i="134"/>
  <c r="BI9" i="134"/>
  <c r="BH9" i="134"/>
  <c r="BG9" i="134"/>
  <c r="BB9" i="134"/>
  <c r="AZ9" i="134"/>
  <c r="O9" i="134" s="1"/>
  <c r="AU9" i="134"/>
  <c r="AR9" i="134"/>
  <c r="AO9" i="134"/>
  <c r="AL9" i="134"/>
  <c r="AI9" i="134"/>
  <c r="AF9" i="134"/>
  <c r="AC9" i="134"/>
  <c r="Z9" i="134"/>
  <c r="W9" i="134"/>
  <c r="T9" i="134"/>
  <c r="BA9" i="134" s="1"/>
  <c r="Q9" i="134" s="1"/>
  <c r="M7" i="135" s="1"/>
  <c r="D9" i="134"/>
  <c r="C9" i="134"/>
  <c r="GL8" i="134"/>
  <c r="N8" i="134" s="1"/>
  <c r="J6" i="135" s="1"/>
  <c r="GK8" i="134"/>
  <c r="GH8" i="134"/>
  <c r="FY8" i="134" s="1"/>
  <c r="GF8" i="134"/>
  <c r="GE8" i="134"/>
  <c r="GC8" i="134"/>
  <c r="GB8" i="134"/>
  <c r="FZ8" i="134"/>
  <c r="FX8" i="134"/>
  <c r="FV8" i="134"/>
  <c r="FT8" i="134"/>
  <c r="FR8" i="134"/>
  <c r="FP8" i="134"/>
  <c r="FN8" i="134"/>
  <c r="FL8" i="134" s="1"/>
  <c r="AK31" i="139" s="1"/>
  <c r="DH8" i="134"/>
  <c r="DG8" i="134"/>
  <c r="DF8" i="134"/>
  <c r="DE8" i="134"/>
  <c r="DD8" i="134"/>
  <c r="DC8" i="134"/>
  <c r="DB8" i="134"/>
  <c r="DA8" i="134"/>
  <c r="CZ8" i="134"/>
  <c r="CY8" i="134"/>
  <c r="CX8" i="134"/>
  <c r="CW8" i="134"/>
  <c r="CV8" i="134"/>
  <c r="CU8" i="134"/>
  <c r="CT8" i="134"/>
  <c r="CS8" i="134"/>
  <c r="CR8" i="134"/>
  <c r="CQ8" i="134"/>
  <c r="CP8" i="134"/>
  <c r="CO8" i="134"/>
  <c r="CN8" i="134"/>
  <c r="CM8" i="134"/>
  <c r="CL8" i="134"/>
  <c r="CK8" i="134"/>
  <c r="CJ8" i="134"/>
  <c r="CI8" i="134"/>
  <c r="CH8" i="134"/>
  <c r="CG8" i="134"/>
  <c r="CF8" i="134"/>
  <c r="BI8" i="134"/>
  <c r="H33" i="139" s="1"/>
  <c r="BH8" i="134"/>
  <c r="BG8" i="134"/>
  <c r="BB8" i="134"/>
  <c r="AZ8" i="134"/>
  <c r="O8" i="134" s="1"/>
  <c r="AU8" i="134"/>
  <c r="AR8" i="134"/>
  <c r="AO8" i="134"/>
  <c r="AL8" i="134"/>
  <c r="AK29" i="139" s="1"/>
  <c r="H29" i="139" s="1"/>
  <c r="AI8" i="134"/>
  <c r="AF8" i="134"/>
  <c r="AC8" i="134"/>
  <c r="Z8" i="134"/>
  <c r="W8" i="134"/>
  <c r="T8" i="134"/>
  <c r="D8" i="134"/>
  <c r="C8" i="134"/>
  <c r="GL7" i="134"/>
  <c r="GK7" i="134"/>
  <c r="N7" i="134" s="1"/>
  <c r="J5" i="135" s="1"/>
  <c r="GH7" i="134"/>
  <c r="GF7" i="134"/>
  <c r="GE7" i="134"/>
  <c r="FY7" i="134" s="1"/>
  <c r="GC7" i="134"/>
  <c r="GB7" i="134"/>
  <c r="FZ7" i="134"/>
  <c r="FX7" i="134"/>
  <c r="FV7" i="134"/>
  <c r="FT7" i="134"/>
  <c r="FR7" i="134"/>
  <c r="FP7" i="134"/>
  <c r="FN7" i="134"/>
  <c r="FL7" i="134" s="1"/>
  <c r="DH7" i="134"/>
  <c r="DG7" i="134"/>
  <c r="DF7" i="134"/>
  <c r="DE7" i="134"/>
  <c r="DD7" i="134"/>
  <c r="DC7" i="134"/>
  <c r="DB7" i="134"/>
  <c r="DA7" i="134"/>
  <c r="CZ7" i="134"/>
  <c r="CY7" i="134"/>
  <c r="CX7" i="134"/>
  <c r="CW7" i="134"/>
  <c r="CV7" i="134"/>
  <c r="CU7" i="134"/>
  <c r="CT7" i="134"/>
  <c r="CS7" i="134"/>
  <c r="CR7" i="134"/>
  <c r="CQ7" i="134"/>
  <c r="CP7" i="134"/>
  <c r="CO7" i="134"/>
  <c r="CN7" i="134"/>
  <c r="CM7" i="134"/>
  <c r="CL7" i="134"/>
  <c r="CK7" i="134"/>
  <c r="CJ7" i="134"/>
  <c r="CI7" i="134"/>
  <c r="CH7" i="134"/>
  <c r="CG7" i="134"/>
  <c r="CF7" i="134"/>
  <c r="BI7" i="134"/>
  <c r="BH7" i="134"/>
  <c r="BG7" i="134"/>
  <c r="BB7" i="134"/>
  <c r="BA7" i="134"/>
  <c r="Q7" i="134" s="1"/>
  <c r="M5" i="135" s="1"/>
  <c r="AZ7" i="134"/>
  <c r="O7" i="134" s="1"/>
  <c r="AU7" i="134"/>
  <c r="AR7" i="134"/>
  <c r="AO7" i="134"/>
  <c r="AL7" i="134"/>
  <c r="AI7" i="134"/>
  <c r="AF7" i="134"/>
  <c r="AC7" i="134"/>
  <c r="Z7" i="134"/>
  <c r="W7" i="134"/>
  <c r="T7" i="134"/>
  <c r="D7" i="134"/>
  <c r="C7" i="134"/>
  <c r="GH6" i="134"/>
  <c r="GG6" i="134"/>
  <c r="GF6" i="134"/>
  <c r="GE6" i="134"/>
  <c r="GD6" i="134"/>
  <c r="GC6" i="134"/>
  <c r="GB6" i="134"/>
  <c r="GA6" i="134"/>
  <c r="FZ6" i="134"/>
  <c r="FY6" i="134"/>
  <c r="FX6" i="134"/>
  <c r="FW6" i="134"/>
  <c r="FV6" i="134"/>
  <c r="FU6" i="134"/>
  <c r="FT6" i="134"/>
  <c r="FS6" i="134"/>
  <c r="FR6" i="134"/>
  <c r="FQ6" i="134"/>
  <c r="FP6" i="134"/>
  <c r="FO6" i="134"/>
  <c r="FN6" i="134"/>
  <c r="FM6" i="134"/>
  <c r="FL6" i="134"/>
  <c r="FK6" i="134"/>
  <c r="FJ6" i="134"/>
  <c r="FI6" i="134"/>
  <c r="FH6" i="134"/>
  <c r="FG6" i="134"/>
  <c r="FF6" i="134"/>
  <c r="Y115" i="139" s="1"/>
  <c r="FE6" i="134"/>
  <c r="FD6" i="134"/>
  <c r="AF114" i="139" s="1"/>
  <c r="FC6" i="134"/>
  <c r="FB6" i="134"/>
  <c r="FA6" i="134"/>
  <c r="EZ6" i="134"/>
  <c r="EY6" i="134"/>
  <c r="EX6" i="134"/>
  <c r="EW6" i="134"/>
  <c r="EV6" i="134"/>
  <c r="EU6" i="134"/>
  <c r="ET6" i="134"/>
  <c r="ES6" i="134"/>
  <c r="ER6" i="134"/>
  <c r="EQ6" i="134"/>
  <c r="EP6" i="134"/>
  <c r="EO6" i="134"/>
  <c r="EN6" i="134"/>
  <c r="AF110" i="139" s="1"/>
  <c r="EM6" i="134"/>
  <c r="EL6" i="134"/>
  <c r="EK6" i="134"/>
  <c r="EJ6" i="134"/>
  <c r="EI6" i="134"/>
  <c r="EH6" i="134"/>
  <c r="EG6" i="134"/>
  <c r="EF6" i="134"/>
  <c r="EE6" i="134"/>
  <c r="ED6" i="134"/>
  <c r="EC6" i="134"/>
  <c r="EB6" i="134"/>
  <c r="EA6" i="134"/>
  <c r="DZ6" i="134"/>
  <c r="DY6" i="134"/>
  <c r="DX6" i="134"/>
  <c r="DW6" i="134"/>
  <c r="DV6" i="134"/>
  <c r="Y105" i="139" s="1"/>
  <c r="DU6" i="134"/>
  <c r="DT6" i="134"/>
  <c r="DS6" i="134"/>
  <c r="DR6" i="134"/>
  <c r="DQ6" i="134"/>
  <c r="DP6" i="134"/>
  <c r="DO6" i="134"/>
  <c r="DN6" i="134"/>
  <c r="DM6" i="134"/>
  <c r="DL6" i="134"/>
  <c r="DK6" i="134"/>
  <c r="DJ6" i="134"/>
  <c r="Y102" i="139" s="1"/>
  <c r="DI6" i="134"/>
  <c r="DH6" i="134"/>
  <c r="DG6" i="134"/>
  <c r="DF6" i="134"/>
  <c r="DE6" i="134"/>
  <c r="DD6" i="134"/>
  <c r="DC6" i="134"/>
  <c r="DB6" i="134"/>
  <c r="DA6" i="134"/>
  <c r="CZ6" i="134"/>
  <c r="CY6" i="134"/>
  <c r="CX6" i="134"/>
  <c r="CW6" i="134"/>
  <c r="CV6" i="134"/>
  <c r="CU6" i="134"/>
  <c r="CT6" i="134"/>
  <c r="CS6" i="134"/>
  <c r="CR6" i="134"/>
  <c r="CQ6" i="134"/>
  <c r="CP6" i="134"/>
  <c r="CO6" i="134"/>
  <c r="CN6" i="134"/>
  <c r="CM6" i="134"/>
  <c r="CL6" i="134"/>
  <c r="CK6" i="134"/>
  <c r="CJ6" i="134"/>
  <c r="CI6" i="134"/>
  <c r="CH6" i="134"/>
  <c r="CG6" i="134"/>
  <c r="CF6" i="134"/>
  <c r="CE6" i="134"/>
  <c r="CD6" i="134"/>
  <c r="CC6" i="134"/>
  <c r="CB6" i="134"/>
  <c r="CA6" i="134"/>
  <c r="BZ6" i="134"/>
  <c r="BY6" i="134"/>
  <c r="BX6" i="134"/>
  <c r="BW6" i="134"/>
  <c r="BV6" i="134"/>
  <c r="BU6" i="134"/>
  <c r="BT6" i="134"/>
  <c r="BS6" i="134"/>
  <c r="BR6" i="134"/>
  <c r="BQ6" i="134"/>
  <c r="BP6" i="134"/>
  <c r="BO6" i="134"/>
  <c r="BN6" i="134"/>
  <c r="BM6" i="134"/>
  <c r="BL6" i="134"/>
  <c r="J43" i="139" s="1"/>
  <c r="BK6" i="134"/>
  <c r="BJ6" i="134"/>
  <c r="BI6" i="134"/>
  <c r="BH6" i="134"/>
  <c r="BG6" i="134"/>
  <c r="BF6" i="134"/>
  <c r="BE6" i="134"/>
  <c r="BD6" i="134"/>
  <c r="BC6" i="134"/>
  <c r="BB6" i="134"/>
  <c r="BA6" i="134"/>
  <c r="AZ6" i="134"/>
  <c r="AV6" i="134"/>
  <c r="AU6" i="134"/>
  <c r="AT6" i="134"/>
  <c r="AN28" i="139" s="1"/>
  <c r="V28" i="139" s="1"/>
  <c r="AS6" i="134"/>
  <c r="AR6" i="134"/>
  <c r="AQ6" i="134"/>
  <c r="AP6" i="134"/>
  <c r="AO6" i="134"/>
  <c r="AN6" i="134"/>
  <c r="AM6" i="134"/>
  <c r="AL6" i="134"/>
  <c r="AK6" i="134"/>
  <c r="AJ6" i="134"/>
  <c r="AP26" i="139" s="1"/>
  <c r="AF26" i="139" s="1"/>
  <c r="AI6" i="134"/>
  <c r="AH6" i="134"/>
  <c r="AG6" i="134"/>
  <c r="AF6" i="134"/>
  <c r="AO25" i="139" s="1"/>
  <c r="AA25" i="139" s="1"/>
  <c r="AE6" i="134"/>
  <c r="AD6" i="134"/>
  <c r="AC6" i="134"/>
  <c r="AN25" i="139" s="1"/>
  <c r="V25" i="139" s="1"/>
  <c r="AB6" i="134"/>
  <c r="AA6" i="134"/>
  <c r="AM26" i="139" s="1"/>
  <c r="Q26" i="139" s="1"/>
  <c r="Z6" i="134"/>
  <c r="Y6" i="134"/>
  <c r="AM24" i="139" s="1"/>
  <c r="Q24" i="139" s="1"/>
  <c r="X6" i="134"/>
  <c r="W6" i="134"/>
  <c r="V6" i="134"/>
  <c r="U6" i="134"/>
  <c r="T6" i="134"/>
  <c r="AK25" i="139" s="1"/>
  <c r="H25" i="139" s="1"/>
  <c r="S6" i="134"/>
  <c r="R6" i="134"/>
  <c r="Q6" i="134"/>
  <c r="P6" i="134"/>
  <c r="AL19" i="139" s="1"/>
  <c r="W19" i="139" s="1"/>
  <c r="O6" i="134"/>
  <c r="N6" i="134"/>
  <c r="M6" i="134"/>
  <c r="L6" i="134"/>
  <c r="K6" i="134"/>
  <c r="H10" i="139" s="1"/>
  <c r="J6" i="134"/>
  <c r="I6" i="134"/>
  <c r="AK3" i="139" s="1"/>
  <c r="E3" i="139" s="1"/>
  <c r="H6" i="134"/>
  <c r="G6" i="134"/>
  <c r="F6" i="134"/>
  <c r="E6" i="134"/>
  <c r="D6" i="134"/>
  <c r="C6" i="134"/>
  <c r="FW5" i="134"/>
  <c r="FU5" i="134"/>
  <c r="FS5" i="134"/>
  <c r="FQ5" i="134"/>
  <c r="FO5" i="134"/>
  <c r="FM5" i="134"/>
  <c r="E7" i="133"/>
  <c r="V20" i="135" s="1"/>
  <c r="D7" i="133"/>
  <c r="E25" i="134" s="1"/>
  <c r="AJ6" i="133"/>
  <c r="AI6" i="133"/>
  <c r="AH6" i="133"/>
  <c r="AG6" i="133"/>
  <c r="AF6" i="133"/>
  <c r="AE6" i="133"/>
  <c r="AD6" i="133"/>
  <c r="AC6" i="133"/>
  <c r="AB6" i="133"/>
  <c r="AA6" i="133"/>
  <c r="Z6" i="133"/>
  <c r="Y6" i="133"/>
  <c r="X6" i="133"/>
  <c r="W6" i="133"/>
  <c r="V6" i="133"/>
  <c r="U6" i="133"/>
  <c r="T6" i="133"/>
  <c r="S6" i="133"/>
  <c r="R6" i="133"/>
  <c r="Q6" i="133"/>
  <c r="P6" i="133"/>
  <c r="O6" i="133"/>
  <c r="N6" i="133"/>
  <c r="M6" i="133"/>
  <c r="L6" i="133"/>
  <c r="K6" i="133"/>
  <c r="J6" i="133"/>
  <c r="I6" i="133"/>
  <c r="H6" i="133"/>
  <c r="G6" i="133"/>
  <c r="F6" i="133"/>
  <c r="E6" i="133"/>
  <c r="D6" i="133"/>
  <c r="C6" i="133"/>
  <c r="BA8" i="134" l="1"/>
  <c r="R8" i="134"/>
  <c r="K6" i="135"/>
  <c r="AK19" i="139"/>
  <c r="H19" i="139" s="1"/>
  <c r="K7" i="135"/>
  <c r="R9" i="134"/>
  <c r="Q8" i="134"/>
  <c r="M6" i="135" s="1"/>
  <c r="AP29" i="139"/>
  <c r="AF29" i="139" s="1"/>
  <c r="R10" i="134"/>
  <c r="K8" i="135"/>
  <c r="FY16" i="134"/>
  <c r="I62" i="138"/>
  <c r="R15" i="134"/>
  <c r="K13" i="135"/>
  <c r="R16" i="134"/>
  <c r="K14" i="135"/>
  <c r="K11" i="135"/>
  <c r="R13" i="134"/>
  <c r="R21" i="134"/>
  <c r="K19" i="135"/>
  <c r="K20" i="135"/>
  <c r="R22" i="134"/>
  <c r="K17" i="135"/>
  <c r="R19" i="134"/>
  <c r="AM19" i="139"/>
  <c r="AF19" i="139" s="1"/>
  <c r="R7" i="134"/>
  <c r="K5" i="135"/>
  <c r="R14" i="134"/>
  <c r="K12" i="135"/>
  <c r="FY12" i="134"/>
  <c r="K18" i="135"/>
  <c r="R20" i="134"/>
  <c r="I209" i="138"/>
  <c r="FY11" i="134"/>
  <c r="FY24" i="134"/>
  <c r="FY25" i="134"/>
  <c r="AL3" i="139"/>
  <c r="AB3" i="139" s="1"/>
  <c r="I473" i="138"/>
  <c r="I161" i="138"/>
  <c r="R18" i="134"/>
  <c r="K9" i="135"/>
  <c r="V12" i="135"/>
  <c r="AK28" i="139"/>
  <c r="H28" i="139" s="1"/>
  <c r="J67" i="139"/>
  <c r="I72" i="138"/>
  <c r="I93" i="138"/>
  <c r="I258" i="138"/>
  <c r="I528" i="138"/>
  <c r="I583" i="138"/>
  <c r="I781" i="138"/>
  <c r="I1785" i="138"/>
  <c r="F7" i="133"/>
  <c r="C84" i="139"/>
  <c r="E8" i="134"/>
  <c r="E14" i="134"/>
  <c r="R17" i="134"/>
  <c r="E20" i="134"/>
  <c r="R23" i="134"/>
  <c r="V22" i="135"/>
  <c r="V24" i="135"/>
  <c r="H12" i="139"/>
  <c r="AL28" i="139"/>
  <c r="L28" i="139" s="1"/>
  <c r="E43" i="139"/>
  <c r="E71" i="139"/>
  <c r="AF91" i="139"/>
  <c r="AA97" i="139"/>
  <c r="J105" i="139"/>
  <c r="Y111" i="139"/>
  <c r="I8" i="138"/>
  <c r="I102" i="138"/>
  <c r="I110" i="138"/>
  <c r="I150" i="138"/>
  <c r="I353" i="138"/>
  <c r="I380" i="138"/>
  <c r="I416" i="138"/>
  <c r="I452" i="138"/>
  <c r="I607" i="138"/>
  <c r="I626" i="138"/>
  <c r="I735" i="138"/>
  <c r="I855" i="138"/>
  <c r="E9" i="134"/>
  <c r="R12" i="134"/>
  <c r="R24" i="134"/>
  <c r="I48" i="138"/>
  <c r="I137" i="138"/>
  <c r="I267" i="138"/>
  <c r="J55" i="139"/>
  <c r="V17" i="135"/>
  <c r="AF104" i="139"/>
  <c r="F20" i="134"/>
  <c r="V8" i="135"/>
  <c r="V13" i="135"/>
  <c r="H14" i="139"/>
  <c r="AM28" i="139"/>
  <c r="Q28" i="139" s="1"/>
  <c r="J71" i="139"/>
  <c r="H92" i="139"/>
  <c r="AA98" i="139"/>
  <c r="AA105" i="139"/>
  <c r="AA111" i="139"/>
  <c r="I69" i="138"/>
  <c r="I98" i="138"/>
  <c r="I174" i="138"/>
  <c r="I188" i="138"/>
  <c r="I206" i="138"/>
  <c r="I314" i="138"/>
  <c r="I519" i="138"/>
  <c r="I321" i="138"/>
  <c r="AF14" i="139"/>
  <c r="J106" i="139"/>
  <c r="E15" i="134"/>
  <c r="AF94" i="139"/>
  <c r="F15" i="134"/>
  <c r="F14" i="134"/>
  <c r="Y93" i="139"/>
  <c r="AL31" i="139"/>
  <c r="C31" i="139" s="1"/>
  <c r="E7" i="134"/>
  <c r="E13" i="134"/>
  <c r="E19" i="134"/>
  <c r="F25" i="134"/>
  <c r="E7" i="127"/>
  <c r="V18" i="135"/>
  <c r="H17" i="139"/>
  <c r="AK26" i="139"/>
  <c r="H26" i="139" s="1"/>
  <c r="AP28" i="139"/>
  <c r="AF28" i="139" s="1"/>
  <c r="E47" i="139"/>
  <c r="E75" i="139"/>
  <c r="Y92" i="139"/>
  <c r="J102" i="139"/>
  <c r="AF105" i="139"/>
  <c r="J112" i="139"/>
  <c r="AA115" i="139"/>
  <c r="I25" i="138"/>
  <c r="I255" i="138"/>
  <c r="I453" i="138"/>
  <c r="I892" i="138"/>
  <c r="F9" i="134"/>
  <c r="F21" i="134"/>
  <c r="V7" i="135"/>
  <c r="AA96" i="139"/>
  <c r="F19" i="134"/>
  <c r="F7" i="127"/>
  <c r="V9" i="135"/>
  <c r="V23" i="135"/>
  <c r="S17" i="139"/>
  <c r="AL26" i="139"/>
  <c r="L26" i="139" s="1"/>
  <c r="J47" i="139"/>
  <c r="J75" i="139"/>
  <c r="AA92" i="139"/>
  <c r="AA102" i="139"/>
  <c r="Y106" i="139"/>
  <c r="Y112" i="139"/>
  <c r="AF115" i="139"/>
  <c r="I13" i="138"/>
  <c r="I21" i="138"/>
  <c r="I45" i="138"/>
  <c r="I86" i="138"/>
  <c r="I115" i="138"/>
  <c r="I171" i="138"/>
  <c r="I224" i="138"/>
  <c r="I302" i="138"/>
  <c r="I350" i="138"/>
  <c r="I515" i="138"/>
  <c r="I760" i="138"/>
  <c r="AF102" i="139"/>
  <c r="I35" i="138"/>
  <c r="AA91" i="139"/>
  <c r="J59" i="139"/>
  <c r="H90" i="139"/>
  <c r="H93" i="139"/>
  <c r="AF113" i="139"/>
  <c r="F8" i="134"/>
  <c r="F7" i="134"/>
  <c r="F13" i="134"/>
  <c r="E12" i="134"/>
  <c r="E18" i="134"/>
  <c r="E24" i="134"/>
  <c r="V14" i="135"/>
  <c r="AN26" i="139"/>
  <c r="V26" i="139" s="1"/>
  <c r="AK30" i="139"/>
  <c r="H30" i="139" s="1"/>
  <c r="E51" i="139"/>
  <c r="E79" i="139"/>
  <c r="AF92" i="139"/>
  <c r="J103" i="139"/>
  <c r="AA106" i="139"/>
  <c r="AA112" i="139"/>
  <c r="I99" i="138"/>
  <c r="I123" i="138"/>
  <c r="I127" i="138"/>
  <c r="I147" i="138"/>
  <c r="I290" i="138"/>
  <c r="I333" i="138"/>
  <c r="I368" i="138"/>
  <c r="I494" i="138"/>
  <c r="I580" i="138"/>
  <c r="I727" i="138"/>
  <c r="I216" i="138"/>
  <c r="I489" i="138"/>
  <c r="I942" i="138"/>
  <c r="AN24" i="139"/>
  <c r="V24" i="139" s="1"/>
  <c r="AA109" i="139"/>
  <c r="AL29" i="139"/>
  <c r="L29" i="139" s="1"/>
  <c r="I213" i="138"/>
  <c r="E21" i="134"/>
  <c r="I76" i="138"/>
  <c r="AF111" i="139"/>
  <c r="F12" i="134"/>
  <c r="F18" i="134"/>
  <c r="F24" i="134"/>
  <c r="V5" i="135"/>
  <c r="V19" i="135"/>
  <c r="AK17" i="139"/>
  <c r="AF17" i="139" s="1"/>
  <c r="AL25" i="139"/>
  <c r="L25" i="139" s="1"/>
  <c r="AO26" i="139"/>
  <c r="AA26" i="139" s="1"/>
  <c r="AL30" i="139"/>
  <c r="L30" i="139" s="1"/>
  <c r="J51" i="139"/>
  <c r="J79" i="139"/>
  <c r="AA93" i="139"/>
  <c r="Y103" i="139"/>
  <c r="AF106" i="139"/>
  <c r="AF112" i="139"/>
  <c r="AM25" i="139"/>
  <c r="Q25" i="139" s="1"/>
  <c r="J115" i="139"/>
  <c r="E11" i="134"/>
  <c r="E17" i="134"/>
  <c r="E23" i="134"/>
  <c r="V10" i="135"/>
  <c r="AK24" i="139"/>
  <c r="H24" i="139" s="1"/>
  <c r="AM30" i="139"/>
  <c r="Q30" i="139" s="1"/>
  <c r="E55" i="139"/>
  <c r="Y90" i="139"/>
  <c r="AF93" i="139"/>
  <c r="AA103" i="139"/>
  <c r="AA108" i="139"/>
  <c r="J113" i="139"/>
  <c r="I567" i="138"/>
  <c r="I572" i="138"/>
  <c r="AF109" i="139"/>
  <c r="AP30" i="139"/>
  <c r="AF30" i="139" s="1"/>
  <c r="F11" i="134"/>
  <c r="F17" i="134"/>
  <c r="F23" i="134"/>
  <c r="V15" i="135"/>
  <c r="AL24" i="139"/>
  <c r="L24" i="139" s="1"/>
  <c r="AN30" i="139"/>
  <c r="V30" i="139" s="1"/>
  <c r="E59" i="139"/>
  <c r="AA90" i="139"/>
  <c r="H94" i="139"/>
  <c r="AF103" i="139"/>
  <c r="AF108" i="139"/>
  <c r="Y113" i="139"/>
  <c r="I59" i="138"/>
  <c r="I195" i="138"/>
  <c r="I360" i="138"/>
  <c r="I554" i="138"/>
  <c r="I15" i="138"/>
  <c r="I42" i="138"/>
  <c r="I117" i="138"/>
  <c r="I144" i="138"/>
  <c r="I192" i="138"/>
  <c r="I294" i="138"/>
  <c r="I326" i="138"/>
  <c r="I357" i="138"/>
  <c r="I396" i="138"/>
  <c r="I405" i="138"/>
  <c r="I432" i="138"/>
  <c r="I441" i="138"/>
  <c r="I495" i="138"/>
  <c r="I590" i="138"/>
  <c r="I731" i="138"/>
  <c r="I751" i="138"/>
  <c r="I764" i="138"/>
  <c r="I823" i="138"/>
  <c r="I928" i="138"/>
  <c r="I957" i="138"/>
  <c r="I998" i="138"/>
  <c r="I1094" i="138"/>
  <c r="I39" i="138"/>
  <c r="I66" i="138"/>
  <c r="I73" i="138"/>
  <c r="I141" i="138"/>
  <c r="I158" i="138"/>
  <c r="I189" i="138"/>
  <c r="I228" i="138"/>
  <c r="I279" i="138"/>
  <c r="I291" i="138"/>
  <c r="I303" i="138"/>
  <c r="I338" i="138"/>
  <c r="I486" i="138"/>
  <c r="I534" i="138"/>
  <c r="I568" i="138"/>
  <c r="I577" i="138"/>
  <c r="I595" i="138"/>
  <c r="I618" i="138"/>
  <c r="I210" i="138"/>
  <c r="I225" i="138"/>
  <c r="I236" i="138"/>
  <c r="I393" i="138"/>
  <c r="I429" i="138"/>
  <c r="I512" i="138"/>
  <c r="I551" i="138"/>
  <c r="I207" i="138"/>
  <c r="I315" i="138"/>
  <c r="I327" i="138"/>
  <c r="I339" i="138"/>
  <c r="I374" i="138"/>
  <c r="I889" i="138"/>
  <c r="I33" i="138"/>
  <c r="I50" i="138"/>
  <c r="I57" i="138"/>
  <c r="I84" i="138"/>
  <c r="I135" i="138"/>
  <c r="I159" i="138"/>
  <c r="I186" i="138"/>
  <c r="I237" i="138"/>
  <c r="I252" i="138"/>
  <c r="I272" i="138"/>
  <c r="I366" i="138"/>
  <c r="I398" i="138"/>
  <c r="I410" i="138"/>
  <c r="I434" i="138"/>
  <c r="I446" i="138"/>
  <c r="I483" i="138"/>
  <c r="I487" i="138"/>
  <c r="I619" i="138"/>
  <c r="I659" i="138"/>
  <c r="I706" i="138"/>
  <c r="I715" i="138"/>
  <c r="I757" i="138"/>
  <c r="I1066" i="138"/>
  <c r="I6" i="138"/>
  <c r="I81" i="138"/>
  <c r="I108" i="138"/>
  <c r="I183" i="138"/>
  <c r="I363" i="138"/>
  <c r="I544" i="138"/>
  <c r="I587" i="138"/>
  <c r="I702" i="138"/>
  <c r="I711" i="138"/>
  <c r="I3" i="138"/>
  <c r="I30" i="138"/>
  <c r="I37" i="138"/>
  <c r="I54" i="138"/>
  <c r="I105" i="138"/>
  <c r="I122" i="138"/>
  <c r="I129" i="138"/>
  <c r="I156" i="138"/>
  <c r="I201" i="138"/>
  <c r="I222" i="138"/>
  <c r="I249" i="138"/>
  <c r="I288" i="138"/>
  <c r="I308" i="138"/>
  <c r="I411" i="138"/>
  <c r="I447" i="138"/>
  <c r="I570" i="138"/>
  <c r="I693" i="138"/>
  <c r="I27" i="138"/>
  <c r="I51" i="138"/>
  <c r="I78" i="138"/>
  <c r="I153" i="138"/>
  <c r="I180" i="138"/>
  <c r="I194" i="138"/>
  <c r="I219" i="138"/>
  <c r="I399" i="138"/>
  <c r="I435" i="138"/>
  <c r="I652" i="138"/>
  <c r="I950" i="138"/>
  <c r="I523" i="138"/>
  <c r="I555" i="138"/>
  <c r="I611" i="138"/>
  <c r="I627" i="138"/>
  <c r="I640" i="138"/>
  <c r="I665" i="138"/>
  <c r="I669" i="138"/>
  <c r="I698" i="138"/>
  <c r="I794" i="138"/>
  <c r="I798" i="138"/>
  <c r="I807" i="138"/>
  <c r="I833" i="138"/>
  <c r="I877" i="138"/>
  <c r="I902" i="138"/>
  <c r="I906" i="138"/>
  <c r="I924" i="138"/>
  <c r="I994" i="138"/>
  <c r="I1026" i="138"/>
  <c r="I1072" i="138"/>
  <c r="I1312" i="138"/>
  <c r="I1709" i="138"/>
  <c r="I246" i="138"/>
  <c r="I282" i="138"/>
  <c r="I318" i="138"/>
  <c r="I354" i="138"/>
  <c r="I390" i="138"/>
  <c r="I426" i="138"/>
  <c r="I449" i="138"/>
  <c r="I488" i="138"/>
  <c r="I509" i="138"/>
  <c r="I527" i="138"/>
  <c r="I548" i="138"/>
  <c r="I566" i="138"/>
  <c r="I596" i="138"/>
  <c r="I623" i="138"/>
  <c r="I770" i="138"/>
  <c r="I882" i="138"/>
  <c r="I938" i="138"/>
  <c r="I1148" i="138"/>
  <c r="I423" i="138"/>
  <c r="I460" i="138"/>
  <c r="I584" i="138"/>
  <c r="I604" i="138"/>
  <c r="I682" i="138"/>
  <c r="I737" i="138"/>
  <c r="I741" i="138"/>
  <c r="I1308" i="138"/>
  <c r="I24" i="138"/>
  <c r="I60" i="138"/>
  <c r="I96" i="138"/>
  <c r="I132" i="138"/>
  <c r="I168" i="138"/>
  <c r="I204" i="138"/>
  <c r="I240" i="138"/>
  <c r="I276" i="138"/>
  <c r="I312" i="138"/>
  <c r="I348" i="138"/>
  <c r="I384" i="138"/>
  <c r="I420" i="138"/>
  <c r="I485" i="138"/>
  <c r="I524" i="138"/>
  <c r="I545" i="138"/>
  <c r="I563" i="138"/>
  <c r="I666" i="138"/>
  <c r="I791" i="138"/>
  <c r="I878" i="138"/>
  <c r="I899" i="138"/>
  <c r="I943" i="138"/>
  <c r="I968" i="138"/>
  <c r="I1013" i="138"/>
  <c r="I1083" i="138"/>
  <c r="I1126" i="138"/>
  <c r="I273" i="138"/>
  <c r="I309" i="138"/>
  <c r="I345" i="138"/>
  <c r="I381" i="138"/>
  <c r="I417" i="138"/>
  <c r="I496" i="138"/>
  <c r="I581" i="138"/>
  <c r="I593" i="138"/>
  <c r="I620" i="138"/>
  <c r="I679" i="138"/>
  <c r="I695" i="138"/>
  <c r="I754" i="138"/>
  <c r="I771" i="138"/>
  <c r="I939" i="138"/>
  <c r="I1052" i="138"/>
  <c r="I198" i="138"/>
  <c r="I234" i="138"/>
  <c r="I270" i="138"/>
  <c r="I306" i="138"/>
  <c r="I342" i="138"/>
  <c r="I378" i="138"/>
  <c r="I414" i="138"/>
  <c r="I482" i="138"/>
  <c r="I521" i="138"/>
  <c r="I560" i="138"/>
  <c r="I662" i="138"/>
  <c r="I738" i="138"/>
  <c r="I767" i="138"/>
  <c r="I813" i="138"/>
  <c r="I822" i="138"/>
  <c r="I1044" i="138"/>
  <c r="I922" i="138"/>
  <c r="I953" i="138"/>
  <c r="I987" i="138"/>
  <c r="I1118" i="138"/>
  <c r="I264" i="138"/>
  <c r="I300" i="138"/>
  <c r="I336" i="138"/>
  <c r="I372" i="138"/>
  <c r="I408" i="138"/>
  <c r="I444" i="138"/>
  <c r="I458" i="138"/>
  <c r="I479" i="138"/>
  <c r="I518" i="138"/>
  <c r="I557" i="138"/>
  <c r="I582" i="138"/>
  <c r="I594" i="138"/>
  <c r="I598" i="138"/>
  <c r="I634" i="138"/>
  <c r="I646" i="138"/>
  <c r="I663" i="138"/>
  <c r="I676" i="138"/>
  <c r="I701" i="138"/>
  <c r="I705" i="138"/>
  <c r="I734" i="138"/>
  <c r="I809" i="138"/>
  <c r="I871" i="138"/>
  <c r="I935" i="138"/>
  <c r="I656" i="138"/>
  <c r="I692" i="138"/>
  <c r="I728" i="138"/>
  <c r="I806" i="138"/>
  <c r="I830" i="138"/>
  <c r="I841" i="138"/>
  <c r="I907" i="138"/>
  <c r="I965" i="138"/>
  <c r="I1037" i="138"/>
  <c r="I1079" i="138"/>
  <c r="I1091" i="138"/>
  <c r="I1119" i="138"/>
  <c r="I1152" i="138"/>
  <c r="I1282" i="138"/>
  <c r="I1295" i="138"/>
  <c r="I617" i="138"/>
  <c r="I653" i="138"/>
  <c r="I689" i="138"/>
  <c r="I725" i="138"/>
  <c r="I761" i="138"/>
  <c r="I768" i="138"/>
  <c r="I785" i="138"/>
  <c r="I792" i="138"/>
  <c r="I860" i="138"/>
  <c r="I893" i="138"/>
  <c r="I900" i="138"/>
  <c r="I911" i="138"/>
  <c r="I932" i="138"/>
  <c r="I958" i="138"/>
  <c r="I1030" i="138"/>
  <c r="I1045" i="138"/>
  <c r="I1049" i="138"/>
  <c r="I1053" i="138"/>
  <c r="I1174" i="138"/>
  <c r="I470" i="138"/>
  <c r="I506" i="138"/>
  <c r="I542" i="138"/>
  <c r="I578" i="138"/>
  <c r="I614" i="138"/>
  <c r="I650" i="138"/>
  <c r="I686" i="138"/>
  <c r="I722" i="138"/>
  <c r="I758" i="138"/>
  <c r="I782" i="138"/>
  <c r="I803" i="138"/>
  <c r="I827" i="138"/>
  <c r="I842" i="138"/>
  <c r="I864" i="138"/>
  <c r="I875" i="138"/>
  <c r="I879" i="138"/>
  <c r="I936" i="138"/>
  <c r="I962" i="138"/>
  <c r="I980" i="138"/>
  <c r="I999" i="138"/>
  <c r="I1019" i="138"/>
  <c r="I1034" i="138"/>
  <c r="I1115" i="138"/>
  <c r="I647" i="138"/>
  <c r="I683" i="138"/>
  <c r="I719" i="138"/>
  <c r="I755" i="138"/>
  <c r="I824" i="138"/>
  <c r="I908" i="138"/>
  <c r="I608" i="138"/>
  <c r="I644" i="138"/>
  <c r="I680" i="138"/>
  <c r="I716" i="138"/>
  <c r="I752" i="138"/>
  <c r="I779" i="138"/>
  <c r="I800" i="138"/>
  <c r="I857" i="138"/>
  <c r="I872" i="138"/>
  <c r="I883" i="138"/>
  <c r="I929" i="138"/>
  <c r="I977" i="138"/>
  <c r="I992" i="138"/>
  <c r="I461" i="138"/>
  <c r="I497" i="138"/>
  <c r="I533" i="138"/>
  <c r="I569" i="138"/>
  <c r="I605" i="138"/>
  <c r="I641" i="138"/>
  <c r="I677" i="138"/>
  <c r="I713" i="138"/>
  <c r="I749" i="138"/>
  <c r="I776" i="138"/>
  <c r="I828" i="138"/>
  <c r="I926" i="138"/>
  <c r="I981" i="138"/>
  <c r="I1008" i="138"/>
  <c r="I1016" i="138"/>
  <c r="I1433" i="138"/>
  <c r="I1438" i="138"/>
  <c r="I1483" i="138"/>
  <c r="I602" i="138"/>
  <c r="I638" i="138"/>
  <c r="I674" i="138"/>
  <c r="I710" i="138"/>
  <c r="I746" i="138"/>
  <c r="I821" i="138"/>
  <c r="I854" i="138"/>
  <c r="I974" i="138"/>
  <c r="I1058" i="138"/>
  <c r="I1108" i="138"/>
  <c r="I1204" i="138"/>
  <c r="I1400" i="138"/>
  <c r="I1604" i="138"/>
  <c r="I1577" i="138"/>
  <c r="I845" i="138"/>
  <c r="I896" i="138"/>
  <c r="I913" i="138"/>
  <c r="I920" i="138"/>
  <c r="I947" i="138"/>
  <c r="I985" i="138"/>
  <c r="I1017" i="138"/>
  <c r="I1070" i="138"/>
  <c r="I1102" i="138"/>
  <c r="I1109" i="138"/>
  <c r="I1116" i="138"/>
  <c r="I1176" i="138"/>
  <c r="I1210" i="138"/>
  <c r="I1278" i="138"/>
  <c r="I1288" i="138"/>
  <c r="I1337" i="138"/>
  <c r="I1347" i="138"/>
  <c r="I1372" i="138"/>
  <c r="I1142" i="138"/>
  <c r="I1106" i="138"/>
  <c r="I1201" i="138"/>
  <c r="I1244" i="138"/>
  <c r="I1261" i="138"/>
  <c r="I1274" i="138"/>
  <c r="I788" i="138"/>
  <c r="I805" i="138"/>
  <c r="I812" i="138"/>
  <c r="I839" i="138"/>
  <c r="I890" i="138"/>
  <c r="I914" i="138"/>
  <c r="I941" i="138"/>
  <c r="I986" i="138"/>
  <c r="I1007" i="138"/>
  <c r="I1025" i="138"/>
  <c r="I1046" i="138"/>
  <c r="I1064" i="138"/>
  <c r="I1085" i="138"/>
  <c r="I1124" i="138"/>
  <c r="I1143" i="138"/>
  <c r="I1501" i="138"/>
  <c r="I1089" i="138"/>
  <c r="I1496" i="138"/>
  <c r="I1258" i="138"/>
  <c r="I1343" i="138"/>
  <c r="I1401" i="138"/>
  <c r="I1454" i="138"/>
  <c r="I1563" i="138"/>
  <c r="I1573" i="138"/>
  <c r="I1704" i="138"/>
  <c r="I1363" i="138"/>
  <c r="I1004" i="138"/>
  <c r="I1040" i="138"/>
  <c r="I1076" i="138"/>
  <c r="I1112" i="138"/>
  <c r="I1358" i="138"/>
  <c r="I1392" i="138"/>
  <c r="I1421" i="138"/>
  <c r="I1455" i="138"/>
  <c r="I1555" i="138"/>
  <c r="I1668" i="138"/>
  <c r="I1417" i="138"/>
  <c r="I1508" i="138"/>
  <c r="I1688" i="138"/>
  <c r="I815" i="138"/>
  <c r="I851" i="138"/>
  <c r="I887" i="138"/>
  <c r="I923" i="138"/>
  <c r="I959" i="138"/>
  <c r="I995" i="138"/>
  <c r="I1031" i="138"/>
  <c r="I1067" i="138"/>
  <c r="I1103" i="138"/>
  <c r="I1160" i="138"/>
  <c r="I1207" i="138"/>
  <c r="I1235" i="138"/>
  <c r="I1251" i="138"/>
  <c r="I1285" i="138"/>
  <c r="I1327" i="138"/>
  <c r="I1379" i="138"/>
  <c r="I1388" i="138"/>
  <c r="I1475" i="138"/>
  <c r="I1509" i="138"/>
  <c r="I1648" i="138"/>
  <c r="I1471" i="138"/>
  <c r="I1351" i="138"/>
  <c r="I1355" i="138"/>
  <c r="I1380" i="138"/>
  <c r="I1405" i="138"/>
  <c r="I1409" i="138"/>
  <c r="I1434" i="138"/>
  <c r="I1459" i="138"/>
  <c r="I1463" i="138"/>
  <c r="I1488" i="138"/>
  <c r="I1513" i="138"/>
  <c r="I1525" i="138"/>
  <c r="I1529" i="138"/>
  <c r="I1639" i="138"/>
  <c r="I1659" i="138"/>
  <c r="I1664" i="138"/>
  <c r="I1679" i="138"/>
  <c r="I1768" i="138"/>
  <c r="I1309" i="138"/>
  <c r="I1376" i="138"/>
  <c r="I1430" i="138"/>
  <c r="I1484" i="138"/>
  <c r="I1214" i="138"/>
  <c r="I1364" i="138"/>
  <c r="I1397" i="138"/>
  <c r="I1418" i="138"/>
  <c r="I1439" i="138"/>
  <c r="I1451" i="138"/>
  <c r="I1464" i="138"/>
  <c r="I1472" i="138"/>
  <c r="I1493" i="138"/>
  <c r="I1505" i="138"/>
  <c r="I1552" i="138"/>
  <c r="I1574" i="138"/>
  <c r="I1763" i="138"/>
  <c r="I1296" i="138"/>
  <c r="I1352" i="138"/>
  <c r="I1381" i="138"/>
  <c r="I1406" i="138"/>
  <c r="I1435" i="138"/>
  <c r="I1460" i="138"/>
  <c r="I1489" i="138"/>
  <c r="I1514" i="138"/>
  <c r="I1518" i="138"/>
  <c r="I1640" i="138"/>
  <c r="I1758" i="138"/>
  <c r="I1286" i="138"/>
  <c r="I1369" i="138"/>
  <c r="I1423" i="138"/>
  <c r="I1477" i="138"/>
  <c r="I1713" i="138"/>
  <c r="I1273" i="138"/>
  <c r="I1349" i="138"/>
  <c r="I1361" i="138"/>
  <c r="I1374" i="138"/>
  <c r="I1382" i="138"/>
  <c r="I1403" i="138"/>
  <c r="I1415" i="138"/>
  <c r="I1428" i="138"/>
  <c r="I1436" i="138"/>
  <c r="I1457" i="138"/>
  <c r="I1469" i="138"/>
  <c r="I1482" i="138"/>
  <c r="I1490" i="138"/>
  <c r="I1511" i="138"/>
  <c r="I1567" i="138"/>
  <c r="I1632" i="138"/>
  <c r="I1651" i="138"/>
  <c r="I1345" i="138"/>
  <c r="I1370" i="138"/>
  <c r="I1399" i="138"/>
  <c r="I1424" i="138"/>
  <c r="I1453" i="138"/>
  <c r="I1478" i="138"/>
  <c r="I1507" i="138"/>
  <c r="I1667" i="138"/>
  <c r="I1736" i="138"/>
  <c r="I1520" i="138"/>
  <c r="I1628" i="138"/>
  <c r="I1656" i="138"/>
  <c r="I1699" i="138"/>
  <c r="I1726" i="138"/>
  <c r="I1753" i="138"/>
  <c r="I1780" i="138"/>
  <c r="I1710" i="138"/>
  <c r="I1721" i="138"/>
  <c r="I1737" i="138"/>
  <c r="I1748" i="138"/>
  <c r="I1764" i="138"/>
  <c r="I1775" i="138"/>
  <c r="I1759" i="138"/>
  <c r="I1700" i="138"/>
  <c r="I1727" i="138"/>
  <c r="I1754" i="138"/>
  <c r="I1781" i="138"/>
  <c r="I1771" i="138"/>
  <c r="I1557" i="138"/>
  <c r="I1585" i="138"/>
  <c r="I1616" i="138"/>
  <c r="I1644" i="138"/>
  <c r="I1672" i="138"/>
  <c r="I1701" i="138"/>
  <c r="I1712" i="138"/>
  <c r="I1728" i="138"/>
  <c r="I1739" i="138"/>
  <c r="I1750" i="138"/>
  <c r="I1745" i="138"/>
  <c r="I1526" i="138"/>
  <c r="I1570" i="138"/>
  <c r="I1608" i="138"/>
  <c r="I1636" i="138"/>
  <c r="I1687" i="138"/>
  <c r="I1708" i="138"/>
  <c r="I1735" i="138"/>
  <c r="I1786" i="138"/>
  <c r="I1684" i="138"/>
  <c r="I1546" i="138"/>
  <c r="I1697" i="138"/>
  <c r="I1706" i="138"/>
  <c r="I1715" i="138"/>
  <c r="I1724" i="138"/>
  <c r="I1733" i="138"/>
  <c r="I1742" i="138"/>
  <c r="I1751" i="138"/>
  <c r="I1760" i="138"/>
  <c r="I1769" i="138"/>
  <c r="I1778" i="138"/>
  <c r="I1787" i="138"/>
  <c r="I1747" i="138"/>
  <c r="I1756" i="138"/>
  <c r="I1765" i="138"/>
  <c r="I1774" i="138"/>
  <c r="I1783" i="138"/>
  <c r="I1543" i="138"/>
  <c r="I1561" i="138"/>
  <c r="I1579" i="138"/>
  <c r="I1789" i="138"/>
  <c r="AK21" i="139" l="1"/>
  <c r="H21" i="139" s="1"/>
  <c r="B5" i="135"/>
  <c r="G24" i="134"/>
  <c r="G18" i="134"/>
  <c r="G12" i="134"/>
  <c r="G16" i="134"/>
  <c r="G23" i="134"/>
  <c r="G7" i="127"/>
  <c r="G19" i="134"/>
  <c r="G13" i="134"/>
  <c r="G7" i="134"/>
  <c r="G17" i="134"/>
  <c r="G25" i="134"/>
  <c r="G22" i="134"/>
  <c r="G20" i="134"/>
  <c r="G14" i="134"/>
  <c r="G8" i="134"/>
  <c r="T5" i="139" s="1"/>
  <c r="G10" i="134"/>
  <c r="G11" i="134"/>
  <c r="G21" i="134"/>
  <c r="G15" i="134"/>
  <c r="G9" i="134"/>
  <c r="GL20" i="134"/>
  <c r="N20" i="134" s="1"/>
  <c r="J18" i="135" s="1"/>
  <c r="GL14" i="134"/>
  <c r="N14" i="134" s="1"/>
  <c r="J12" i="135" s="1"/>
  <c r="GL15" i="134"/>
  <c r="N15" i="134" s="1"/>
  <c r="J13" i="135" s="1"/>
  <c r="GL19" i="134"/>
  <c r="N19" i="134" s="1"/>
  <c r="J17" i="135" s="1"/>
  <c r="GL21" i="134"/>
  <c r="N21" i="134" s="1"/>
  <c r="J19" i="135" s="1"/>
  <c r="GL18" i="134"/>
  <c r="N18" i="134" s="1"/>
  <c r="J16" i="135" s="1"/>
  <c r="GL22" i="134"/>
  <c r="N22" i="134" s="1"/>
  <c r="J20" i="135" s="1"/>
  <c r="GL16" i="134"/>
  <c r="N16" i="134" s="1"/>
  <c r="J14" i="135" s="1"/>
  <c r="GL13" i="134"/>
  <c r="N13" i="134" s="1"/>
  <c r="J11" i="135" s="1"/>
  <c r="GL11" i="134"/>
  <c r="N11" i="134" s="1"/>
  <c r="J9" i="135" s="1"/>
  <c r="GL12" i="134"/>
  <c r="N12" i="134" s="1"/>
  <c r="J10" i="135" s="1"/>
  <c r="GL25" i="134"/>
  <c r="N25" i="134" s="1"/>
  <c r="J23" i="135" s="1"/>
  <c r="GL23" i="134"/>
  <c r="N23" i="134" s="1"/>
  <c r="J21" i="135" s="1"/>
  <c r="GL17" i="134"/>
  <c r="N17" i="134" s="1"/>
  <c r="J15" i="135" s="1"/>
  <c r="GL24" i="134"/>
  <c r="N24" i="134" s="1"/>
  <c r="J22" i="135" s="1"/>
</calcChain>
</file>

<file path=xl/sharedStrings.xml><?xml version="1.0" encoding="utf-8"?>
<sst xmlns="http://schemas.openxmlformats.org/spreadsheetml/2006/main" count="17186" uniqueCount="5806">
  <si>
    <t>共通入力シート
【地域少子化対策重点推進事業・結婚・妊娠・共育ての相談機会提供・支援プログラム】</t>
    <rPh sb="0" eb="2">
      <t>キョウツウ</t>
    </rPh>
    <rPh sb="2" eb="4">
      <t>ニュウリョク</t>
    </rPh>
    <rPh sb="9" eb="11">
      <t>チイキ</t>
    </rPh>
    <rPh sb="11" eb="14">
      <t>ショウシカ</t>
    </rPh>
    <rPh sb="14" eb="16">
      <t>タイサク</t>
    </rPh>
    <rPh sb="16" eb="18">
      <t>ジュウテン</t>
    </rPh>
    <rPh sb="18" eb="20">
      <t>スイシン</t>
    </rPh>
    <rPh sb="20" eb="22">
      <t>ジギョウ</t>
    </rPh>
    <phoneticPr fontId="4"/>
  </si>
  <si>
    <r>
      <rPr>
        <b/>
        <sz val="16"/>
        <color rgb="FFFF0000"/>
        <rFont val="ＭＳ Ｐゴシック"/>
        <family val="3"/>
        <charset val="128"/>
      </rPr>
      <t>【自治体における少子化対策の全体像】</t>
    </r>
    <r>
      <rPr>
        <b/>
        <sz val="11"/>
        <color rgb="FFFF0000"/>
        <rFont val="ＭＳ Ｐゴシック"/>
        <family val="3"/>
        <charset val="128"/>
      </rPr>
      <t xml:space="preserve">
※全ての個別事業共通（地域少子化対策重点推進事業・結婚・妊娠・共育ての相談機会提供・支援プログラムいずれも共通）
※250字以内（2～3段落程度）で要約してください。
※改行する場合は「Alt + Enter キー」を活用すること。以下に続く全ての欄において同じ。</t>
    </r>
  </si>
  <si>
    <r>
      <rPr>
        <b/>
        <u/>
        <sz val="16"/>
        <color rgb="FFFF0000"/>
        <rFont val="ＭＳ Ｐゴシック"/>
        <family val="3"/>
        <charset val="128"/>
      </rPr>
      <t>【自治体における全体ＫＰＩ】</t>
    </r>
    <r>
      <rPr>
        <b/>
        <sz val="16"/>
        <color rgb="FFFF0000"/>
        <rFont val="ＭＳ Ｐゴシック"/>
        <family val="3"/>
        <charset val="128"/>
      </rPr>
      <t xml:space="preserve">
</t>
    </r>
    <r>
      <rPr>
        <b/>
        <sz val="12"/>
        <color rgb="FFFF0000"/>
        <rFont val="ＭＳ Ｐゴシック"/>
        <family val="3"/>
        <charset val="128"/>
      </rPr>
      <t>※全ての個別事業共通（地域少子化対策重点推進事業・結婚・妊娠・共育ての相談機会提供・支援プログラムいずれも共通）
※少子化対策に関連した各自治体における計画（総合計画、総合戦略、次世代育成計画等）で設定しているKPIの主な項目を</t>
    </r>
    <r>
      <rPr>
        <b/>
        <u/>
        <sz val="12"/>
        <color rgb="FFFF0000"/>
        <rFont val="ＭＳ Ｐゴシック"/>
        <family val="3"/>
        <charset val="128"/>
      </rPr>
      <t>最大５つまで</t>
    </r>
    <r>
      <rPr>
        <b/>
        <sz val="12"/>
        <color rgb="FFFF0000"/>
        <rFont val="ＭＳ Ｐゴシック"/>
        <family val="3"/>
        <charset val="128"/>
      </rPr>
      <t>記載</t>
    </r>
    <rPh sb="1" eb="4">
      <t>ジチタイ</t>
    </rPh>
    <rPh sb="8" eb="10">
      <t>ゼンタイ</t>
    </rPh>
    <rPh sb="124" eb="125">
      <t>オモ</t>
    </rPh>
    <rPh sb="126" eb="128">
      <t>コウモク</t>
    </rPh>
    <rPh sb="129" eb="131">
      <t>サイダイ</t>
    </rPh>
    <rPh sb="135" eb="137">
      <t>キサイ</t>
    </rPh>
    <phoneticPr fontId="4"/>
  </si>
  <si>
    <r>
      <rPr>
        <b/>
        <u/>
        <sz val="16"/>
        <color rgb="FFFF0000"/>
        <rFont val="ＭＳ Ｐゴシック"/>
        <family val="3"/>
        <charset val="128"/>
      </rPr>
      <t>【自治体における参考指標】</t>
    </r>
    <r>
      <rPr>
        <b/>
        <sz val="16"/>
        <color rgb="FFFF0000"/>
        <rFont val="ＭＳ Ｐゴシック"/>
        <family val="3"/>
        <charset val="128"/>
      </rPr>
      <t xml:space="preserve">
</t>
    </r>
    <r>
      <rPr>
        <b/>
        <sz val="12"/>
        <color rgb="FFFF0000"/>
        <rFont val="ＭＳ Ｐゴシック"/>
        <family val="3"/>
        <charset val="128"/>
      </rPr>
      <t>※全ての個別事業共通（地域少子化対策重点推進事業・
結婚・妊娠・共育ての相談機会提供・支援プログラムいずれも共通）
※項目名は変更しないこと。</t>
    </r>
    <rPh sb="1" eb="4">
      <t>ジチタイ</t>
    </rPh>
    <rPh sb="8" eb="10">
      <t>サンコウ</t>
    </rPh>
    <rPh sb="10" eb="12">
      <t>シヒョウ</t>
    </rPh>
    <rPh sb="73" eb="75">
      <t>コウモク</t>
    </rPh>
    <rPh sb="75" eb="76">
      <t>メイ</t>
    </rPh>
    <rPh sb="77" eb="79">
      <t>ヘンコウ</t>
    </rPh>
    <phoneticPr fontId="4"/>
  </si>
  <si>
    <t>自治体コード
６桁</t>
    <rPh sb="0" eb="3">
      <t>ジチタイ</t>
    </rPh>
    <rPh sb="8" eb="9">
      <t>ケタ</t>
    </rPh>
    <phoneticPr fontId="4"/>
  </si>
  <si>
    <t>自治体の区分
【リスト選択】</t>
    <rPh sb="0" eb="3">
      <t>ジチタイ</t>
    </rPh>
    <rPh sb="4" eb="6">
      <t>クブン</t>
    </rPh>
    <rPh sb="11" eb="13">
      <t>センタク</t>
    </rPh>
    <phoneticPr fontId="4"/>
  </si>
  <si>
    <t>都道府県名
【自動表記】</t>
    <rPh sb="0" eb="4">
      <t>トドウフケン</t>
    </rPh>
    <rPh sb="4" eb="5">
      <t>メイ</t>
    </rPh>
    <phoneticPr fontId="4"/>
  </si>
  <si>
    <t>市町村名
【自動表記】</t>
    <rPh sb="0" eb="2">
      <t>シチョウ</t>
    </rPh>
    <rPh sb="2" eb="3">
      <t>ソン</t>
    </rPh>
    <rPh sb="3" eb="4">
      <t>メイ</t>
    </rPh>
    <phoneticPr fontId="4"/>
  </si>
  <si>
    <t>都道府県名
＋
市町村名
【自動表記】</t>
    <rPh sb="0" eb="4">
      <t>トドウフケン</t>
    </rPh>
    <rPh sb="4" eb="5">
      <t>メイ</t>
    </rPh>
    <rPh sb="8" eb="11">
      <t>シチョウソン</t>
    </rPh>
    <rPh sb="11" eb="12">
      <t>メイ</t>
    </rPh>
    <rPh sb="14" eb="16">
      <t>ジドウ</t>
    </rPh>
    <rPh sb="16" eb="18">
      <t>ヒョウキ</t>
    </rPh>
    <phoneticPr fontId="4"/>
  </si>
  <si>
    <t>自治体における少子化対策の全体像</t>
    <rPh sb="0" eb="3">
      <t>ジチタイ</t>
    </rPh>
    <rPh sb="7" eb="9">
      <t>ショウシ</t>
    </rPh>
    <phoneticPr fontId="4"/>
  </si>
  <si>
    <t>少子化対策全体の重要業績評価指標(KPI)及び定量的成果目標</t>
    <rPh sb="0" eb="3">
      <t>ショウシカ</t>
    </rPh>
    <rPh sb="3" eb="5">
      <t>タイサク</t>
    </rPh>
    <rPh sb="5" eb="7">
      <t>ゼンタイ</t>
    </rPh>
    <rPh sb="8" eb="10">
      <t>ジュウヨウ</t>
    </rPh>
    <rPh sb="10" eb="12">
      <t>ギョウセキ</t>
    </rPh>
    <rPh sb="12" eb="14">
      <t>ヒョウカ</t>
    </rPh>
    <rPh sb="14" eb="16">
      <t>シヒョウ</t>
    </rPh>
    <rPh sb="21" eb="22">
      <t>オヨ</t>
    </rPh>
    <rPh sb="23" eb="26">
      <t>テイリョウテキ</t>
    </rPh>
    <rPh sb="26" eb="28">
      <t>セイカ</t>
    </rPh>
    <rPh sb="28" eb="30">
      <t>モクヒョウ</t>
    </rPh>
    <phoneticPr fontId="4"/>
  </si>
  <si>
    <t>参考指標</t>
    <rPh sb="0" eb="2">
      <t>サンコウ</t>
    </rPh>
    <rPh sb="2" eb="4">
      <t>シヒョウ</t>
    </rPh>
    <phoneticPr fontId="4"/>
  </si>
  <si>
    <t>①</t>
  </si>
  <si>
    <t>②</t>
  </si>
  <si>
    <t>③</t>
  </si>
  <si>
    <t>④</t>
  </si>
  <si>
    <t>⑤</t>
  </si>
  <si>
    <t>項目名</t>
    <rPh sb="0" eb="2">
      <t>コウモク</t>
    </rPh>
    <rPh sb="2" eb="3">
      <t>メイ</t>
    </rPh>
    <phoneticPr fontId="4"/>
  </si>
  <si>
    <t>単位
【リスト選択】</t>
    <rPh sb="0" eb="2">
      <t>タンイ</t>
    </rPh>
    <rPh sb="7" eb="9">
      <t>センタク</t>
    </rPh>
    <phoneticPr fontId="4"/>
  </si>
  <si>
    <t>目標値（時点）</t>
  </si>
  <si>
    <t>現状値（時点）</t>
  </si>
  <si>
    <t>単位</t>
    <rPh sb="0" eb="2">
      <t>タンイ</t>
    </rPh>
    <phoneticPr fontId="4"/>
  </si>
  <si>
    <t>直近の
実績値(時点)</t>
    <rPh sb="0" eb="2">
      <t>チョッキン</t>
    </rPh>
    <rPh sb="4" eb="7">
      <t>ジッセキチ</t>
    </rPh>
    <rPh sb="8" eb="10">
      <t>ジテン</t>
    </rPh>
    <phoneticPr fontId="4"/>
  </si>
  <si>
    <t>直近の
実績値（時点）</t>
    <rPh sb="0" eb="2">
      <t>チョッキン</t>
    </rPh>
    <rPh sb="4" eb="7">
      <t>ジッセキチ</t>
    </rPh>
    <rPh sb="8" eb="10">
      <t>ジテン</t>
    </rPh>
    <phoneticPr fontId="4"/>
  </si>
  <si>
    <t>vlookup用列番号</t>
    <rPh sb="7" eb="8">
      <t>ヨウ</t>
    </rPh>
    <rPh sb="8" eb="11">
      <t>レツバンゴウ</t>
    </rPh>
    <phoneticPr fontId="4"/>
  </si>
  <si>
    <t>222089</t>
  </si>
  <si>
    <t>市町村</t>
    <rPh sb="0" eb="3">
      <t>シチョウソン</t>
    </rPh>
    <phoneticPr fontId="4"/>
  </si>
  <si>
    <t>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t>
  </si>
  <si>
    <t>子育てを楽しいと思う親の割合</t>
  </si>
  <si>
    <t>％</t>
  </si>
  <si>
    <t xml:space="preserve">95 (R8年度) </t>
    <rPh sb="6" eb="8">
      <t>ネンド</t>
    </rPh>
    <phoneticPr fontId="51"/>
  </si>
  <si>
    <t>---</t>
  </si>
  <si>
    <t>「出産・子育て支援の充実」に満足している市民の割合（市民満足度調査）</t>
  </si>
  <si>
    <t>70（R8年度）</t>
    <rPh sb="5" eb="7">
      <t>ネンド</t>
    </rPh>
    <phoneticPr fontId="51"/>
  </si>
  <si>
    <t>合計特殊出生率</t>
    <rPh sb="0" eb="2">
      <t>ゴウケイ</t>
    </rPh>
    <rPh sb="2" eb="4">
      <t>トクシュ</t>
    </rPh>
    <rPh sb="4" eb="6">
      <t>シュッショウ</t>
    </rPh>
    <rPh sb="6" eb="7">
      <t>リツ</t>
    </rPh>
    <phoneticPr fontId="4"/>
  </si>
  <si>
    <t>1.23（R5年度）</t>
    <rPh sb="7" eb="9">
      <t>ネンド</t>
    </rPh>
    <phoneticPr fontId="4"/>
  </si>
  <si>
    <t>婚姻件数</t>
    <rPh sb="0" eb="2">
      <t>コンイン</t>
    </rPh>
    <rPh sb="2" eb="4">
      <t>ケンスウ</t>
    </rPh>
    <phoneticPr fontId="4"/>
  </si>
  <si>
    <t>件</t>
    <rPh sb="0" eb="1">
      <t>ケン</t>
    </rPh>
    <phoneticPr fontId="4"/>
  </si>
  <si>
    <t>165(R4年度）</t>
    <rPh sb="6" eb="8">
      <t>ネンド</t>
    </rPh>
    <phoneticPr fontId="4"/>
  </si>
  <si>
    <t>婚姻率</t>
    <rPh sb="0" eb="2">
      <t>コンイン</t>
    </rPh>
    <rPh sb="2" eb="3">
      <t>リツ</t>
    </rPh>
    <phoneticPr fontId="4"/>
  </si>
  <si>
    <t>2.6（R4年度）</t>
    <rPh sb="6" eb="8">
      <t>ネンド</t>
    </rPh>
    <phoneticPr fontId="4"/>
  </si>
  <si>
    <t>記載例・留意点等</t>
    <rPh sb="0" eb="2">
      <t>キサイ</t>
    </rPh>
    <rPh sb="2" eb="3">
      <t>レイ</t>
    </rPh>
    <rPh sb="4" eb="7">
      <t>リュウイテン</t>
    </rPh>
    <rPh sb="7" eb="8">
      <t>トウ</t>
    </rPh>
    <phoneticPr fontId="4"/>
  </si>
  <si>
    <r>
      <rPr>
        <b/>
        <u/>
        <sz val="11"/>
        <color rgb="FFFF0000"/>
        <rFont val="ＭＳ Ｐゴシック"/>
        <family val="3"/>
        <charset val="128"/>
      </rPr>
      <t>（留意点）</t>
    </r>
    <r>
      <rPr>
        <sz val="11"/>
        <color theme="1"/>
        <rFont val="ＭＳ Ｐゴシック"/>
        <family val="3"/>
        <charset val="128"/>
      </rPr>
      <t xml:space="preserve">
市町村事業について、政令指定都市以外（中核市、特別区等）は「市町村」を選択</t>
    </r>
    <rPh sb="1" eb="4">
      <t>リュウイテン</t>
    </rPh>
    <rPh sb="6" eb="9">
      <t>シチョウソン</t>
    </rPh>
    <rPh sb="9" eb="11">
      <t>ジギョウ</t>
    </rPh>
    <rPh sb="16" eb="18">
      <t>セイレイ</t>
    </rPh>
    <rPh sb="18" eb="20">
      <t>シテイ</t>
    </rPh>
    <rPh sb="20" eb="22">
      <t>トシ</t>
    </rPh>
    <rPh sb="22" eb="24">
      <t>イガイ</t>
    </rPh>
    <rPh sb="25" eb="28">
      <t>チュウカクシ</t>
    </rPh>
    <rPh sb="29" eb="32">
      <t>トクベツク</t>
    </rPh>
    <rPh sb="32" eb="33">
      <t>トウ</t>
    </rPh>
    <rPh sb="36" eb="39">
      <t>シチョウソン</t>
    </rPh>
    <rPh sb="41" eb="43">
      <t>センタク</t>
    </rPh>
    <phoneticPr fontId="4"/>
  </si>
  <si>
    <r>
      <rPr>
        <b/>
        <u/>
        <sz val="11"/>
        <color rgb="FFFF0000"/>
        <rFont val="ＭＳ Ｐゴシック"/>
        <family val="3"/>
        <charset val="128"/>
      </rPr>
      <t>（記載例）</t>
    </r>
    <r>
      <rPr>
        <sz val="11"/>
        <color theme="1"/>
        <rFont val="ＭＳ Ｐゴシック"/>
        <family val="3"/>
        <charset val="128"/>
      </rPr>
      <t xml:space="preserve">
　過年度に引き続き、婚姻件数や婚姻率の低下に歯止めをかけるべく、出会いの場の創出を重点的に行うほか、主に若い世代に対してライフプランセミナーを重点的に行う。その際、EBPMを意識した事業を推進するため、実施後に事業対象者に丁寧にアンケート調査等を行い、次年度以降により効果的な取組を行えるように留意する。
　また、結婚・妊娠・共育ての相談機会提供・支援プログラムを実施し、経済的不安から結婚に踏み切れない層に対して補助を行う。
</t>
    </r>
    <r>
      <rPr>
        <b/>
        <u/>
        <sz val="11"/>
        <color rgb="FFFF0000"/>
        <rFont val="ＭＳ Ｐゴシック"/>
        <family val="3"/>
        <charset val="128"/>
      </rPr>
      <t>（留意点）</t>
    </r>
    <r>
      <rPr>
        <b/>
        <sz val="11"/>
        <color rgb="FFFF0000"/>
        <rFont val="ＭＳ Ｐゴシック"/>
        <family val="3"/>
        <charset val="128"/>
      </rPr>
      <t xml:space="preserve">
</t>
    </r>
    <r>
      <rPr>
        <sz val="11"/>
        <color theme="1"/>
        <rFont val="ＭＳ Ｐゴシック"/>
        <family val="3"/>
        <charset val="128"/>
      </rPr>
      <t>・地域の実情及び課題を踏まえ、自治体が展開する少子化対策の全体像を記載</t>
    </r>
    <rPh sb="1" eb="3">
      <t>キサイ</t>
    </rPh>
    <rPh sb="3" eb="4">
      <t>レイ</t>
    </rPh>
    <rPh sb="222" eb="225">
      <t>リュウイテン</t>
    </rPh>
    <phoneticPr fontId="4"/>
  </si>
  <si>
    <r>
      <rPr>
        <b/>
        <u/>
        <sz val="11"/>
        <color rgb="FFFF0000"/>
        <rFont val="ＭＳ Ｐゴシック"/>
        <family val="3"/>
        <charset val="128"/>
      </rPr>
      <t>（記載例）</t>
    </r>
    <r>
      <rPr>
        <sz val="11"/>
        <color theme="1"/>
        <rFont val="ＭＳ Ｐゴシック"/>
        <family val="3"/>
        <charset val="128"/>
      </rPr>
      <t xml:space="preserve">
公的結婚支援による成婚者数</t>
    </r>
    <rPh sb="6" eb="8">
      <t>コウテキ</t>
    </rPh>
    <rPh sb="8" eb="10">
      <t>ケッコン</t>
    </rPh>
    <rPh sb="10" eb="12">
      <t>シエン</t>
    </rPh>
    <rPh sb="15" eb="17">
      <t>セイコン</t>
    </rPh>
    <rPh sb="17" eb="18">
      <t>シャ</t>
    </rPh>
    <rPh sb="18" eb="19">
      <t>スウ</t>
    </rPh>
    <phoneticPr fontId="4"/>
  </si>
  <si>
    <t>件</t>
  </si>
  <si>
    <t>300（R10年度）</t>
    <rPh sb="7" eb="9">
      <t>ネンド</t>
    </rPh>
    <phoneticPr fontId="4"/>
  </si>
  <si>
    <t>100（R6年度）
or
数値がない場合は「---」</t>
    <rPh sb="6" eb="8">
      <t>ネンド</t>
    </rPh>
    <rPh sb="13" eb="15">
      <t>スウチ</t>
    </rPh>
    <rPh sb="18" eb="20">
      <t>バアイ</t>
    </rPh>
    <phoneticPr fontId="4"/>
  </si>
  <si>
    <t>1.5（R6年）
or
数値がない場合は「---」</t>
    <rPh sb="6" eb="7">
      <t>ネン</t>
    </rPh>
    <phoneticPr fontId="4"/>
  </si>
  <si>
    <r>
      <t xml:space="preserve">個別入力シート
</t>
    </r>
    <r>
      <rPr>
        <b/>
        <sz val="12"/>
        <color rgb="FFFF0000"/>
        <rFont val="ＭＳ Ｐゴシック"/>
        <family val="3"/>
        <charset val="128"/>
      </rPr>
      <t>【地域少子化対策重点推進事業
（支援プログラム以外）】</t>
    </r>
    <rPh sb="9" eb="11">
      <t>チイキ</t>
    </rPh>
    <rPh sb="11" eb="14">
      <t>ショウシカ</t>
    </rPh>
    <rPh sb="14" eb="16">
      <t>タイサク</t>
    </rPh>
    <rPh sb="16" eb="18">
      <t>ジュウテン</t>
    </rPh>
    <rPh sb="18" eb="20">
      <t>スイシン</t>
    </rPh>
    <rPh sb="20" eb="22">
      <t>ジギョウ</t>
    </rPh>
    <rPh sb="24" eb="26">
      <t>シエン</t>
    </rPh>
    <rPh sb="31" eb="33">
      <t>イガイ</t>
    </rPh>
    <phoneticPr fontId="4"/>
  </si>
  <si>
    <t>※メニューに係るリスト（プルダウン）については、選択内容によって分岐して表示されるように設定されているため、左から順番に選択すること。
※これらの欄は、「4_総括表への転記シート」に自動転記</t>
    <rPh sb="6" eb="7">
      <t>カカ</t>
    </rPh>
    <rPh sb="54" eb="55">
      <t>ヒダリ</t>
    </rPh>
    <rPh sb="57" eb="59">
      <t>ジュンバン</t>
    </rPh>
    <rPh sb="73" eb="74">
      <t>ラン</t>
    </rPh>
    <phoneticPr fontId="4"/>
  </si>
  <si>
    <r>
      <rPr>
        <b/>
        <sz val="16"/>
        <color rgb="FFFF0000"/>
        <rFont val="ＭＳ Ｐゴシック"/>
        <family val="3"/>
        <charset val="128"/>
      </rPr>
      <t>【費用内訳】</t>
    </r>
    <r>
      <rPr>
        <b/>
        <sz val="22"/>
        <color rgb="FFFF0000"/>
        <rFont val="ＭＳ Ｐゴシック"/>
        <family val="3"/>
        <charset val="128"/>
      </rPr>
      <t xml:space="preserve">
</t>
    </r>
    <r>
      <rPr>
        <b/>
        <sz val="14"/>
        <color rgb="FFFF0000"/>
        <rFont val="ＭＳ Ｐゴシック"/>
        <family val="3"/>
        <charset val="128"/>
      </rPr>
      <t>※マクロの実行による自動転記ができない場合、これらの欄は、次のいずれかを必ず「値で貼り付け」すること！
　・「積算内訳書」のAR列～BU列
　・「結婚支援センターの運営費内訳」のBC列～CF列</t>
    </r>
    <rPh sb="1" eb="3">
      <t>ヒヨウ</t>
    </rPh>
    <rPh sb="3" eb="5">
      <t>ウチワケ</t>
    </rPh>
    <rPh sb="12" eb="14">
      <t>ジッコウ</t>
    </rPh>
    <rPh sb="17" eb="21">
      <t>ジドウテンキ</t>
    </rPh>
    <rPh sb="26" eb="28">
      <t>バアイ</t>
    </rPh>
    <rPh sb="36" eb="37">
      <t>ツギ</t>
    </rPh>
    <phoneticPr fontId="4"/>
  </si>
  <si>
    <r>
      <t>※個別事業の内容の「項目」は150字以内・「内容」は1000字以内で要約すること。
※１つの個票について</t>
    </r>
    <r>
      <rPr>
        <b/>
        <u/>
        <sz val="16"/>
        <color rgb="FFFF0000"/>
        <rFont val="ＭＳ Ｐゴシック"/>
        <family val="3"/>
        <charset val="128"/>
      </rPr>
      <t>最大10項目まで</t>
    </r>
    <r>
      <rPr>
        <b/>
        <sz val="16"/>
        <color rgb="FFFF0000"/>
        <rFont val="ＭＳ Ｐゴシック"/>
        <family val="3"/>
        <charset val="128"/>
      </rPr>
      <t>とし、４項目以降は非表示された列を再表示すること。</t>
    </r>
    <rPh sb="1" eb="3">
      <t>コベツ</t>
    </rPh>
    <rPh sb="3" eb="5">
      <t>ジギョウ</t>
    </rPh>
    <rPh sb="6" eb="8">
      <t>ナイヨウ</t>
    </rPh>
    <rPh sb="46" eb="48">
      <t>コヒョウ</t>
    </rPh>
    <rPh sb="52" eb="54">
      <t>サイダイ</t>
    </rPh>
    <rPh sb="64" eb="66">
      <t>コウモク</t>
    </rPh>
    <rPh sb="66" eb="68">
      <t>イコウ</t>
    </rPh>
    <rPh sb="69" eb="72">
      <t>ヒヒョウジ</t>
    </rPh>
    <rPh sb="75" eb="76">
      <t>レツ</t>
    </rPh>
    <rPh sb="77" eb="80">
      <t>サイヒョウジ</t>
    </rPh>
    <phoneticPr fontId="4"/>
  </si>
  <si>
    <r>
      <rPr>
        <b/>
        <u/>
        <sz val="16"/>
        <color rgb="FFFF0000"/>
        <rFont val="ＭＳ Ｐゴシック"/>
        <family val="3"/>
        <charset val="128"/>
      </rPr>
      <t>【自治体における全体ＫＰＩ】</t>
    </r>
    <r>
      <rPr>
        <b/>
        <sz val="16"/>
        <color rgb="FFFF0000"/>
        <rFont val="ＭＳ Ｐゴシック"/>
        <family val="3"/>
        <charset val="128"/>
      </rPr>
      <t xml:space="preserve">
</t>
    </r>
    <r>
      <rPr>
        <b/>
        <sz val="12"/>
        <color rgb="FFFF0000"/>
        <rFont val="ＭＳ Ｐゴシック"/>
        <family val="3"/>
        <charset val="128"/>
      </rPr>
      <t>※全ての個別事業共通（地域少子化対策重点推進事業・結婚・妊娠・共育ての相談機会提供・支援プログラムいずれも共通）
※少子化対策に関連した各自治体における計画（総合計画、総合戦略、次世代育成計画等）で設定しているKPI主な項目を</t>
    </r>
    <r>
      <rPr>
        <b/>
        <u/>
        <sz val="12"/>
        <color rgb="FFFF0000"/>
        <rFont val="ＭＳ Ｐゴシック"/>
        <family val="3"/>
        <charset val="128"/>
      </rPr>
      <t>最大５つまで</t>
    </r>
    <r>
      <rPr>
        <b/>
        <sz val="12"/>
        <color rgb="FFFF0000"/>
        <rFont val="ＭＳ Ｐゴシック"/>
        <family val="3"/>
        <charset val="128"/>
      </rPr>
      <t>記載</t>
    </r>
    <rPh sb="1" eb="4">
      <t>ジチタイ</t>
    </rPh>
    <rPh sb="8" eb="10">
      <t>ゼンタイ</t>
    </rPh>
    <rPh sb="123" eb="124">
      <t>オモ</t>
    </rPh>
    <rPh sb="125" eb="127">
      <t>コウモク</t>
    </rPh>
    <rPh sb="128" eb="130">
      <t>サイダイ</t>
    </rPh>
    <rPh sb="134" eb="136">
      <t>キサイ</t>
    </rPh>
    <phoneticPr fontId="4"/>
  </si>
  <si>
    <r>
      <rPr>
        <b/>
        <u/>
        <sz val="16"/>
        <color rgb="FFFF0000"/>
        <rFont val="ＭＳ Ｐゴシック"/>
        <family val="3"/>
        <charset val="128"/>
      </rPr>
      <t>【個別事業における個別ＫＰＩ</t>
    </r>
    <r>
      <rPr>
        <b/>
        <u/>
        <sz val="11"/>
        <color rgb="FFFF0000"/>
        <rFont val="ＭＳ Ｐゴシック"/>
        <family val="3"/>
        <charset val="128"/>
      </rPr>
      <t>（アウトプット）</t>
    </r>
    <r>
      <rPr>
        <b/>
        <u/>
        <sz val="16"/>
        <color rgb="FFFF0000"/>
        <rFont val="ＭＳ Ｐゴシック"/>
        <family val="3"/>
        <charset val="128"/>
      </rPr>
      <t>】</t>
    </r>
    <r>
      <rPr>
        <b/>
        <sz val="12"/>
        <color rgb="FFFF0000"/>
        <rFont val="ＭＳ Ｐゴシック"/>
        <family val="3"/>
        <charset val="128"/>
      </rPr>
      <t xml:space="preserve">
※主な項目を</t>
    </r>
    <r>
      <rPr>
        <b/>
        <u/>
        <sz val="12"/>
        <color rgb="FFFF0000"/>
        <rFont val="ＭＳ Ｐゴシック"/>
        <family val="3"/>
        <charset val="128"/>
      </rPr>
      <t>最大５つまで</t>
    </r>
    <r>
      <rPr>
        <b/>
        <sz val="12"/>
        <color rgb="FFFF0000"/>
        <rFont val="ＭＳ Ｐゴシック"/>
        <family val="3"/>
        <charset val="128"/>
      </rPr>
      <t>記載
※申請手順に定めるKPI設定例を参照の上設定すること。（◎の指標は必ず設定）
※目標値は事業実施年度末時点のものを設定すること。</t>
    </r>
    <rPh sb="1" eb="3">
      <t>コベツ</t>
    </rPh>
    <rPh sb="3" eb="5">
      <t>ジギョウ</t>
    </rPh>
    <rPh sb="9" eb="11">
      <t>コベツ</t>
    </rPh>
    <rPh sb="40" eb="42">
      <t>シンセイ</t>
    </rPh>
    <rPh sb="42" eb="44">
      <t>テジュン</t>
    </rPh>
    <rPh sb="45" eb="46">
      <t>サダ</t>
    </rPh>
    <rPh sb="79" eb="82">
      <t>モクヒョウチ</t>
    </rPh>
    <rPh sb="90" eb="92">
      <t>ジテン</t>
    </rPh>
    <phoneticPr fontId="4"/>
  </si>
  <si>
    <r>
      <rPr>
        <b/>
        <u/>
        <sz val="16"/>
        <color rgb="FFFF0000"/>
        <rFont val="ＭＳ Ｐゴシック"/>
        <family val="3"/>
        <charset val="128"/>
      </rPr>
      <t>【個別事業における個別ＫＰＩ</t>
    </r>
    <r>
      <rPr>
        <b/>
        <u/>
        <sz val="11"/>
        <color rgb="FFFF0000"/>
        <rFont val="ＭＳ Ｐゴシック"/>
        <family val="3"/>
        <charset val="128"/>
      </rPr>
      <t>（アウトカム）</t>
    </r>
    <r>
      <rPr>
        <b/>
        <u/>
        <sz val="16"/>
        <color rgb="FFFF0000"/>
        <rFont val="ＭＳ Ｐゴシック"/>
        <family val="3"/>
        <charset val="128"/>
      </rPr>
      <t>】</t>
    </r>
    <r>
      <rPr>
        <b/>
        <sz val="12"/>
        <color rgb="FFFF0000"/>
        <rFont val="ＭＳ Ｐゴシック"/>
        <family val="3"/>
        <charset val="128"/>
      </rPr>
      <t xml:space="preserve">
※項目名①～③は、個別事業の性質を踏まえ、事業対象者から当該項目のアンケートをとることができる場合は必須（該当しない場合は「---」と入力）
※項目名④以下に主な項目を</t>
    </r>
    <r>
      <rPr>
        <b/>
        <u/>
        <sz val="12"/>
        <color rgb="FFFF0000"/>
        <rFont val="ＭＳ Ｐゴシック"/>
        <family val="3"/>
        <charset val="128"/>
      </rPr>
      <t>最大５つまで</t>
    </r>
    <r>
      <rPr>
        <b/>
        <sz val="12"/>
        <color rgb="FFFF0000"/>
        <rFont val="ＭＳ Ｐゴシック"/>
        <family val="3"/>
        <charset val="128"/>
      </rPr>
      <t>記載
※申請手順に定めるKPI設定例を参照の上、設定すること。（◎の指標は必ず設定）
※目標値は事業実施年度末時点のものを設定すること。</t>
    </r>
    <rPh sb="1" eb="3">
      <t>コベツ</t>
    </rPh>
    <rPh sb="3" eb="5">
      <t>ジギョウ</t>
    </rPh>
    <rPh sb="9" eb="11">
      <t>コベツ</t>
    </rPh>
    <rPh sb="24" eb="26">
      <t>コウモク</t>
    </rPh>
    <rPh sb="26" eb="27">
      <t>メイ</t>
    </rPh>
    <rPh sb="135" eb="137">
      <t>コウモク</t>
    </rPh>
    <rPh sb="137" eb="138">
      <t>メイ</t>
    </rPh>
    <rPh sb="139" eb="141">
      <t>イカ</t>
    </rPh>
    <rPh sb="147" eb="149">
      <t>サイダイ</t>
    </rPh>
    <phoneticPr fontId="4"/>
  </si>
  <si>
    <r>
      <t xml:space="preserve">【予算時期調査】
</t>
    </r>
    <r>
      <rPr>
        <b/>
        <sz val="11"/>
        <color rgb="FFFF0000"/>
        <rFont val="ＭＳ Ｐゴシック"/>
        <family val="3"/>
        <charset val="128"/>
      </rPr>
      <t>※市町村事業を実施する場合、実施主体の市町村において予算が措置されていることに加え、都道府県においても対応する予算が措置されていることが必要です。</t>
    </r>
  </si>
  <si>
    <r>
      <rPr>
        <b/>
        <u/>
        <sz val="16"/>
        <color rgb="FFFF0000"/>
        <rFont val="ＭＳ Ｐゴシック"/>
        <family val="3"/>
        <charset val="128"/>
      </rPr>
      <t>【共通の要件確認欄（※対象経費部分）】</t>
    </r>
    <r>
      <rPr>
        <b/>
        <sz val="16"/>
        <color rgb="FFFF0000"/>
        <rFont val="ＭＳ Ｐゴシック"/>
        <family val="3"/>
        <charset val="128"/>
      </rPr>
      <t xml:space="preserve">
</t>
    </r>
    <r>
      <rPr>
        <b/>
        <sz val="11"/>
        <color rgb="FFFF0000"/>
        <rFont val="ＭＳ Ｐゴシック"/>
        <family val="3"/>
        <charset val="128"/>
      </rPr>
      <t>※「ＯＫ」となっているか必ず確認</t>
    </r>
    <rPh sb="1" eb="3">
      <t>キョウツウ</t>
    </rPh>
    <rPh sb="5" eb="6">
      <t>タイヨウ</t>
    </rPh>
    <rPh sb="6" eb="8">
      <t>カクニン</t>
    </rPh>
    <rPh sb="8" eb="9">
      <t>ラン</t>
    </rPh>
    <rPh sb="32" eb="33">
      <t>カナラ</t>
    </rPh>
    <rPh sb="34" eb="36">
      <t>カクニン</t>
    </rPh>
    <phoneticPr fontId="4"/>
  </si>
  <si>
    <r>
      <rPr>
        <b/>
        <u/>
        <sz val="16"/>
        <color rgb="FFFF0000"/>
        <rFont val="ＭＳ Ｐゴシック"/>
        <family val="3"/>
        <charset val="128"/>
      </rPr>
      <t>【重点メニュー・結婚支援コンシェルジュ事業の要件確認欄】</t>
    </r>
    <r>
      <rPr>
        <b/>
        <sz val="16"/>
        <color rgb="FFFF0000"/>
        <rFont val="ＭＳ Ｐゴシック"/>
        <family val="3"/>
        <charset val="128"/>
      </rPr>
      <t xml:space="preserve">
</t>
    </r>
    <r>
      <rPr>
        <b/>
        <sz val="11"/>
        <color rgb="FFFF0000"/>
        <rFont val="ＭＳ Ｐゴシック"/>
        <family val="3"/>
        <charset val="128"/>
      </rPr>
      <t>※「ＯＫ」となっているか必ず確認</t>
    </r>
    <rPh sb="1" eb="3">
      <t>ジュウテン</t>
    </rPh>
    <rPh sb="8" eb="10">
      <t>ケッコン</t>
    </rPh>
    <rPh sb="10" eb="12">
      <t>シエン</t>
    </rPh>
    <rPh sb="19" eb="21">
      <t>ジギョウ</t>
    </rPh>
    <phoneticPr fontId="4"/>
  </si>
  <si>
    <t>個票番号</t>
    <rPh sb="0" eb="2">
      <t>コヒョウ</t>
    </rPh>
    <rPh sb="2" eb="4">
      <t>バンゴウ</t>
    </rPh>
    <phoneticPr fontId="4"/>
  </si>
  <si>
    <t>都道府県名
【リスト選択】</t>
    <rPh sb="0" eb="4">
      <t>トドウフケン</t>
    </rPh>
    <rPh sb="4" eb="5">
      <t>メイ</t>
    </rPh>
    <phoneticPr fontId="4"/>
  </si>
  <si>
    <t>市町村名</t>
    <rPh sb="0" eb="2">
      <t>シチョウ</t>
    </rPh>
    <rPh sb="2" eb="3">
      <t>ソン</t>
    </rPh>
    <rPh sb="3" eb="4">
      <t>メイ</t>
    </rPh>
    <phoneticPr fontId="4"/>
  </si>
  <si>
    <t>本事業の担当部局名</t>
  </si>
  <si>
    <t>国予算区分
【リスト選択】</t>
    <rPh sb="0" eb="1">
      <t>クニ</t>
    </rPh>
    <rPh sb="1" eb="3">
      <t>ヨサン</t>
    </rPh>
    <rPh sb="3" eb="5">
      <t>クブン</t>
    </rPh>
    <phoneticPr fontId="4"/>
  </si>
  <si>
    <t>事業メニュー
【リスト選択】</t>
    <rPh sb="0" eb="2">
      <t>ジギョウ</t>
    </rPh>
    <rPh sb="11" eb="13">
      <t>センタク</t>
    </rPh>
    <phoneticPr fontId="50"/>
  </si>
  <si>
    <t>区分
【リスト選択】</t>
    <rPh sb="0" eb="2">
      <t>クブン</t>
    </rPh>
    <phoneticPr fontId="50"/>
  </si>
  <si>
    <t>関連事業メニュー
【リスト選択】</t>
    <rPh sb="0" eb="2">
      <t>カンレン</t>
    </rPh>
    <rPh sb="2" eb="4">
      <t>ジギョウ</t>
    </rPh>
    <phoneticPr fontId="50"/>
  </si>
  <si>
    <t>個別事業名</t>
    <rPh sb="0" eb="2">
      <t>コベツ</t>
    </rPh>
    <rPh sb="2" eb="4">
      <t>ジギョウ</t>
    </rPh>
    <rPh sb="4" eb="5">
      <t>メイ</t>
    </rPh>
    <phoneticPr fontId="50"/>
  </si>
  <si>
    <t>国補助率
【自動表記】</t>
    <rPh sb="0" eb="1">
      <t>クニ</t>
    </rPh>
    <rPh sb="1" eb="4">
      <t>ホジョリツ</t>
    </rPh>
    <rPh sb="6" eb="8">
      <t>ジドウ</t>
    </rPh>
    <rPh sb="8" eb="10">
      <t>ヒョウキ</t>
    </rPh>
    <phoneticPr fontId="4"/>
  </si>
  <si>
    <t>Ａ
総事業費（円）
【自動表記】</t>
    <rPh sb="2" eb="6">
      <t>ソウジギョウヒ</t>
    </rPh>
    <rPh sb="7" eb="8">
      <t>エン</t>
    </rPh>
    <rPh sb="11" eb="13">
      <t>ジドウ</t>
    </rPh>
    <rPh sb="13" eb="15">
      <t>ヒョウキ</t>
    </rPh>
    <phoneticPr fontId="50"/>
  </si>
  <si>
    <t>Ｂ
寄付金その他の収入予定額（円）</t>
    <rPh sb="2" eb="5">
      <t>キフキン</t>
    </rPh>
    <rPh sb="7" eb="8">
      <t>タ</t>
    </rPh>
    <rPh sb="9" eb="11">
      <t>シュウニュウ</t>
    </rPh>
    <rPh sb="11" eb="13">
      <t>ヨテイ</t>
    </rPh>
    <rPh sb="13" eb="14">
      <t>ガク</t>
    </rPh>
    <rPh sb="15" eb="16">
      <t>エン</t>
    </rPh>
    <phoneticPr fontId="50"/>
  </si>
  <si>
    <r>
      <t xml:space="preserve">Ｃ
対象経費支出予定額（円）
</t>
    </r>
    <r>
      <rPr>
        <u/>
        <sz val="11"/>
        <color rgb="FFFF0000"/>
        <rFont val="ＭＳ Ｐゴシック"/>
        <family val="3"/>
        <charset val="128"/>
      </rPr>
      <t xml:space="preserve">※国補助率を乗じる前の額
</t>
    </r>
    <r>
      <rPr>
        <sz val="11"/>
        <color theme="1"/>
        <rFont val="ＭＳ Ｐゴシック"/>
        <family val="3"/>
        <charset val="128"/>
      </rPr>
      <t>【自動表記】</t>
    </r>
    <rPh sb="2" eb="4">
      <t>タイショウ</t>
    </rPh>
    <rPh sb="4" eb="6">
      <t>ケイヒ</t>
    </rPh>
    <rPh sb="6" eb="8">
      <t>シシュツ</t>
    </rPh>
    <rPh sb="8" eb="10">
      <t>ヨテイ</t>
    </rPh>
    <rPh sb="10" eb="11">
      <t>ガク</t>
    </rPh>
    <rPh sb="12" eb="13">
      <t>エン</t>
    </rPh>
    <rPh sb="29" eb="31">
      <t>ジドウ</t>
    </rPh>
    <rPh sb="31" eb="33">
      <t>ヒョウキ</t>
    </rPh>
    <phoneticPr fontId="50"/>
  </si>
  <si>
    <t>A-Ｂ
差引額（円）
【自動表記】</t>
    <rPh sb="4" eb="5">
      <t>サ</t>
    </rPh>
    <rPh sb="5" eb="6">
      <t>ヒ</t>
    </rPh>
    <rPh sb="6" eb="7">
      <t>ガク</t>
    </rPh>
    <rPh sb="8" eb="9">
      <t>エン</t>
    </rPh>
    <rPh sb="12" eb="14">
      <t>ジドウ</t>
    </rPh>
    <rPh sb="14" eb="16">
      <t>ヒョウキ</t>
    </rPh>
    <phoneticPr fontId="50"/>
  </si>
  <si>
    <t>諸謝金（円）</t>
  </si>
  <si>
    <t>賃金（円）</t>
    <rPh sb="0" eb="2">
      <t>チンギン</t>
    </rPh>
    <rPh sb="3" eb="4">
      <t>エン</t>
    </rPh>
    <phoneticPr fontId="4"/>
  </si>
  <si>
    <t>報償費（円）</t>
    <rPh sb="0" eb="3">
      <t>ホウショウヒ</t>
    </rPh>
    <phoneticPr fontId="4"/>
  </si>
  <si>
    <t>旅費（円）</t>
    <rPh sb="0" eb="2">
      <t>リョヒ</t>
    </rPh>
    <phoneticPr fontId="4"/>
  </si>
  <si>
    <t>需用費（円）</t>
    <rPh sb="0" eb="3">
      <t>ジュヨウヒ</t>
    </rPh>
    <rPh sb="4" eb="5">
      <t>エン</t>
    </rPh>
    <phoneticPr fontId="4"/>
  </si>
  <si>
    <t>役務費（円）</t>
    <rPh sb="0" eb="3">
      <t>エキムヒ</t>
    </rPh>
    <phoneticPr fontId="4"/>
  </si>
  <si>
    <t>委託料（円）</t>
    <rPh sb="0" eb="3">
      <t>イタクリョウ</t>
    </rPh>
    <rPh sb="4" eb="5">
      <t>エン</t>
    </rPh>
    <phoneticPr fontId="4"/>
  </si>
  <si>
    <t>使用料及び賃借料（円）</t>
  </si>
  <si>
    <t>負担金（円）</t>
    <rPh sb="0" eb="3">
      <t>フタンキン</t>
    </rPh>
    <phoneticPr fontId="4"/>
  </si>
  <si>
    <t>補助金（円）</t>
    <rPh sb="0" eb="3">
      <t>ホジョキン</t>
    </rPh>
    <rPh sb="4" eb="5">
      <t>エン</t>
    </rPh>
    <phoneticPr fontId="4"/>
  </si>
  <si>
    <t>合計（円）</t>
    <rPh sb="0" eb="2">
      <t>ゴウケイ</t>
    </rPh>
    <rPh sb="3" eb="4">
      <t>エン</t>
    </rPh>
    <phoneticPr fontId="4"/>
  </si>
  <si>
    <r>
      <t xml:space="preserve">実施期間（和暦）
</t>
    </r>
    <r>
      <rPr>
        <sz val="11"/>
        <color rgb="FFFF0000"/>
        <rFont val="ＭＳ Ｐゴシック"/>
        <family val="3"/>
        <charset val="128"/>
      </rPr>
      <t xml:space="preserve">※始期については原則として
4/1とすること。
</t>
    </r>
    <r>
      <rPr>
        <sz val="9"/>
        <color rgb="FFFF0000"/>
        <rFont val="ＭＳ Ｐゴシック"/>
        <family val="3"/>
        <charset val="128"/>
      </rPr>
      <t>なお、年度途中の変更決定を受けてから開始する場合は「交付決定日」とすること。</t>
    </r>
    <r>
      <rPr>
        <sz val="11"/>
        <color rgb="FFFF0000"/>
        <rFont val="ＭＳ Ｐゴシック"/>
        <family val="3"/>
        <charset val="128"/>
      </rPr>
      <t xml:space="preserve">
※終期については原則として
3/31とすること。</t>
    </r>
    <rPh sb="0" eb="4">
      <t>ジッシキカン</t>
    </rPh>
    <rPh sb="5" eb="7">
      <t>ワレキ</t>
    </rPh>
    <rPh sb="10" eb="12">
      <t>シキ</t>
    </rPh>
    <rPh sb="17" eb="19">
      <t>ゲンソク</t>
    </rPh>
    <rPh sb="35" eb="37">
      <t>シュウキ</t>
    </rPh>
    <rPh sb="42" eb="44">
      <t>ゲンソク</t>
    </rPh>
    <rPh sb="51" eb="53">
      <t>カイシ</t>
    </rPh>
    <phoneticPr fontId="4"/>
  </si>
  <si>
    <r>
      <t xml:space="preserve">新規／継続
</t>
    </r>
    <r>
      <rPr>
        <sz val="11"/>
        <color theme="1"/>
        <rFont val="ＭＳ Ｐゴシック"/>
        <family val="3"/>
        <charset val="128"/>
      </rPr>
      <t>(一般財源での
実施も含む)
【リスト選択】</t>
    </r>
    <rPh sb="0" eb="2">
      <t>シンキ</t>
    </rPh>
    <rPh sb="3" eb="5">
      <t>ケイゾク</t>
    </rPh>
    <rPh sb="25" eb="27">
      <t>センタク</t>
    </rPh>
    <phoneticPr fontId="4"/>
  </si>
  <si>
    <t>事業開始
年度（西暦）
※新規の場合は「2026」と入力</t>
    <rPh sb="0" eb="2">
      <t>ジギョウ</t>
    </rPh>
    <rPh sb="2" eb="4">
      <t>カイシ</t>
    </rPh>
    <rPh sb="5" eb="7">
      <t>ネンド</t>
    </rPh>
    <rPh sb="8" eb="10">
      <t>セイレキ</t>
    </rPh>
    <rPh sb="13" eb="15">
      <t>シンキ</t>
    </rPh>
    <rPh sb="16" eb="18">
      <t>バアイ</t>
    </rPh>
    <rPh sb="26" eb="28">
      <t>ニュウリョク</t>
    </rPh>
    <phoneticPr fontId="4"/>
  </si>
  <si>
    <t>事業開始
年度（和暦）
【自動表記】</t>
    <rPh sb="0" eb="2">
      <t>ジギョウ</t>
    </rPh>
    <rPh sb="2" eb="4">
      <t>カイシ</t>
    </rPh>
    <rPh sb="5" eb="7">
      <t>ネンド</t>
    </rPh>
    <rPh sb="8" eb="10">
      <t>ワレキ</t>
    </rPh>
    <rPh sb="13" eb="15">
      <t>ジドウ</t>
    </rPh>
    <rPh sb="15" eb="17">
      <t>ヒョウキ</t>
    </rPh>
    <phoneticPr fontId="4"/>
  </si>
  <si>
    <t>経過年度
【自動表記】</t>
    <rPh sb="0" eb="2">
      <t>ケイカ</t>
    </rPh>
    <rPh sb="2" eb="4">
      <t>ネンド</t>
    </rPh>
    <rPh sb="6" eb="8">
      <t>ジドウ</t>
    </rPh>
    <rPh sb="8" eb="10">
      <t>ヒョウキ</t>
    </rPh>
    <phoneticPr fontId="4"/>
  </si>
  <si>
    <r>
      <t xml:space="preserve">自治体における少子化対策の全体像
</t>
    </r>
    <r>
      <rPr>
        <sz val="11"/>
        <color rgb="FFFF0000"/>
        <rFont val="ＭＳ Ｐゴシック"/>
        <family val="3"/>
        <charset val="128"/>
      </rPr>
      <t>※全ての個別事業共通（地域少子化対策重点推進事業・結婚・妊娠・共育ての相談機会提供・支援プログラムいずれも共通）
※250字以内（2～3段落程度）で要約してください。</t>
    </r>
    <rPh sb="85" eb="87">
      <t>ダンラク</t>
    </rPh>
    <rPh sb="91" eb="93">
      <t>ヨウヤク</t>
    </rPh>
    <phoneticPr fontId="4"/>
  </si>
  <si>
    <r>
      <t xml:space="preserve">自治体における少子化対策の全体像の中での本個別事業の位置付け
</t>
    </r>
    <r>
      <rPr>
        <sz val="11"/>
        <color rgb="FFFF0000"/>
        <rFont val="ＭＳ Ｐゴシック"/>
        <family val="3"/>
        <charset val="128"/>
      </rPr>
      <t>※250字以内（2～3段落程度）で要約してください。</t>
    </r>
    <rPh sb="0" eb="3">
      <t>ジチタイ</t>
    </rPh>
    <rPh sb="7" eb="10">
      <t>ショウシカ</t>
    </rPh>
    <rPh sb="10" eb="12">
      <t>タイサク</t>
    </rPh>
    <rPh sb="13" eb="15">
      <t>ゼンタイ</t>
    </rPh>
    <rPh sb="15" eb="16">
      <t>ゾウ</t>
    </rPh>
    <rPh sb="17" eb="18">
      <t>ナカ</t>
    </rPh>
    <rPh sb="42" eb="44">
      <t>ダンラク</t>
    </rPh>
    <rPh sb="48" eb="50">
      <t>ヨウヤク</t>
    </rPh>
    <phoneticPr fontId="4"/>
  </si>
  <si>
    <t>個別事業の内容１</t>
    <rPh sb="0" eb="7">
      <t>コベツ</t>
    </rPh>
    <phoneticPr fontId="4"/>
  </si>
  <si>
    <t>個別事業の内容２</t>
    <rPh sb="0" eb="7">
      <t>コベツ</t>
    </rPh>
    <phoneticPr fontId="4"/>
  </si>
  <si>
    <t>個別事業の内容３</t>
    <rPh sb="0" eb="7">
      <t>コベツ</t>
    </rPh>
    <phoneticPr fontId="4"/>
  </si>
  <si>
    <t>個別事業の内容４</t>
    <rPh sb="0" eb="7">
      <t>コベツ</t>
    </rPh>
    <phoneticPr fontId="4"/>
  </si>
  <si>
    <t>個別事業の内容５</t>
    <rPh sb="0" eb="7">
      <t>コベツ</t>
    </rPh>
    <phoneticPr fontId="4"/>
  </si>
  <si>
    <t>個別事業の内容６</t>
    <rPh sb="0" eb="7">
      <t>コベツ</t>
    </rPh>
    <phoneticPr fontId="4"/>
  </si>
  <si>
    <t>個別事業の内容７</t>
    <rPh sb="0" eb="7">
      <t>コベツ</t>
    </rPh>
    <phoneticPr fontId="4"/>
  </si>
  <si>
    <t>個別事業の内容８</t>
    <rPh sb="0" eb="7">
      <t>コベツ</t>
    </rPh>
    <phoneticPr fontId="4"/>
  </si>
  <si>
    <t>個別事業の内容９</t>
    <rPh sb="0" eb="7">
      <t>コベツ</t>
    </rPh>
    <phoneticPr fontId="4"/>
  </si>
  <si>
    <t>個別事業の内容１０</t>
    <rPh sb="0" eb="7">
      <t>コベツ</t>
    </rPh>
    <phoneticPr fontId="4"/>
  </si>
  <si>
    <r>
      <t xml:space="preserve">過年度の本個別事業で浮かび上がった課題の分析及びそれに対する取組（ステップアップを含む。）
</t>
    </r>
    <r>
      <rPr>
        <sz val="11"/>
        <color rgb="FFFF0000"/>
        <rFont val="ＭＳ Ｐゴシック"/>
        <family val="3"/>
        <charset val="128"/>
      </rPr>
      <t>※箇条書きで簡潔に記載してください。</t>
    </r>
    <rPh sb="41" eb="42">
      <t>フク</t>
    </rPh>
    <rPh sb="47" eb="50">
      <t>カジョウガ</t>
    </rPh>
    <rPh sb="52" eb="54">
      <t>カンケツ</t>
    </rPh>
    <rPh sb="55" eb="57">
      <t>キサイ</t>
    </rPh>
    <phoneticPr fontId="4"/>
  </si>
  <si>
    <r>
      <t>個別事業の重要業績評価指標(KPI)及び定量的成果目標</t>
    </r>
    <r>
      <rPr>
        <b/>
        <u/>
        <sz val="14"/>
        <color rgb="FFFF0000"/>
        <rFont val="ＭＳ Ｐゴシック"/>
        <family val="3"/>
        <charset val="128"/>
      </rPr>
      <t>【アウトプット】</t>
    </r>
  </si>
  <si>
    <r>
      <t>個別事業の重要業績評価指標(KPI)及び定量的成果目標</t>
    </r>
    <r>
      <rPr>
        <b/>
        <u/>
        <sz val="14"/>
        <color rgb="FFFF0000"/>
        <rFont val="ＭＳ Ｐゴシック"/>
        <family val="3"/>
        <charset val="128"/>
      </rPr>
      <t>【アウトカム】</t>
    </r>
  </si>
  <si>
    <t xml:space="preserve">【全事業記入】 </t>
  </si>
  <si>
    <t xml:space="preserve">【全事業記入】 </t>
    <rPh sb="1" eb="2">
      <t>ゼン</t>
    </rPh>
    <rPh sb="2" eb="4">
      <t>ジギョウ</t>
    </rPh>
    <phoneticPr fontId="4"/>
  </si>
  <si>
    <t xml:space="preserve">【重点メニュー・結婚支援コンシェルジュ事業の場合のみ記入】 </t>
    <rPh sb="22" eb="24">
      <t>バアイ</t>
    </rPh>
    <rPh sb="26" eb="28">
      <t>キニュウ</t>
    </rPh>
    <phoneticPr fontId="4"/>
  </si>
  <si>
    <t>総事業費</t>
    <rPh sb="0" eb="4">
      <t>ソウジギョウヒ</t>
    </rPh>
    <phoneticPr fontId="4"/>
  </si>
  <si>
    <t>対象経費
支出予定額
【自動表記】</t>
    <rPh sb="12" eb="14">
      <t>ジドウ</t>
    </rPh>
    <rPh sb="14" eb="16">
      <t>ヒョウキ</t>
    </rPh>
    <phoneticPr fontId="4"/>
  </si>
  <si>
    <t>対象外経費
支出予定額</t>
  </si>
  <si>
    <t>対象経費
支出予定額
【自動表記】</t>
  </si>
  <si>
    <t>総事業費
【自動表記】</t>
    <rPh sb="0" eb="4">
      <t>ソウジギョウヒ</t>
    </rPh>
    <rPh sb="6" eb="8">
      <t>ジドウ</t>
    </rPh>
    <rPh sb="8" eb="10">
      <t>ヒョウキ</t>
    </rPh>
    <phoneticPr fontId="4"/>
  </si>
  <si>
    <t>対象外経費
支出予定額
【自動表記】</t>
    <rPh sb="13" eb="15">
      <t>ジドウ</t>
    </rPh>
    <rPh sb="15" eb="17">
      <t>ヒョウキ</t>
    </rPh>
    <phoneticPr fontId="4"/>
  </si>
  <si>
    <t>⑥</t>
  </si>
  <si>
    <t>⑦</t>
  </si>
  <si>
    <t>⑧</t>
  </si>
  <si>
    <t>実施自治体の
予算議決(予定)日</t>
  </si>
  <si>
    <t>年度途中の交付決定を
希望する場合のみ記載</t>
    <rPh sb="0" eb="2">
      <t>ネンド</t>
    </rPh>
    <rPh sb="2" eb="4">
      <t>トチュウ</t>
    </rPh>
    <rPh sb="13" eb="15">
      <t>バアイ</t>
    </rPh>
    <rPh sb="17" eb="19">
      <t>キサイ</t>
    </rPh>
    <phoneticPr fontId="4"/>
  </si>
  <si>
    <t>共通要件の
充足チェック結果</t>
    <rPh sb="0" eb="2">
      <t>キョウツウ</t>
    </rPh>
    <rPh sb="2" eb="4">
      <t>ヨウケン</t>
    </rPh>
    <rPh sb="6" eb="8">
      <t>ジュウソク</t>
    </rPh>
    <rPh sb="12" eb="14">
      <t>ケッカ</t>
    </rPh>
    <phoneticPr fontId="4"/>
  </si>
  <si>
    <t>共通要件①</t>
  </si>
  <si>
    <t>共通要件②</t>
  </si>
  <si>
    <t>共通要件③</t>
  </si>
  <si>
    <t>共通要件④</t>
  </si>
  <si>
    <t>共通要件⑤</t>
  </si>
  <si>
    <t>共通要件⑥</t>
  </si>
  <si>
    <t>重点メニュー等要件の
充足チェック結果</t>
    <rPh sb="0" eb="2">
      <t>ジュウテン</t>
    </rPh>
    <rPh sb="6" eb="7">
      <t>トウ</t>
    </rPh>
    <rPh sb="7" eb="9">
      <t>ヨウケン</t>
    </rPh>
    <rPh sb="11" eb="13">
      <t>ジュウソク</t>
    </rPh>
    <rPh sb="17" eb="19">
      <t>ケッカ</t>
    </rPh>
    <phoneticPr fontId="4"/>
  </si>
  <si>
    <t>重点メニュー等要件①</t>
    <rPh sb="0" eb="2">
      <t>ジュウテン</t>
    </rPh>
    <rPh sb="6" eb="7">
      <t>トウ</t>
    </rPh>
    <rPh sb="7" eb="9">
      <t>ヨウケン</t>
    </rPh>
    <phoneticPr fontId="4"/>
  </si>
  <si>
    <t>重点メニュー要件等②</t>
    <rPh sb="0" eb="2">
      <t>ジュウテン</t>
    </rPh>
    <rPh sb="6" eb="8">
      <t>ヨウケン</t>
    </rPh>
    <rPh sb="8" eb="9">
      <t>トウ</t>
    </rPh>
    <phoneticPr fontId="4"/>
  </si>
  <si>
    <t>重点メニュー等要件③</t>
    <rPh sb="0" eb="2">
      <t>ジュウテン</t>
    </rPh>
    <phoneticPr fontId="4"/>
  </si>
  <si>
    <t>項目</t>
    <rPh sb="0" eb="2">
      <t>コウモク</t>
    </rPh>
    <phoneticPr fontId="4"/>
  </si>
  <si>
    <t>内容</t>
    <rPh sb="0" eb="2">
      <t>ナイヨウ</t>
    </rPh>
    <phoneticPr fontId="4"/>
  </si>
  <si>
    <t>国からの
交付決定希望日
※7月～3月中旬(10日～20日)を目安とすること。</t>
  </si>
  <si>
    <t>備考</t>
  </si>
  <si>
    <t>下記の要件を満たす場合は「○」を選択</t>
    <rPh sb="0" eb="2">
      <t>カキ</t>
    </rPh>
    <rPh sb="3" eb="5">
      <t>ヨウケン</t>
    </rPh>
    <rPh sb="6" eb="7">
      <t>ミ</t>
    </rPh>
    <rPh sb="9" eb="11">
      <t>バアイ</t>
    </rPh>
    <rPh sb="16" eb="18">
      <t>センタク</t>
    </rPh>
    <phoneticPr fontId="4"/>
  </si>
  <si>
    <t>補助率検索用キー</t>
    <rPh sb="0" eb="3">
      <t>ホジョリツ</t>
    </rPh>
    <rPh sb="3" eb="6">
      <t>ケンサクヨウ</t>
    </rPh>
    <phoneticPr fontId="4"/>
  </si>
  <si>
    <t>補助率判定</t>
    <rPh sb="0" eb="5">
      <t>ホジョリツハンテイ</t>
    </rPh>
    <phoneticPr fontId="4"/>
  </si>
  <si>
    <t>健康福祉部子育て支援課</t>
    <rPh sb="0" eb="5">
      <t>ケンコウフクシブ</t>
    </rPh>
    <rPh sb="5" eb="7">
      <t>コソダ</t>
    </rPh>
    <rPh sb="8" eb="11">
      <t>シエンカ</t>
    </rPh>
    <phoneticPr fontId="4"/>
  </si>
  <si>
    <t>R7</t>
  </si>
  <si>
    <t>結婚_妊娠・出産_子育てに温かい社会づくり・気運醸成事業</t>
  </si>
  <si>
    <t>一般メニュー</t>
    <rPh sb="0" eb="2">
      <t>イッパン</t>
    </rPh>
    <phoneticPr fontId="51"/>
  </si>
  <si>
    <t>3_1_1 その他、結婚、妊娠・出産、子育てに温かい社会づくり・気運醸成事業</t>
  </si>
  <si>
    <t>プレママプレパパ事業</t>
    <rPh sb="8" eb="10">
      <t>ジギョウ</t>
    </rPh>
    <phoneticPr fontId="4"/>
  </si>
  <si>
    <t>令和8年4月1日</t>
    <rPh sb="0" eb="2">
      <t>レイワ</t>
    </rPh>
    <rPh sb="3" eb="4">
      <t>ネン</t>
    </rPh>
    <rPh sb="5" eb="6">
      <t>ガツ</t>
    </rPh>
    <rPh sb="7" eb="8">
      <t>ニチ</t>
    </rPh>
    <phoneticPr fontId="4"/>
  </si>
  <si>
    <t>令和9年3月31日</t>
    <rPh sb="0" eb="2">
      <t>レイワ</t>
    </rPh>
    <rPh sb="3" eb="4">
      <t>ネン</t>
    </rPh>
    <rPh sb="5" eb="6">
      <t>ガツ</t>
    </rPh>
    <rPh sb="8" eb="9">
      <t>ニチ</t>
    </rPh>
    <phoneticPr fontId="4"/>
  </si>
  <si>
    <t>継続</t>
  </si>
  <si>
    <t>本個別事業は、産後の育児や家事負担などを明確にし、産後の不安を軽減し、また、悩みを共有できる仲間づくりの場を設け両親が育児に積極的に臨めるよう支援することを目的とする。また地域の子育て支援サービスの拠点である子育て支援センターで実施することで出産後の生活をイメージし、産後も同センターの継続利用が可能なことから切れ目のない子育て支援サービスの入口として位置づけるものである。</t>
    <rPh sb="0" eb="1">
      <t>ホン</t>
    </rPh>
    <rPh sb="1" eb="3">
      <t>コベツ</t>
    </rPh>
    <rPh sb="3" eb="5">
      <t>ジギョウ</t>
    </rPh>
    <rPh sb="7" eb="9">
      <t>サンゴ</t>
    </rPh>
    <rPh sb="10" eb="12">
      <t>イクジ</t>
    </rPh>
    <rPh sb="13" eb="17">
      <t>カジフタン</t>
    </rPh>
    <rPh sb="20" eb="22">
      <t>メイカク</t>
    </rPh>
    <rPh sb="25" eb="27">
      <t>サンゴ</t>
    </rPh>
    <rPh sb="28" eb="30">
      <t>フアン</t>
    </rPh>
    <rPh sb="31" eb="33">
      <t>ケイゲン</t>
    </rPh>
    <rPh sb="38" eb="39">
      <t>ナヤ</t>
    </rPh>
    <rPh sb="41" eb="43">
      <t>キョウユウ</t>
    </rPh>
    <rPh sb="46" eb="48">
      <t>ナカマ</t>
    </rPh>
    <rPh sb="52" eb="53">
      <t>バ</t>
    </rPh>
    <rPh sb="54" eb="55">
      <t>モウ</t>
    </rPh>
    <rPh sb="56" eb="58">
      <t>リョウシン</t>
    </rPh>
    <rPh sb="59" eb="61">
      <t>イクジ</t>
    </rPh>
    <rPh sb="62" eb="65">
      <t>セッキョクテキ</t>
    </rPh>
    <rPh sb="66" eb="67">
      <t>ノゾ</t>
    </rPh>
    <rPh sb="71" eb="73">
      <t>シエン</t>
    </rPh>
    <rPh sb="78" eb="80">
      <t>モクテキ</t>
    </rPh>
    <rPh sb="86" eb="88">
      <t>チイキ</t>
    </rPh>
    <rPh sb="89" eb="91">
      <t>コソダ</t>
    </rPh>
    <rPh sb="92" eb="94">
      <t>シエン</t>
    </rPh>
    <rPh sb="99" eb="101">
      <t>キョテン</t>
    </rPh>
    <rPh sb="104" eb="106">
      <t>コソダ</t>
    </rPh>
    <rPh sb="107" eb="109">
      <t>シエン</t>
    </rPh>
    <rPh sb="114" eb="116">
      <t>ジッシ</t>
    </rPh>
    <rPh sb="121" eb="124">
      <t>シュッサンゴ</t>
    </rPh>
    <rPh sb="125" eb="127">
      <t>セイカツ</t>
    </rPh>
    <rPh sb="134" eb="136">
      <t>サンゴ</t>
    </rPh>
    <rPh sb="137" eb="138">
      <t>ドウ</t>
    </rPh>
    <rPh sb="143" eb="145">
      <t>ケイゾク</t>
    </rPh>
    <rPh sb="145" eb="147">
      <t>リヨウ</t>
    </rPh>
    <rPh sb="148" eb="150">
      <t>カノウ</t>
    </rPh>
    <rPh sb="155" eb="156">
      <t>キ</t>
    </rPh>
    <rPh sb="157" eb="158">
      <t>メ</t>
    </rPh>
    <rPh sb="161" eb="163">
      <t>コソダ</t>
    </rPh>
    <rPh sb="164" eb="166">
      <t>シエン</t>
    </rPh>
    <rPh sb="171" eb="173">
      <t>イリグチ</t>
    </rPh>
    <rPh sb="176" eb="178">
      <t>イチ</t>
    </rPh>
    <phoneticPr fontId="4"/>
  </si>
  <si>
    <t>プレママプレパパ教室</t>
    <rPh sb="8" eb="10">
      <t>キョウシツ</t>
    </rPh>
    <phoneticPr fontId="4"/>
  </si>
  <si>
    <t>・参加者同士が交流できるグループワーク・赤ちゃん用品の説明と展示・赤ちゃんのあやし方、産前産後の母体の変調や生活の変化・栄養、歯科講和・沐浴体験、妊婦体験・子育て支援サービスの支援先や内容の紹介・アンケート〈開催回数　4回　参加人数　68人　R7.年12月時点〉</t>
    <rPh sb="1" eb="4">
      <t>サンカシャ</t>
    </rPh>
    <rPh sb="4" eb="6">
      <t>ドウシ</t>
    </rPh>
    <rPh sb="7" eb="9">
      <t>コウリュウ</t>
    </rPh>
    <rPh sb="20" eb="21">
      <t>アカ</t>
    </rPh>
    <rPh sb="24" eb="26">
      <t>ヨウヒン</t>
    </rPh>
    <rPh sb="27" eb="29">
      <t>セツメイ</t>
    </rPh>
    <rPh sb="30" eb="32">
      <t>テンジ</t>
    </rPh>
    <rPh sb="33" eb="34">
      <t>アカ</t>
    </rPh>
    <rPh sb="41" eb="42">
      <t>カタ</t>
    </rPh>
    <rPh sb="43" eb="45">
      <t>サンゼン</t>
    </rPh>
    <rPh sb="45" eb="47">
      <t>サンゴ</t>
    </rPh>
    <rPh sb="48" eb="50">
      <t>ボタイ</t>
    </rPh>
    <rPh sb="51" eb="53">
      <t>ヘンチョウ</t>
    </rPh>
    <rPh sb="54" eb="56">
      <t>セイカツ</t>
    </rPh>
    <rPh sb="57" eb="59">
      <t>ヘンカ</t>
    </rPh>
    <rPh sb="60" eb="62">
      <t>エイヨウ</t>
    </rPh>
    <rPh sb="63" eb="65">
      <t>シカ</t>
    </rPh>
    <rPh sb="65" eb="67">
      <t>コウワ</t>
    </rPh>
    <rPh sb="68" eb="72">
      <t>モクヨクタイケン</t>
    </rPh>
    <rPh sb="73" eb="77">
      <t>ニンプタイケン</t>
    </rPh>
    <rPh sb="78" eb="80">
      <t>コソダ</t>
    </rPh>
    <rPh sb="81" eb="83">
      <t>シエン</t>
    </rPh>
    <rPh sb="88" eb="91">
      <t>シエンサキ</t>
    </rPh>
    <rPh sb="92" eb="94">
      <t>ナイヨウ</t>
    </rPh>
    <rPh sb="95" eb="97">
      <t>ショウカイ</t>
    </rPh>
    <rPh sb="104" eb="106">
      <t>カイサイ</t>
    </rPh>
    <rPh sb="106" eb="108">
      <t>カイスウ</t>
    </rPh>
    <rPh sb="110" eb="111">
      <t>カイ</t>
    </rPh>
    <rPh sb="112" eb="114">
      <t>サンカ</t>
    </rPh>
    <rPh sb="114" eb="116">
      <t>ニンズウ</t>
    </rPh>
    <rPh sb="119" eb="120">
      <t>ニン</t>
    </rPh>
    <rPh sb="124" eb="125">
      <t>ネン</t>
    </rPh>
    <rPh sb="127" eb="128">
      <t>ガツ</t>
    </rPh>
    <rPh sb="128" eb="130">
      <t>ジテン</t>
    </rPh>
    <phoneticPr fontId="4"/>
  </si>
  <si>
    <t>・平日の参加者が少ないため、土日の開催を増やす。・伴走型相談支援とともにプレママプレパパ事業への参加を促す。</t>
    <rPh sb="1" eb="3">
      <t>ヘイジツ</t>
    </rPh>
    <rPh sb="4" eb="7">
      <t>サンカシャ</t>
    </rPh>
    <rPh sb="8" eb="9">
      <t>スク</t>
    </rPh>
    <rPh sb="14" eb="16">
      <t>ドニチ</t>
    </rPh>
    <rPh sb="17" eb="19">
      <t>カイサイ</t>
    </rPh>
    <rPh sb="20" eb="21">
      <t>フ</t>
    </rPh>
    <rPh sb="25" eb="28">
      <t>バンソウガタ</t>
    </rPh>
    <rPh sb="28" eb="32">
      <t>ソウダンシエン</t>
    </rPh>
    <rPh sb="44" eb="46">
      <t>ジギョウ</t>
    </rPh>
    <rPh sb="48" eb="50">
      <t>サンカ</t>
    </rPh>
    <rPh sb="51" eb="52">
      <t>ウナガ</t>
    </rPh>
    <phoneticPr fontId="4"/>
  </si>
  <si>
    <t>参加者数</t>
    <rPh sb="0" eb="3">
      <t>サンカシャ</t>
    </rPh>
    <rPh sb="3" eb="4">
      <t>スウ</t>
    </rPh>
    <phoneticPr fontId="4"/>
  </si>
  <si>
    <t>人</t>
  </si>
  <si>
    <t>115（R8年度）</t>
    <rPh sb="6" eb="8">
      <t>ネンド</t>
    </rPh>
    <phoneticPr fontId="4"/>
  </si>
  <si>
    <t>68（R7年12月時点）</t>
    <rPh sb="5" eb="6">
      <t>ネン</t>
    </rPh>
    <rPh sb="8" eb="9">
      <t>ガツ</t>
    </rPh>
    <rPh sb="9" eb="11">
      <t>ジテン</t>
    </rPh>
    <phoneticPr fontId="4"/>
  </si>
  <si>
    <t>対象妊婦数に対する参加率</t>
    <rPh sb="0" eb="4">
      <t>タイショウニンプ</t>
    </rPh>
    <rPh sb="4" eb="5">
      <t>スウ</t>
    </rPh>
    <rPh sb="6" eb="7">
      <t>タイ</t>
    </rPh>
    <rPh sb="9" eb="11">
      <t>サンカ</t>
    </rPh>
    <rPh sb="11" eb="12">
      <t>リツ</t>
    </rPh>
    <phoneticPr fontId="4"/>
  </si>
  <si>
    <t>30（R8年度）</t>
    <rPh sb="5" eb="7">
      <t>ネンド</t>
    </rPh>
    <phoneticPr fontId="4"/>
  </si>
  <si>
    <t>25.5%（R7年12月時点）</t>
    <rPh sb="8" eb="9">
      <t>ネン</t>
    </rPh>
    <rPh sb="11" eb="12">
      <t>ガツ</t>
    </rPh>
    <rPh sb="12" eb="14">
      <t>ジテン</t>
    </rPh>
    <phoneticPr fontId="4"/>
  </si>
  <si>
    <t>定員に対する参加予定割合</t>
    <rPh sb="0" eb="2">
      <t>テイイン</t>
    </rPh>
    <rPh sb="3" eb="4">
      <t>タイ</t>
    </rPh>
    <rPh sb="6" eb="8">
      <t>サンカ</t>
    </rPh>
    <rPh sb="8" eb="10">
      <t>ヨテイ</t>
    </rPh>
    <rPh sb="10" eb="12">
      <t>ワリアイ</t>
    </rPh>
    <phoneticPr fontId="4"/>
  </si>
  <si>
    <t>100（R7年度）</t>
    <rPh sb="6" eb="7">
      <t>ネン</t>
    </rPh>
    <rPh sb="7" eb="8">
      <t>ド</t>
    </rPh>
    <phoneticPr fontId="4"/>
  </si>
  <si>
    <t>100（R7年12月時点）</t>
  </si>
  <si>
    <t>交付金事業に対する事業対象者（住民等）の満足度
※該当事業のみ必須</t>
    <rPh sb="26" eb="28">
      <t>ガイトウ</t>
    </rPh>
    <rPh sb="28" eb="30">
      <t>ジギョウ</t>
    </rPh>
    <rPh sb="32" eb="34">
      <t>ヒッス</t>
    </rPh>
    <phoneticPr fontId="4"/>
  </si>
  <si>
    <t>―――</t>
  </si>
  <si>
    <t>希望どおりの結婚に向けて後押ししてくれたと感じた人の割合
※該当事業のみ必須</t>
    <rPh sb="31" eb="33">
      <t>ガイトウ</t>
    </rPh>
    <rPh sb="33" eb="35">
      <t>ジギョウ</t>
    </rPh>
    <rPh sb="37" eb="39">
      <t>ヒッス</t>
    </rPh>
    <phoneticPr fontId="4"/>
  </si>
  <si>
    <t>結婚、妊娠・出産、子育てに前向きになったと感じた人の割合
※該当事業のみ必須</t>
    <rPh sb="0" eb="2">
      <t>ケッコン</t>
    </rPh>
    <rPh sb="3" eb="5">
      <t>ニンシン</t>
    </rPh>
    <rPh sb="6" eb="8">
      <t>シュッサン</t>
    </rPh>
    <rPh sb="9" eb="11">
      <t>コソダ</t>
    </rPh>
    <rPh sb="13" eb="15">
      <t>マエム</t>
    </rPh>
    <rPh sb="21" eb="22">
      <t>カン</t>
    </rPh>
    <rPh sb="24" eb="25">
      <t>ヒト</t>
    </rPh>
    <rPh sb="26" eb="28">
      <t>ワリアイ</t>
    </rPh>
    <phoneticPr fontId="4"/>
  </si>
  <si>
    <t>妊娠・出産・子育ての不安が解消された人の割合</t>
    <rPh sb="0" eb="2">
      <t>ニンシン</t>
    </rPh>
    <rPh sb="3" eb="5">
      <t>シュッサン</t>
    </rPh>
    <rPh sb="6" eb="8">
      <t>コソダ</t>
    </rPh>
    <rPh sb="10" eb="12">
      <t>フアン</t>
    </rPh>
    <rPh sb="13" eb="15">
      <t>カイショウ</t>
    </rPh>
    <rPh sb="18" eb="19">
      <t>ヒト</t>
    </rPh>
    <rPh sb="20" eb="22">
      <t>ワリアイ</t>
    </rPh>
    <phoneticPr fontId="4"/>
  </si>
  <si>
    <t>100（Ｒ8年度）</t>
  </si>
  <si>
    <t>100（令和7年12月時点）</t>
  </si>
  <si>
    <t>含まれていない</t>
    <rPh sb="0" eb="1">
      <t>フク</t>
    </rPh>
    <phoneticPr fontId="4"/>
  </si>
  <si>
    <t>子育て支援事業（ひよこ）</t>
    <rPh sb="0" eb="2">
      <t>コソダ</t>
    </rPh>
    <rPh sb="3" eb="5">
      <t>シエン</t>
    </rPh>
    <rPh sb="5" eb="7">
      <t>ジギョウ</t>
    </rPh>
    <phoneticPr fontId="4"/>
  </si>
  <si>
    <t>親子の交流の場を提供し、交流の促進を図り、育児から一時的に解放されるための育児支援、育児に関する助言や技術、知識の提供を行う場とする。</t>
    <rPh sb="0" eb="2">
      <t>オヤコ</t>
    </rPh>
    <rPh sb="3" eb="5">
      <t>コウリュウ</t>
    </rPh>
    <rPh sb="6" eb="7">
      <t>バ</t>
    </rPh>
    <rPh sb="8" eb="10">
      <t>テイキョウ</t>
    </rPh>
    <rPh sb="12" eb="14">
      <t>コウリュウ</t>
    </rPh>
    <rPh sb="15" eb="17">
      <t>ソクシン</t>
    </rPh>
    <rPh sb="18" eb="19">
      <t>ハカ</t>
    </rPh>
    <rPh sb="21" eb="23">
      <t>イクジ</t>
    </rPh>
    <rPh sb="25" eb="28">
      <t>イチジテキ</t>
    </rPh>
    <rPh sb="29" eb="31">
      <t>カイホウ</t>
    </rPh>
    <rPh sb="37" eb="41">
      <t>イクジシエン</t>
    </rPh>
    <rPh sb="42" eb="44">
      <t>イクジ</t>
    </rPh>
    <rPh sb="45" eb="46">
      <t>カン</t>
    </rPh>
    <rPh sb="48" eb="50">
      <t>ジョゲン</t>
    </rPh>
    <rPh sb="51" eb="53">
      <t>ギジュツ</t>
    </rPh>
    <rPh sb="54" eb="56">
      <t>チシキ</t>
    </rPh>
    <rPh sb="57" eb="59">
      <t>テイキョウ</t>
    </rPh>
    <rPh sb="60" eb="61">
      <t>オコナ</t>
    </rPh>
    <rPh sb="62" eb="63">
      <t>バ</t>
    </rPh>
    <phoneticPr fontId="4"/>
  </si>
  <si>
    <t>夫婦の子育て支援事業（ひよこ）</t>
    <rPh sb="0" eb="2">
      <t>フウフ</t>
    </rPh>
    <rPh sb="3" eb="5">
      <t>コソダ</t>
    </rPh>
    <rPh sb="6" eb="10">
      <t>シエンジギョウ</t>
    </rPh>
    <phoneticPr fontId="4"/>
  </si>
  <si>
    <t>・育休中のパパのお悩み相談やパパ同士の交流会の機会も設け、夫婦の育児分担を促進し、当事者に対する気運醸成の取り組みとなっている。
・このような取組を行っていることを地域の方々に知っていただくため、市のホームページや広報への掲載、伊豆急線の車内ポスター掲載等で周知を図り、子育てにやさしいまちであることをアピールし、地域全体でこども・子育てを応援する気運醸成を図る。</t>
    <rPh sb="1" eb="4">
      <t>イクキュウチュウ</t>
    </rPh>
    <rPh sb="9" eb="10">
      <t>ナヤ</t>
    </rPh>
    <rPh sb="11" eb="13">
      <t>ソウダン</t>
    </rPh>
    <rPh sb="16" eb="18">
      <t>ドウシ</t>
    </rPh>
    <rPh sb="19" eb="22">
      <t>コウリュウカイ</t>
    </rPh>
    <rPh sb="23" eb="25">
      <t>キカイ</t>
    </rPh>
    <rPh sb="26" eb="27">
      <t>モウ</t>
    </rPh>
    <rPh sb="29" eb="31">
      <t>フウフ</t>
    </rPh>
    <rPh sb="32" eb="34">
      <t>イクジ</t>
    </rPh>
    <rPh sb="34" eb="36">
      <t>ブンタン</t>
    </rPh>
    <rPh sb="37" eb="39">
      <t>ソクシン</t>
    </rPh>
    <rPh sb="41" eb="44">
      <t>トウジシャ</t>
    </rPh>
    <rPh sb="45" eb="46">
      <t>タイ</t>
    </rPh>
    <rPh sb="48" eb="50">
      <t>キウン</t>
    </rPh>
    <rPh sb="50" eb="52">
      <t>ジョウセイ</t>
    </rPh>
    <rPh sb="53" eb="54">
      <t>ト</t>
    </rPh>
    <rPh sb="55" eb="56">
      <t>ク</t>
    </rPh>
    <rPh sb="71" eb="72">
      <t>ト</t>
    </rPh>
    <rPh sb="72" eb="73">
      <t>ク</t>
    </rPh>
    <rPh sb="74" eb="75">
      <t>オコナ</t>
    </rPh>
    <rPh sb="82" eb="84">
      <t>チイキ</t>
    </rPh>
    <rPh sb="85" eb="87">
      <t>カタガタ</t>
    </rPh>
    <rPh sb="88" eb="89">
      <t>シ</t>
    </rPh>
    <rPh sb="98" eb="99">
      <t>シ</t>
    </rPh>
    <rPh sb="107" eb="109">
      <t>コウホウ</t>
    </rPh>
    <rPh sb="111" eb="113">
      <t>ケイサイ</t>
    </rPh>
    <rPh sb="114" eb="117">
      <t>イズキュウ</t>
    </rPh>
    <rPh sb="117" eb="118">
      <t>セン</t>
    </rPh>
    <rPh sb="119" eb="121">
      <t>シャナイ</t>
    </rPh>
    <rPh sb="125" eb="127">
      <t>ケイサイ</t>
    </rPh>
    <rPh sb="127" eb="128">
      <t>トウ</t>
    </rPh>
    <rPh sb="129" eb="131">
      <t>シュウチ</t>
    </rPh>
    <rPh sb="132" eb="133">
      <t>ハカ</t>
    </rPh>
    <rPh sb="135" eb="137">
      <t>コソダ</t>
    </rPh>
    <rPh sb="157" eb="159">
      <t>チイキ</t>
    </rPh>
    <rPh sb="159" eb="161">
      <t>ゼンタイ</t>
    </rPh>
    <rPh sb="166" eb="168">
      <t>コソダ</t>
    </rPh>
    <rPh sb="170" eb="172">
      <t>オウエン</t>
    </rPh>
    <rPh sb="174" eb="175">
      <t>キ</t>
    </rPh>
    <rPh sb="179" eb="180">
      <t>ハカ</t>
    </rPh>
    <phoneticPr fontId="4"/>
  </si>
  <si>
    <t>今後会場となっている湯川分園の利用ができなくなる可能性があり、今までと同様の形態での継続は難しい。以降の実施形態については、委託先の社協とともに考えていく必要がある。</t>
    <rPh sb="0" eb="2">
      <t>コンゴ</t>
    </rPh>
    <rPh sb="2" eb="4">
      <t>カイジョウ</t>
    </rPh>
    <rPh sb="10" eb="12">
      <t>ユカワ</t>
    </rPh>
    <rPh sb="12" eb="13">
      <t>ブン</t>
    </rPh>
    <rPh sb="13" eb="14">
      <t>エン</t>
    </rPh>
    <rPh sb="15" eb="17">
      <t>リヨウ</t>
    </rPh>
    <rPh sb="24" eb="27">
      <t>カノウセイ</t>
    </rPh>
    <rPh sb="31" eb="32">
      <t>イマ</t>
    </rPh>
    <rPh sb="35" eb="37">
      <t>ドウヨウ</t>
    </rPh>
    <rPh sb="38" eb="40">
      <t>ケイタイ</t>
    </rPh>
    <rPh sb="42" eb="44">
      <t>ケイゾク</t>
    </rPh>
    <rPh sb="45" eb="46">
      <t>ムズカ</t>
    </rPh>
    <rPh sb="49" eb="51">
      <t>イコウ</t>
    </rPh>
    <rPh sb="52" eb="54">
      <t>ジッシ</t>
    </rPh>
    <rPh sb="54" eb="56">
      <t>ケイタイ</t>
    </rPh>
    <rPh sb="62" eb="65">
      <t>イタクサキ</t>
    </rPh>
    <rPh sb="66" eb="68">
      <t>シャキョウ</t>
    </rPh>
    <rPh sb="72" eb="73">
      <t>カンガ</t>
    </rPh>
    <rPh sb="77" eb="79">
      <t>ヒツヨウ</t>
    </rPh>
    <phoneticPr fontId="4"/>
  </si>
  <si>
    <t>参加者数（親）</t>
    <rPh sb="0" eb="3">
      <t>サンカシャ</t>
    </rPh>
    <rPh sb="3" eb="4">
      <t>スウ</t>
    </rPh>
    <rPh sb="5" eb="6">
      <t>オヤ</t>
    </rPh>
    <phoneticPr fontId="4"/>
  </si>
  <si>
    <t>400（R8年度）</t>
    <rPh sb="6" eb="8">
      <t>ネンド</t>
    </rPh>
    <phoneticPr fontId="4"/>
  </si>
  <si>
    <t>396（R7年12月時点）</t>
    <rPh sb="6" eb="7">
      <t>ネン</t>
    </rPh>
    <rPh sb="9" eb="10">
      <t>ガツ</t>
    </rPh>
    <rPh sb="10" eb="12">
      <t>ジテン</t>
    </rPh>
    <phoneticPr fontId="4"/>
  </si>
  <si>
    <t>参加者数（子）</t>
    <rPh sb="0" eb="3">
      <t>サンカシャ</t>
    </rPh>
    <rPh sb="3" eb="4">
      <t>スウ</t>
    </rPh>
    <rPh sb="5" eb="6">
      <t>コ</t>
    </rPh>
    <phoneticPr fontId="4"/>
  </si>
  <si>
    <t>600（R8年度）</t>
    <rPh sb="6" eb="8">
      <t>ネンド</t>
    </rPh>
    <phoneticPr fontId="4"/>
  </si>
  <si>
    <t>510（R7年12月時点）</t>
    <rPh sb="6" eb="7">
      <t>ネン</t>
    </rPh>
    <rPh sb="9" eb="10">
      <t>ガツ</t>
    </rPh>
    <rPh sb="10" eb="12">
      <t>ジテン</t>
    </rPh>
    <phoneticPr fontId="4"/>
  </si>
  <si>
    <t>気軽に育児の相談ができた人の割合</t>
    <rPh sb="0" eb="2">
      <t>キガル</t>
    </rPh>
    <rPh sb="3" eb="5">
      <t>イクジ</t>
    </rPh>
    <rPh sb="6" eb="8">
      <t>ソウダン</t>
    </rPh>
    <rPh sb="12" eb="13">
      <t>ヒト</t>
    </rPh>
    <rPh sb="14" eb="16">
      <t>ワリアイ</t>
    </rPh>
    <phoneticPr fontId="4"/>
  </si>
  <si>
    <t>親性準備教室</t>
    <rPh sb="0" eb="2">
      <t>オヤセイ</t>
    </rPh>
    <rPh sb="2" eb="4">
      <t>ジュンビ</t>
    </rPh>
    <rPh sb="4" eb="6">
      <t>キョウシツ</t>
    </rPh>
    <phoneticPr fontId="4"/>
  </si>
  <si>
    <t>中学生、高校生の10代等の若い世代に対し、安心して子どもを産み育てること、子育てに責任を持ち、積極的に子育てに向かえる力をはぐくむことを目的として、乳幼児ふれあい体験を実施する。</t>
    <rPh sb="0" eb="3">
      <t>チュウガクセイ</t>
    </rPh>
    <rPh sb="4" eb="7">
      <t>コウコウセイ</t>
    </rPh>
    <rPh sb="10" eb="11">
      <t>ダイ</t>
    </rPh>
    <rPh sb="11" eb="12">
      <t>トウ</t>
    </rPh>
    <rPh sb="13" eb="14">
      <t>ワカ</t>
    </rPh>
    <rPh sb="15" eb="17">
      <t>セダイ</t>
    </rPh>
    <rPh sb="18" eb="19">
      <t>タイ</t>
    </rPh>
    <rPh sb="21" eb="23">
      <t>アンシン</t>
    </rPh>
    <rPh sb="25" eb="26">
      <t>コ</t>
    </rPh>
    <rPh sb="29" eb="30">
      <t>ウ</t>
    </rPh>
    <rPh sb="31" eb="32">
      <t>ソダ</t>
    </rPh>
    <rPh sb="37" eb="39">
      <t>コソダ</t>
    </rPh>
    <rPh sb="41" eb="43">
      <t>セキニン</t>
    </rPh>
    <rPh sb="44" eb="45">
      <t>モ</t>
    </rPh>
    <rPh sb="47" eb="50">
      <t>セッキョクテキ</t>
    </rPh>
    <rPh sb="51" eb="53">
      <t>コソダ</t>
    </rPh>
    <rPh sb="55" eb="56">
      <t>ム</t>
    </rPh>
    <rPh sb="59" eb="60">
      <t>チカラ</t>
    </rPh>
    <rPh sb="68" eb="70">
      <t>モクテキ</t>
    </rPh>
    <rPh sb="74" eb="77">
      <t>ニュウヨウジ</t>
    </rPh>
    <rPh sb="81" eb="83">
      <t>タイケン</t>
    </rPh>
    <rPh sb="84" eb="86">
      <t>ジッシ</t>
    </rPh>
    <phoneticPr fontId="4"/>
  </si>
  <si>
    <t>・パワーポイントと資料、動画視聴等による授業・各学校の実情に合わせた指導を実施する。・実際に子育て中の保護者と赤ちゃんをお招きし、生徒たちとのふれあい交流を実施する。・将来親となる世代に乳幼児との生活を具体的にイメージさせる目的のため、実体験としての乳幼児とのふれあいと、対象となる世代に具体的に子育てに必要となる知識を習得してもらうことと、現在子育て真っ只中にある大人からのアプローチの双方からの働きかけにより地域全体でのこども・子育てを応援する気運を醸成する。〈開催回数　4回　開催学校数　4校　参加人数　291人　R7年12月時点　内訳：伊東市立池小学校　10/2実施　27人、伊東市立南中学校　11/4実施、159人、伊東市立南中学校　11/25　36人、伊東市立対島中学校　12/8実施　69人〉</t>
    <rPh sb="9" eb="11">
      <t>シリョウ</t>
    </rPh>
    <rPh sb="12" eb="14">
      <t>ドウガ</t>
    </rPh>
    <rPh sb="14" eb="16">
      <t>シチョウ</t>
    </rPh>
    <rPh sb="16" eb="17">
      <t>トウ</t>
    </rPh>
    <rPh sb="20" eb="22">
      <t>ジュギョウ</t>
    </rPh>
    <rPh sb="23" eb="26">
      <t>カクガッコウ</t>
    </rPh>
    <rPh sb="27" eb="29">
      <t>ジツジョウ</t>
    </rPh>
    <rPh sb="30" eb="31">
      <t>ア</t>
    </rPh>
    <rPh sb="34" eb="36">
      <t>シドウ</t>
    </rPh>
    <rPh sb="37" eb="39">
      <t>ジッシ</t>
    </rPh>
    <rPh sb="43" eb="45">
      <t>ジッサイ</t>
    </rPh>
    <rPh sb="46" eb="48">
      <t>コソダ</t>
    </rPh>
    <rPh sb="49" eb="50">
      <t>チュウ</t>
    </rPh>
    <rPh sb="51" eb="54">
      <t>ホゴシャ</t>
    </rPh>
    <rPh sb="55" eb="56">
      <t>アカ</t>
    </rPh>
    <rPh sb="61" eb="62">
      <t>マネ</t>
    </rPh>
    <rPh sb="65" eb="67">
      <t>セイト</t>
    </rPh>
    <rPh sb="75" eb="77">
      <t>コウリュウ</t>
    </rPh>
    <rPh sb="78" eb="80">
      <t>ジッシ</t>
    </rPh>
    <rPh sb="84" eb="86">
      <t>ショウライ</t>
    </rPh>
    <rPh sb="86" eb="87">
      <t>オヤ</t>
    </rPh>
    <rPh sb="90" eb="92">
      <t>セダイ</t>
    </rPh>
    <rPh sb="93" eb="96">
      <t>ニュウヨウジ</t>
    </rPh>
    <rPh sb="98" eb="100">
      <t>セイカツ</t>
    </rPh>
    <rPh sb="101" eb="104">
      <t>グタイテキ</t>
    </rPh>
    <rPh sb="112" eb="114">
      <t>モクテキ</t>
    </rPh>
    <rPh sb="118" eb="121">
      <t>ジッタイケン</t>
    </rPh>
    <rPh sb="125" eb="128">
      <t>ニュウヨウジ</t>
    </rPh>
    <rPh sb="136" eb="138">
      <t>タイショウ</t>
    </rPh>
    <rPh sb="141" eb="143">
      <t>セダイ</t>
    </rPh>
    <rPh sb="144" eb="147">
      <t>グタイテキ</t>
    </rPh>
    <rPh sb="148" eb="150">
      <t>コソダ</t>
    </rPh>
    <rPh sb="152" eb="154">
      <t>ヒツヨウ</t>
    </rPh>
    <rPh sb="157" eb="159">
      <t>チシキ</t>
    </rPh>
    <rPh sb="160" eb="162">
      <t>シュウトク</t>
    </rPh>
    <rPh sb="171" eb="173">
      <t>ゲンザイ</t>
    </rPh>
    <rPh sb="173" eb="175">
      <t>コソダ</t>
    </rPh>
    <rPh sb="176" eb="177">
      <t>マ</t>
    </rPh>
    <rPh sb="178" eb="180">
      <t>タダナカ</t>
    </rPh>
    <rPh sb="183" eb="185">
      <t>オトナ</t>
    </rPh>
    <rPh sb="194" eb="196">
      <t>ソウホウ</t>
    </rPh>
    <rPh sb="199" eb="200">
      <t>ハタラ</t>
    </rPh>
    <rPh sb="206" eb="208">
      <t>チイキ</t>
    </rPh>
    <rPh sb="208" eb="210">
      <t>ゼンタイ</t>
    </rPh>
    <rPh sb="216" eb="218">
      <t>コソダ</t>
    </rPh>
    <rPh sb="220" eb="222">
      <t>オウエン</t>
    </rPh>
    <rPh sb="224" eb="226">
      <t>キウン</t>
    </rPh>
    <rPh sb="227" eb="229">
      <t>ジョウセイ</t>
    </rPh>
    <rPh sb="233" eb="235">
      <t>カイサイ</t>
    </rPh>
    <rPh sb="235" eb="237">
      <t>カイスウ</t>
    </rPh>
    <rPh sb="239" eb="240">
      <t>カイ</t>
    </rPh>
    <rPh sb="241" eb="243">
      <t>カイサイ</t>
    </rPh>
    <rPh sb="243" eb="246">
      <t>ガッコウスウ</t>
    </rPh>
    <rPh sb="248" eb="249">
      <t>コウ</t>
    </rPh>
    <rPh sb="250" eb="252">
      <t>サンカ</t>
    </rPh>
    <rPh sb="252" eb="254">
      <t>ニンズウ</t>
    </rPh>
    <rPh sb="258" eb="259">
      <t>ニン</t>
    </rPh>
    <rPh sb="262" eb="263">
      <t>ネン</t>
    </rPh>
    <rPh sb="265" eb="266">
      <t>ガツ</t>
    </rPh>
    <rPh sb="266" eb="268">
      <t>ジテン</t>
    </rPh>
    <rPh sb="269" eb="271">
      <t>ウチワケ</t>
    </rPh>
    <rPh sb="272" eb="276">
      <t>イトウシリツ</t>
    </rPh>
    <rPh sb="276" eb="277">
      <t>イケ</t>
    </rPh>
    <rPh sb="277" eb="280">
      <t>ショウガッコウ</t>
    </rPh>
    <rPh sb="285" eb="287">
      <t>ジッシ</t>
    </rPh>
    <rPh sb="290" eb="291">
      <t>ニン</t>
    </rPh>
    <rPh sb="292" eb="296">
      <t>イトウシリツ</t>
    </rPh>
    <rPh sb="296" eb="297">
      <t>ミナミ</t>
    </rPh>
    <rPh sb="297" eb="300">
      <t>チュウガッコウ</t>
    </rPh>
    <rPh sb="305" eb="307">
      <t>ジッシ</t>
    </rPh>
    <rPh sb="311" eb="312">
      <t>ニン</t>
    </rPh>
    <rPh sb="313" eb="317">
      <t>イトウシリツ</t>
    </rPh>
    <rPh sb="317" eb="321">
      <t>ミナミチュウガッコウ</t>
    </rPh>
    <rPh sb="330" eb="331">
      <t>ニン</t>
    </rPh>
    <rPh sb="332" eb="336">
      <t>イトウシリツ</t>
    </rPh>
    <rPh sb="336" eb="338">
      <t>タイシマ</t>
    </rPh>
    <rPh sb="338" eb="341">
      <t>チュウガッコウ</t>
    </rPh>
    <rPh sb="346" eb="348">
      <t>ジッシ</t>
    </rPh>
    <rPh sb="351" eb="352">
      <t>ニン</t>
    </rPh>
    <phoneticPr fontId="4"/>
  </si>
  <si>
    <t>・複雑な過程で育った生徒も多いため、講和の内容やメッセージ、伝え方には配慮して実施した。　　　　　　　　　　　　　　　　　　　　　　　　　　　　　　　　　・小学校での実施については、今まで実施してきた経験を活かし、思春期に差し掛かる年代の生徒たちが、将来親になるかもしれないということを自分事としてとらえられるような内容で開催できればと考える。</t>
    <rPh sb="1" eb="3">
      <t>フクザツ</t>
    </rPh>
    <rPh sb="4" eb="6">
      <t>カテイ</t>
    </rPh>
    <rPh sb="7" eb="8">
      <t>ソダ</t>
    </rPh>
    <rPh sb="10" eb="12">
      <t>セイト</t>
    </rPh>
    <rPh sb="13" eb="14">
      <t>オオ</t>
    </rPh>
    <rPh sb="18" eb="20">
      <t>コウワ</t>
    </rPh>
    <rPh sb="21" eb="23">
      <t>ナイヨウ</t>
    </rPh>
    <rPh sb="30" eb="31">
      <t>ツタ</t>
    </rPh>
    <rPh sb="32" eb="33">
      <t>カタ</t>
    </rPh>
    <rPh sb="35" eb="37">
      <t>ハイリョ</t>
    </rPh>
    <rPh sb="39" eb="41">
      <t>ジッシ</t>
    </rPh>
    <rPh sb="78" eb="81">
      <t>ショウガッコウ</t>
    </rPh>
    <rPh sb="83" eb="85">
      <t>ジッシ</t>
    </rPh>
    <rPh sb="91" eb="92">
      <t>イマ</t>
    </rPh>
    <rPh sb="94" eb="96">
      <t>ジッシ</t>
    </rPh>
    <rPh sb="100" eb="102">
      <t>ケイケン</t>
    </rPh>
    <rPh sb="103" eb="104">
      <t>イ</t>
    </rPh>
    <rPh sb="107" eb="110">
      <t>シシュンキ</t>
    </rPh>
    <rPh sb="111" eb="112">
      <t>サ</t>
    </rPh>
    <rPh sb="113" eb="114">
      <t>カ</t>
    </rPh>
    <rPh sb="116" eb="118">
      <t>ネンダイ</t>
    </rPh>
    <rPh sb="119" eb="121">
      <t>セイト</t>
    </rPh>
    <rPh sb="125" eb="127">
      <t>ショウライ</t>
    </rPh>
    <rPh sb="127" eb="128">
      <t>オヤ</t>
    </rPh>
    <rPh sb="143" eb="146">
      <t>ジブンゴト</t>
    </rPh>
    <rPh sb="158" eb="160">
      <t>ナイヨウ</t>
    </rPh>
    <rPh sb="161" eb="163">
      <t>カイサイ</t>
    </rPh>
    <rPh sb="168" eb="169">
      <t>カンガ</t>
    </rPh>
    <phoneticPr fontId="4"/>
  </si>
  <si>
    <t>323（R8年度）</t>
    <rPh sb="6" eb="8">
      <t>ネンド</t>
    </rPh>
    <phoneticPr fontId="4"/>
  </si>
  <si>
    <t>291（R7年12月時点）</t>
    <rPh sb="6" eb="7">
      <t>ネン</t>
    </rPh>
    <rPh sb="9" eb="10">
      <t>ガツ</t>
    </rPh>
    <rPh sb="10" eb="12">
      <t>ジテン</t>
    </rPh>
    <phoneticPr fontId="4"/>
  </si>
  <si>
    <t>安心して子どもを産み育てること、子育てに責任を持ち積極的に子育てに向かえると感じることができた人の割合</t>
    <rPh sb="0" eb="2">
      <t>アンシン</t>
    </rPh>
    <rPh sb="4" eb="5">
      <t>コ</t>
    </rPh>
    <rPh sb="8" eb="9">
      <t>ウ</t>
    </rPh>
    <rPh sb="10" eb="11">
      <t>ソダ</t>
    </rPh>
    <rPh sb="16" eb="18">
      <t>コソダ</t>
    </rPh>
    <rPh sb="20" eb="22">
      <t>セキニン</t>
    </rPh>
    <rPh sb="23" eb="24">
      <t>モ</t>
    </rPh>
    <rPh sb="25" eb="28">
      <t>セッキョクテキ</t>
    </rPh>
    <rPh sb="29" eb="31">
      <t>コソダ</t>
    </rPh>
    <rPh sb="33" eb="34">
      <t>ム</t>
    </rPh>
    <rPh sb="38" eb="39">
      <t>カン</t>
    </rPh>
    <rPh sb="47" eb="48">
      <t>ヒト</t>
    </rPh>
    <rPh sb="49" eb="51">
      <t>ワリアイ</t>
    </rPh>
    <phoneticPr fontId="4"/>
  </si>
  <si>
    <t>ライフデザイン・結婚支援重点推進事業</t>
  </si>
  <si>
    <t>1_1_3 出会いの機会・場の提供に関する取組</t>
    <rPh sb="15" eb="17">
      <t>テイキョウ</t>
    </rPh>
    <rPh sb="18" eb="19">
      <t>カン</t>
    </rPh>
    <rPh sb="21" eb="23">
      <t>トリクミ</t>
    </rPh>
    <phoneticPr fontId="51"/>
  </si>
  <si>
    <t>ふじのくに出会いサポートセンター登録料助成事業</t>
    <rPh sb="5" eb="7">
      <t>デア</t>
    </rPh>
    <rPh sb="16" eb="19">
      <t>トウロクリョウ</t>
    </rPh>
    <rPh sb="19" eb="21">
      <t>ジョセイ</t>
    </rPh>
    <rPh sb="21" eb="23">
      <t>ジギョウ</t>
    </rPh>
    <phoneticPr fontId="4"/>
  </si>
  <si>
    <t>新規</t>
  </si>
  <si>
    <t>婚姻件数の増加や出生数の増加を目指し、婚姻を希望する市民に出会いの場を提供しやすくする目的で、「ふじのくに出会いサポートセンター」の登録料助成事業を実施する。</t>
    <rPh sb="0" eb="2">
      <t>コンイン</t>
    </rPh>
    <rPh sb="2" eb="4">
      <t>ケンスウ</t>
    </rPh>
    <rPh sb="5" eb="7">
      <t>ゾウカ</t>
    </rPh>
    <rPh sb="8" eb="11">
      <t>シュッショウスウ</t>
    </rPh>
    <rPh sb="12" eb="14">
      <t>ゾウカ</t>
    </rPh>
    <rPh sb="15" eb="17">
      <t>メザ</t>
    </rPh>
    <rPh sb="19" eb="21">
      <t>コンイン</t>
    </rPh>
    <rPh sb="22" eb="24">
      <t>キボウ</t>
    </rPh>
    <rPh sb="26" eb="28">
      <t>シミン</t>
    </rPh>
    <rPh sb="29" eb="31">
      <t>デア</t>
    </rPh>
    <rPh sb="33" eb="34">
      <t>バ</t>
    </rPh>
    <rPh sb="35" eb="37">
      <t>テイキョウ</t>
    </rPh>
    <rPh sb="43" eb="45">
      <t>モクテキ</t>
    </rPh>
    <rPh sb="53" eb="55">
      <t>デア</t>
    </rPh>
    <rPh sb="66" eb="69">
      <t>トウロクリョウ</t>
    </rPh>
    <rPh sb="69" eb="71">
      <t>ジョセイ</t>
    </rPh>
    <rPh sb="71" eb="73">
      <t>ジギョウ</t>
    </rPh>
    <rPh sb="74" eb="76">
      <t>ジッシ</t>
    </rPh>
    <phoneticPr fontId="4"/>
  </si>
  <si>
    <t>ふじのくに出会いサポートセンター登録料助成</t>
    <rPh sb="5" eb="7">
      <t>デア</t>
    </rPh>
    <rPh sb="16" eb="19">
      <t>トウロクリョウ</t>
    </rPh>
    <rPh sb="19" eb="21">
      <t>ジョセイ</t>
    </rPh>
    <phoneticPr fontId="4"/>
  </si>
  <si>
    <t>ふじのくに出会いサポートセンターの登録料について半額助成を行う。
【算出根拠】
１年会員登録料10,000円　半額助成5,000円×15人分
２年会員登録料16,000円　半額助成8,000円×15人分　</t>
    <rPh sb="17" eb="20">
      <t>トウロクリョウ</t>
    </rPh>
    <rPh sb="24" eb="26">
      <t>ハンガク</t>
    </rPh>
    <rPh sb="26" eb="28">
      <t>ジョセイ</t>
    </rPh>
    <rPh sb="29" eb="30">
      <t>オコナ</t>
    </rPh>
    <rPh sb="34" eb="36">
      <t>サンシュツ</t>
    </rPh>
    <rPh sb="36" eb="38">
      <t>コンキョ</t>
    </rPh>
    <rPh sb="41" eb="42">
      <t>ネン</t>
    </rPh>
    <rPh sb="42" eb="44">
      <t>カイイン</t>
    </rPh>
    <rPh sb="44" eb="47">
      <t>トウロクリョウ</t>
    </rPh>
    <rPh sb="53" eb="54">
      <t>エン</t>
    </rPh>
    <rPh sb="55" eb="57">
      <t>ハンガク</t>
    </rPh>
    <rPh sb="57" eb="59">
      <t>ジョセイ</t>
    </rPh>
    <rPh sb="64" eb="65">
      <t>エン</t>
    </rPh>
    <rPh sb="68" eb="70">
      <t>ニンブン</t>
    </rPh>
    <rPh sb="72" eb="75">
      <t>ネンカイイン</t>
    </rPh>
    <rPh sb="75" eb="78">
      <t>トウロクリョウ</t>
    </rPh>
    <rPh sb="84" eb="85">
      <t>エン</t>
    </rPh>
    <rPh sb="86" eb="88">
      <t>ハンガク</t>
    </rPh>
    <rPh sb="88" eb="90">
      <t>ジョセイ</t>
    </rPh>
    <rPh sb="95" eb="96">
      <t>エン</t>
    </rPh>
    <rPh sb="99" eb="100">
      <t>ニン</t>
    </rPh>
    <rPh sb="100" eb="101">
      <t>ブン</t>
    </rPh>
    <phoneticPr fontId="4"/>
  </si>
  <si>
    <t>助成金利用者</t>
    <rPh sb="0" eb="3">
      <t>ジョセイキン</t>
    </rPh>
    <rPh sb="3" eb="6">
      <t>リヨウシャ</t>
    </rPh>
    <phoneticPr fontId="4"/>
  </si>
  <si>
    <t>20（R8年度）</t>
    <rPh sb="5" eb="7">
      <t>ネンド</t>
    </rPh>
    <phoneticPr fontId="4"/>
  </si>
  <si>
    <t>0（R7年12月時点）</t>
    <rPh sb="4" eb="5">
      <t>ネン</t>
    </rPh>
    <rPh sb="7" eb="8">
      <t>ガツ</t>
    </rPh>
    <rPh sb="8" eb="10">
      <t>ジテン</t>
    </rPh>
    <phoneticPr fontId="4"/>
  </si>
  <si>
    <t>年度末におけるふじのくに出会いサポートセンター登録者数</t>
    <rPh sb="0" eb="3">
      <t>ネンドマツ</t>
    </rPh>
    <rPh sb="12" eb="14">
      <t>デア</t>
    </rPh>
    <rPh sb="23" eb="26">
      <t>トウロクシャ</t>
    </rPh>
    <rPh sb="26" eb="27">
      <t>スウ</t>
    </rPh>
    <phoneticPr fontId="4"/>
  </si>
  <si>
    <t>30（Ｒ8年度）</t>
  </si>
  <si>
    <t>9（令和7年12月時点）</t>
    <rPh sb="2" eb="4">
      <t>レイワ</t>
    </rPh>
    <rPh sb="5" eb="6">
      <t>ネン</t>
    </rPh>
    <rPh sb="8" eb="9">
      <t>ガツ</t>
    </rPh>
    <rPh sb="9" eb="11">
      <t>ジテン</t>
    </rPh>
    <phoneticPr fontId="4"/>
  </si>
  <si>
    <t>含まれている（留意点等の要件ア〜エを満たしている）</t>
    <rPh sb="0" eb="1">
      <t>フク</t>
    </rPh>
    <rPh sb="7" eb="10">
      <t>リュウイテン</t>
    </rPh>
    <rPh sb="10" eb="11">
      <t>トウ</t>
    </rPh>
    <rPh sb="12" eb="14">
      <t>ヨウケン</t>
    </rPh>
    <rPh sb="18" eb="19">
      <t>ミ</t>
    </rPh>
    <phoneticPr fontId="4"/>
  </si>
  <si>
    <t>⑨</t>
  </si>
  <si>
    <t>⑩</t>
  </si>
  <si>
    <t>⑪</t>
  </si>
  <si>
    <t>⑫</t>
  </si>
  <si>
    <t>⑬</t>
  </si>
  <si>
    <t>⑭</t>
  </si>
  <si>
    <t>⑮</t>
  </si>
  <si>
    <t>⑯</t>
  </si>
  <si>
    <t>⑰</t>
  </si>
  <si>
    <t>⑱</t>
  </si>
  <si>
    <t>⑲</t>
  </si>
  <si>
    <r>
      <rPr>
        <b/>
        <u/>
        <sz val="11"/>
        <color rgb="FFFF0000"/>
        <rFont val="ＭＳ Ｐゴシック"/>
        <family val="3"/>
        <charset val="128"/>
      </rPr>
      <t>（記載例）</t>
    </r>
    <r>
      <rPr>
        <sz val="11"/>
        <color theme="1"/>
        <rFont val="ＭＳ Ｐゴシック"/>
        <family val="3"/>
        <charset val="128"/>
      </rPr>
      <t xml:space="preserve">
●●部●●課</t>
    </r>
    <rPh sb="8" eb="9">
      <t>ブ</t>
    </rPh>
    <rPh sb="11" eb="12">
      <t>カ</t>
    </rPh>
    <phoneticPr fontId="4"/>
  </si>
  <si>
    <r>
      <rPr>
        <b/>
        <u/>
        <sz val="11"/>
        <color rgb="FFFF0000"/>
        <rFont val="ＭＳ Ｐゴシック"/>
        <family val="3"/>
        <charset val="128"/>
      </rPr>
      <t>（留意点）</t>
    </r>
    <r>
      <rPr>
        <sz val="11"/>
        <color theme="1"/>
        <rFont val="ＭＳ Ｐゴシック"/>
        <family val="3"/>
        <charset val="128"/>
      </rPr>
      <t xml:space="preserve">
・原則として令和７年度予算を選択</t>
    </r>
    <rPh sb="7" eb="9">
      <t>ゲンソク</t>
    </rPh>
    <rPh sb="12" eb="14">
      <t>レイワ</t>
    </rPh>
    <rPh sb="15" eb="17">
      <t>ネンド</t>
    </rPh>
    <rPh sb="17" eb="19">
      <t>ヨサン</t>
    </rPh>
    <rPh sb="20" eb="22">
      <t>センタク</t>
    </rPh>
    <phoneticPr fontId="4"/>
  </si>
  <si>
    <r>
      <rPr>
        <b/>
        <u/>
        <sz val="11"/>
        <color rgb="FFFF0000"/>
        <rFont val="ＭＳ Ｐゴシック"/>
        <family val="3"/>
        <charset val="128"/>
      </rPr>
      <t>（記載例）</t>
    </r>
    <r>
      <rPr>
        <sz val="11"/>
        <color theme="1"/>
        <rFont val="ＭＳ Ｐゴシック"/>
        <family val="3"/>
        <charset val="128"/>
      </rPr>
      <t xml:space="preserve">
●●市●●事業</t>
    </r>
    <rPh sb="1" eb="3">
      <t>キサイ</t>
    </rPh>
    <rPh sb="3" eb="4">
      <t>レイ</t>
    </rPh>
    <rPh sb="8" eb="9">
      <t>シ</t>
    </rPh>
    <rPh sb="11" eb="13">
      <t>ジギョウ</t>
    </rPh>
    <phoneticPr fontId="4"/>
  </si>
  <si>
    <r>
      <rPr>
        <b/>
        <u/>
        <sz val="11"/>
        <color rgb="FFFF0000"/>
        <rFont val="ＭＳ Ｐゴシック"/>
        <family val="3"/>
        <charset val="128"/>
      </rPr>
      <t>（留意点）</t>
    </r>
    <r>
      <rPr>
        <sz val="11"/>
        <color theme="1"/>
        <rFont val="ＭＳ Ｐゴシック"/>
        <family val="3"/>
        <charset val="128"/>
      </rPr>
      <t xml:space="preserve">
・本交付金の対象外となる経費を除いた対象経費支出予定額（国補助率を乗じる前の額）を円単位で記載</t>
    </r>
    <rPh sb="1" eb="4">
      <t>リュウイテン</t>
    </rPh>
    <rPh sb="34" eb="35">
      <t>クニ</t>
    </rPh>
    <phoneticPr fontId="4"/>
  </si>
  <si>
    <r>
      <rPr>
        <b/>
        <u/>
        <sz val="11"/>
        <color rgb="FFFF0000"/>
        <rFont val="ＭＳ Ｐゴシック"/>
        <family val="3"/>
        <charset val="128"/>
      </rPr>
      <t>（記載例）</t>
    </r>
    <r>
      <rPr>
        <sz val="11"/>
        <color theme="1"/>
        <rFont val="ＭＳ Ｐゴシック"/>
        <family val="3"/>
        <charset val="128"/>
      </rPr>
      <t xml:space="preserve">
令和8年4月1日</t>
    </r>
    <rPh sb="6" eb="8">
      <t>レイワ</t>
    </rPh>
    <rPh sb="9" eb="10">
      <t>ネン</t>
    </rPh>
    <rPh sb="11" eb="12">
      <t>ガツ</t>
    </rPh>
    <rPh sb="13" eb="14">
      <t>ニチ</t>
    </rPh>
    <phoneticPr fontId="4"/>
  </si>
  <si>
    <r>
      <rPr>
        <b/>
        <u/>
        <sz val="11"/>
        <color rgb="FFFF0000"/>
        <rFont val="ＭＳ Ｐゴシック"/>
        <family val="3"/>
        <charset val="128"/>
      </rPr>
      <t>（記載例１）結婚支援センターの運営する場合</t>
    </r>
    <r>
      <rPr>
        <sz val="11"/>
        <color theme="1"/>
        <rFont val="ＭＳ Ｐゴシック"/>
        <family val="3"/>
        <charset val="128"/>
      </rPr>
      <t xml:space="preserve">
出会いの場の創出に大きな役割を果たす●県結婚支援センターの運営を行うもの。
</t>
    </r>
    <r>
      <rPr>
        <b/>
        <u/>
        <sz val="11"/>
        <color rgb="FFFF0000"/>
        <rFont val="ＭＳ Ｐゴシック"/>
        <family val="3"/>
        <charset val="128"/>
      </rPr>
      <t xml:space="preserve">（記載例２）婚活イベントを開催する場合
</t>
    </r>
    <r>
      <rPr>
        <sz val="11"/>
        <color theme="1"/>
        <rFont val="ＭＳ Ｐゴシック"/>
        <family val="3"/>
        <charset val="128"/>
      </rPr>
      <t>出会いの場を創出するため、（●●市と連携して）●●イベントを実施する。</t>
    </r>
    <rPh sb="6" eb="8">
      <t>ケッコン</t>
    </rPh>
    <rPh sb="8" eb="10">
      <t>シエン</t>
    </rPh>
    <rPh sb="15" eb="17">
      <t>ウンエイ</t>
    </rPh>
    <rPh sb="19" eb="21">
      <t>バアイ</t>
    </rPh>
    <rPh sb="67" eb="69">
      <t>コンカツ</t>
    </rPh>
    <rPh sb="74" eb="76">
      <t>カイサイ</t>
    </rPh>
    <rPh sb="78" eb="80">
      <t>バアイ</t>
    </rPh>
    <phoneticPr fontId="4"/>
  </si>
  <si>
    <r>
      <rPr>
        <b/>
        <u/>
        <sz val="11"/>
        <color rgb="FFFF0000"/>
        <rFont val="ＭＳ Ｐゴシック"/>
        <family val="3"/>
        <charset val="128"/>
      </rPr>
      <t>（記載例）</t>
    </r>
    <r>
      <rPr>
        <sz val="11"/>
        <color theme="1"/>
        <rFont val="ＭＳ Ｐゴシック"/>
        <family val="3"/>
        <charset val="128"/>
      </rPr>
      <t xml:space="preserve">
婚活イベント・スキルアップセミナーの開催</t>
    </r>
  </si>
  <si>
    <r>
      <rPr>
        <b/>
        <u/>
        <sz val="11"/>
        <color rgb="FFFF0000"/>
        <rFont val="ＭＳ Ｐゴシック"/>
        <family val="3"/>
        <charset val="128"/>
      </rPr>
      <t>（記載例）</t>
    </r>
    <r>
      <rPr>
        <sz val="11"/>
        <color theme="1"/>
        <rFont val="ＭＳ Ｐゴシック"/>
        <family val="3"/>
        <charset val="128"/>
      </rPr>
      <t xml:space="preserve">
　結婚の希望を叶えられるよう、出会いの機会の場を提供するため、委託により次のとおり婚活イベントとスキルアップセミナーを開催する。
　イベント・セミナーの開催にあたって、結婚支援センターの登録者への周知、参加を促すとともに、イベント・セミナー参加者に対して結婚支援センター、マッチングシステムへの登録案内、イベン・セミナー開催後に結婚相談員による個別相談の機会を設ける。
○体験型イベント（年3回）
・参加予定者数（定員）：●人（男女各●人×3回）
・内容：●●体験など
・対象：おおむね●～●歳の独身者
※参加費を次のとおり徴収し、徴収した参加費は、「寄付金その他の収入額」として計上。
　男性＠2,000円×●名、女性＠1,000円×●名　（小計●円×３回）
○女性向けセミナー
・体験型セミナー３回
・参加予定者数（定員）：●人（●人×3回）
・内容：●●など
○男性向けセミナー
・イベントの前に講演型セミナー3回
・参加予定者数（定員）：●人（●人×3回）
・内容：●●など
○周知・広報について
・チラシ配布（●枚）、市ホームページ、専用特設サイト、SNS（インスタグラム、エックス（旧_ツイッター）、フェイスブック、ラインなど）</t>
    </r>
    <rPh sb="1" eb="3">
      <t>キサイ</t>
    </rPh>
    <rPh sb="3" eb="4">
      <t>レイ</t>
    </rPh>
    <rPh sb="37" eb="39">
      <t>イタク</t>
    </rPh>
    <rPh sb="42" eb="43">
      <t>ツギ</t>
    </rPh>
    <rPh sb="47" eb="49">
      <t>コンカツ</t>
    </rPh>
    <rPh sb="130" eb="131">
      <t>タイ</t>
    </rPh>
    <rPh sb="221" eb="223">
      <t>ダンジョ</t>
    </rPh>
    <rPh sb="223" eb="224">
      <t>カク</t>
    </rPh>
    <rPh sb="329" eb="330">
      <t>ショウ</t>
    </rPh>
    <rPh sb="335" eb="336">
      <t>カイ</t>
    </rPh>
    <rPh sb="436" eb="437">
      <t>ニン</t>
    </rPh>
    <rPh sb="439" eb="440">
      <t>カイ</t>
    </rPh>
    <rPh sb="482" eb="484">
      <t>センヨウ</t>
    </rPh>
    <rPh sb="484" eb="486">
      <t>トクセツ</t>
    </rPh>
    <rPh sb="507" eb="508">
      <t>キュウ</t>
    </rPh>
    <phoneticPr fontId="4"/>
  </si>
  <si>
    <r>
      <rPr>
        <b/>
        <u/>
        <sz val="11"/>
        <color rgb="FFFF0000"/>
        <rFont val="ＭＳ Ｐゴシック"/>
        <family val="3"/>
        <charset val="128"/>
      </rPr>
      <t>（記載例）</t>
    </r>
    <r>
      <rPr>
        <sz val="11"/>
        <color theme="1"/>
        <rFont val="ＭＳ Ｐゴシック"/>
        <family val="3"/>
        <charset val="128"/>
      </rPr>
      <t xml:space="preserve">
セミナー・ワークショップの実施</t>
    </r>
  </si>
  <si>
    <r>
      <rPr>
        <b/>
        <u/>
        <sz val="11"/>
        <color rgb="FFFF0000"/>
        <rFont val="ＭＳ Ｐゴシック"/>
        <family val="3"/>
        <charset val="128"/>
      </rPr>
      <t>（記載例）</t>
    </r>
    <r>
      <rPr>
        <sz val="11"/>
        <color theme="1"/>
        <rFont val="ＭＳ Ｐゴシック"/>
        <family val="3"/>
        <charset val="128"/>
      </rPr>
      <t xml:space="preserve">
　県内の高校・大学と連携し、ライフデザインセミナー及びワークショップを実施する。妊娠・出産の正しい知識と結婚・子育てに関するマネーライフプランニング等について、子育て世帯をファシリテーターとし、複数のロールモデルを提供する一助とする。（ファシリテーターは公募の上、決定する）
　※対象：県内大学●校、県内高校●校を予定
　※回数：●回を想定</t>
    </r>
    <rPh sb="1" eb="3">
      <t>キサイ</t>
    </rPh>
    <rPh sb="3" eb="4">
      <t>レイ</t>
    </rPh>
    <rPh sb="168" eb="170">
      <t>カイスウ</t>
    </rPh>
    <rPh sb="172" eb="173">
      <t>カイ</t>
    </rPh>
    <rPh sb="174" eb="176">
      <t>ソウテイ</t>
    </rPh>
    <phoneticPr fontId="4"/>
  </si>
  <si>
    <r>
      <rPr>
        <b/>
        <u/>
        <sz val="11"/>
        <color rgb="FFFF0000"/>
        <rFont val="ＭＳ Ｐゴシック"/>
        <family val="3"/>
        <charset val="128"/>
      </rPr>
      <t>（記載例）</t>
    </r>
    <r>
      <rPr>
        <sz val="11"/>
        <color theme="1"/>
        <rFont val="ＭＳ Ｐゴシック"/>
        <family val="3"/>
        <charset val="128"/>
      </rPr>
      <t xml:space="preserve">
ライフデザイン啓発サイトの開発</t>
    </r>
  </si>
  <si>
    <r>
      <rPr>
        <b/>
        <u/>
        <sz val="11"/>
        <color rgb="FFFF0000"/>
        <rFont val="ＭＳ Ｐゴシック"/>
        <family val="3"/>
        <charset val="128"/>
      </rPr>
      <t>（記載例）</t>
    </r>
    <r>
      <rPr>
        <sz val="11"/>
        <color theme="1"/>
        <rFont val="ＭＳ Ｐゴシック"/>
        <family val="3"/>
        <charset val="128"/>
      </rPr>
      <t xml:space="preserve">
・ライフデザインを描くために必要なデータを充実させ、正しい知識に基づいて人生設計ができるよう支援する。
・サイト上でライフデザインをシミュレーションできるツールを提供する。
・若い世代へ普及するための効果的な手段としてSNSを活用した広報・周知を行う。</t>
    </r>
    <rPh sb="1" eb="3">
      <t>キサイ</t>
    </rPh>
    <rPh sb="3" eb="4">
      <t>レイ</t>
    </rPh>
    <rPh sb="129" eb="130">
      <t>オコナ</t>
    </rPh>
    <phoneticPr fontId="4"/>
  </si>
  <si>
    <r>
      <rPr>
        <b/>
        <u/>
        <sz val="11"/>
        <color rgb="FFFF0000"/>
        <rFont val="ＭＳ Ｐゴシック"/>
        <family val="3"/>
        <charset val="128"/>
      </rPr>
      <t>（記載例）</t>
    </r>
    <r>
      <rPr>
        <sz val="11"/>
        <color theme="1"/>
        <rFont val="ＭＳ Ｐゴシック"/>
        <family val="3"/>
        <charset val="128"/>
      </rPr>
      <t xml:space="preserve">
・本事業の開催方法について、前年度において幅広い年齢層を対象としたことによりマッチング率が下がったことを踏まえ、対象年齢を引き下げ、若い世代を中心に集客を図る。
・本事業の周知方法について、更なる集客を図るため、従来の広報誌に加え、ＳＮＳ広告を行う。
</t>
    </r>
    <r>
      <rPr>
        <b/>
        <u/>
        <sz val="11"/>
        <color rgb="FFFF0000"/>
        <rFont val="ＭＳ Ｐゴシック"/>
        <family val="3"/>
        <charset val="128"/>
      </rPr>
      <t xml:space="preserve">（留意点）
</t>
    </r>
    <r>
      <rPr>
        <sz val="11"/>
        <color theme="1"/>
        <rFont val="ＭＳ Ｐゴシック"/>
        <family val="3"/>
        <charset val="128"/>
      </rPr>
      <t>・一般財源での実施も含めた継続事業については、過年度の事業で浮かび上がった課題の分析やそれに対する取組（ステップアップ）を記載
・新規事業については記載不要。</t>
    </r>
    <rPh sb="1" eb="3">
      <t>キサイ</t>
    </rPh>
    <rPh sb="3" eb="4">
      <t>レイ</t>
    </rPh>
    <rPh sb="7" eb="8">
      <t>ホン</t>
    </rPh>
    <rPh sb="8" eb="10">
      <t>ジギョウ</t>
    </rPh>
    <rPh sb="11" eb="13">
      <t>カイサイ</t>
    </rPh>
    <rPh sb="13" eb="15">
      <t>ホウホウ</t>
    </rPh>
    <rPh sb="20" eb="23">
      <t>ゼンネンド</t>
    </rPh>
    <rPh sb="27" eb="29">
      <t>ハバヒロ</t>
    </rPh>
    <rPh sb="30" eb="33">
      <t>ネンレイソウ</t>
    </rPh>
    <rPh sb="34" eb="36">
      <t>タイショウ</t>
    </rPh>
    <rPh sb="49" eb="50">
      <t>リツ</t>
    </rPh>
    <rPh sb="51" eb="52">
      <t>サ</t>
    </rPh>
    <rPh sb="58" eb="59">
      <t>フ</t>
    </rPh>
    <rPh sb="62" eb="64">
      <t>タイショウ</t>
    </rPh>
    <rPh sb="64" eb="66">
      <t>ネンレイ</t>
    </rPh>
    <rPh sb="67" eb="68">
      <t>ヒ</t>
    </rPh>
    <rPh sb="69" eb="70">
      <t>サ</t>
    </rPh>
    <rPh sb="72" eb="73">
      <t>ワカ</t>
    </rPh>
    <rPh sb="74" eb="76">
      <t>セダイ</t>
    </rPh>
    <rPh sb="77" eb="79">
      <t>チュウシン</t>
    </rPh>
    <rPh sb="80" eb="82">
      <t>シュウキャク</t>
    </rPh>
    <rPh sb="83" eb="84">
      <t>ハカ</t>
    </rPh>
    <rPh sb="88" eb="89">
      <t>ホン</t>
    </rPh>
    <rPh sb="89" eb="91">
      <t>ジギョウ</t>
    </rPh>
    <rPh sb="92" eb="94">
      <t>シュウチ</t>
    </rPh>
    <rPh sb="94" eb="96">
      <t>ホウホウ</t>
    </rPh>
    <rPh sb="101" eb="102">
      <t>サラ</t>
    </rPh>
    <rPh sb="104" eb="106">
      <t>シュウキャク</t>
    </rPh>
    <rPh sb="107" eb="108">
      <t>ハカ</t>
    </rPh>
    <rPh sb="112" eb="114">
      <t>ジュウライ</t>
    </rPh>
    <rPh sb="115" eb="118">
      <t>コウホウシ</t>
    </rPh>
    <rPh sb="119" eb="120">
      <t>クワ</t>
    </rPh>
    <rPh sb="125" eb="127">
      <t>コウコク</t>
    </rPh>
    <rPh sb="128" eb="129">
      <t>オコナ</t>
    </rPh>
    <rPh sb="134" eb="137">
      <t>リュウイテン</t>
    </rPh>
    <phoneticPr fontId="4"/>
  </si>
  <si>
    <t>100（R8年度）</t>
    <rPh sb="6" eb="7">
      <t>ネン</t>
    </rPh>
    <rPh sb="7" eb="8">
      <t>ド</t>
    </rPh>
    <phoneticPr fontId="4"/>
  </si>
  <si>
    <t>50（R7年度見込）
or
50（R6年度）
or
数値がない場合は「---」</t>
    <rPh sb="5" eb="6">
      <t>ネン</t>
    </rPh>
    <rPh sb="6" eb="7">
      <t>ド</t>
    </rPh>
    <rPh sb="7" eb="9">
      <t>ミコ</t>
    </rPh>
    <phoneticPr fontId="4"/>
  </si>
  <si>
    <r>
      <rPr>
        <b/>
        <u/>
        <sz val="11"/>
        <color rgb="FFFF0000"/>
        <rFont val="ＭＳ Ｐゴシック"/>
        <family val="3"/>
        <charset val="128"/>
      </rPr>
      <t>（記載例）</t>
    </r>
    <r>
      <rPr>
        <sz val="11"/>
        <color theme="1"/>
        <rFont val="ＭＳ Ｐゴシック"/>
        <family val="3"/>
        <charset val="128"/>
      </rPr>
      <t xml:space="preserve">
2026/3/31</t>
    </r>
  </si>
  <si>
    <r>
      <rPr>
        <b/>
        <u/>
        <sz val="11"/>
        <color rgb="FFFF0000"/>
        <rFont val="ＭＳ Ｐゴシック"/>
        <family val="3"/>
        <charset val="128"/>
      </rPr>
      <t>（記載例）</t>
    </r>
    <r>
      <rPr>
        <sz val="11"/>
        <color theme="1"/>
        <rFont val="ＭＳ Ｐゴシック"/>
        <family val="3"/>
        <charset val="128"/>
      </rPr>
      <t xml:space="preserve">
2026/7/10</t>
    </r>
  </si>
  <si>
    <r>
      <rPr>
        <b/>
        <u/>
        <sz val="11"/>
        <color rgb="FFFF0000"/>
        <rFont val="ＭＳ Ｐゴシック"/>
        <family val="3"/>
        <charset val="128"/>
      </rPr>
      <t>（留意点）</t>
    </r>
    <r>
      <rPr>
        <sz val="11"/>
        <color theme="1"/>
        <rFont val="ＭＳ Ｐゴシック"/>
        <family val="3"/>
        <charset val="128"/>
      </rPr>
      <t xml:space="preserve">
・別途配布する「留意点等」を参照すること。</t>
    </r>
    <rPh sb="1" eb="4">
      <t>リュウイテン</t>
    </rPh>
    <rPh sb="7" eb="9">
      <t>ベット</t>
    </rPh>
    <rPh sb="9" eb="11">
      <t>ハイフ</t>
    </rPh>
    <rPh sb="14" eb="17">
      <t>リュウイテン</t>
    </rPh>
    <rPh sb="17" eb="18">
      <t>トウ</t>
    </rPh>
    <rPh sb="20" eb="22">
      <t>サンショウ</t>
    </rPh>
    <phoneticPr fontId="4"/>
  </si>
  <si>
    <t>個別入力シート
【結婚・妊娠・共育ての相談機会提供・支援プログラム】</t>
    <rPh sb="0" eb="2">
      <t>コベツ</t>
    </rPh>
    <rPh sb="2" eb="4">
      <t>ニュウリョク</t>
    </rPh>
    <phoneticPr fontId="4"/>
  </si>
  <si>
    <r>
      <rPr>
        <b/>
        <u/>
        <sz val="16"/>
        <color rgb="FFFF0000"/>
        <rFont val="ＭＳ Ｐゴシック"/>
        <family val="3"/>
        <charset val="128"/>
      </rPr>
      <t>【対象費目】</t>
    </r>
    <r>
      <rPr>
        <b/>
        <sz val="16"/>
        <color rgb="FFFF0000"/>
        <rFont val="ＭＳ Ｐゴシック"/>
        <family val="3"/>
        <charset val="128"/>
      </rPr>
      <t xml:space="preserve">
</t>
    </r>
    <r>
      <rPr>
        <b/>
        <sz val="12"/>
        <color rgb="FFFF0000"/>
        <rFont val="ＭＳ Ｐゴシック"/>
        <family val="3"/>
        <charset val="128"/>
      </rPr>
      <t>※対象とする費用に「〇」を選択すること。</t>
    </r>
    <rPh sb="1" eb="3">
      <t>タイショウ</t>
    </rPh>
    <rPh sb="3" eb="5">
      <t>ヒモク</t>
    </rPh>
    <rPh sb="8" eb="10">
      <t>タイショウ</t>
    </rPh>
    <rPh sb="13" eb="15">
      <t>ヒヨウ</t>
    </rPh>
    <rPh sb="20" eb="22">
      <t>センタク</t>
    </rPh>
    <phoneticPr fontId="4"/>
  </si>
  <si>
    <r>
      <rPr>
        <b/>
        <u/>
        <sz val="16"/>
        <color rgb="FFFF0000"/>
        <rFont val="ＭＳ Ｐゴシック"/>
        <family val="3"/>
        <charset val="128"/>
      </rPr>
      <t>【補助対象要件_自治体独自基準】</t>
    </r>
    <r>
      <rPr>
        <b/>
        <sz val="16"/>
        <color rgb="FFFF0000"/>
        <rFont val="ＭＳ Ｐゴシック"/>
        <family val="3"/>
        <charset val="128"/>
      </rPr>
      <t xml:space="preserve">
</t>
    </r>
    <r>
      <rPr>
        <b/>
        <sz val="11"/>
        <color rgb="FFFF0000"/>
        <rFont val="ＭＳ Ｐゴシック"/>
        <family val="3"/>
        <charset val="128"/>
      </rPr>
      <t>※所得要件・年齢要件・補助上限額は150字以内・その他独自要件は250字以内で要約してください。
※国基準のとおりであれば</t>
    </r>
    <r>
      <rPr>
        <b/>
        <u/>
        <sz val="11"/>
        <color rgb="FFFF0000"/>
        <rFont val="ＭＳ Ｐゴシック"/>
        <family val="3"/>
        <charset val="128"/>
      </rPr>
      <t>空欄のまま</t>
    </r>
    <r>
      <rPr>
        <b/>
        <sz val="11"/>
        <color rgb="FFFF0000"/>
        <rFont val="ＭＳ Ｐゴシック"/>
        <family val="3"/>
        <charset val="128"/>
      </rPr>
      <t>としてください。</t>
    </r>
    <rPh sb="1" eb="3">
      <t>ホジョ</t>
    </rPh>
    <rPh sb="3" eb="5">
      <t>タイショウ</t>
    </rPh>
    <rPh sb="5" eb="7">
      <t>ヨウケン</t>
    </rPh>
    <rPh sb="8" eb="11">
      <t>ジチタイ</t>
    </rPh>
    <rPh sb="11" eb="13">
      <t>ドクジ</t>
    </rPh>
    <rPh sb="13" eb="15">
      <t>キジュン</t>
    </rPh>
    <rPh sb="18" eb="20">
      <t>ショトク</t>
    </rPh>
    <rPh sb="20" eb="22">
      <t>ヨウケン</t>
    </rPh>
    <rPh sb="23" eb="25">
      <t>ネンレイ</t>
    </rPh>
    <rPh sb="25" eb="27">
      <t>ヨウケン</t>
    </rPh>
    <rPh sb="28" eb="30">
      <t>ホジョ</t>
    </rPh>
    <rPh sb="30" eb="33">
      <t>ジョウゲンガク</t>
    </rPh>
    <rPh sb="37" eb="38">
      <t>ジ</t>
    </rPh>
    <rPh sb="38" eb="40">
      <t>イナイ</t>
    </rPh>
    <rPh sb="43" eb="44">
      <t>タ</t>
    </rPh>
    <rPh sb="44" eb="46">
      <t>ドクジ</t>
    </rPh>
    <rPh sb="46" eb="48">
      <t>ヨウケン</t>
    </rPh>
    <rPh sb="52" eb="53">
      <t>ジ</t>
    </rPh>
    <rPh sb="53" eb="55">
      <t>イナイ</t>
    </rPh>
    <rPh sb="56" eb="58">
      <t>ヨウヤク</t>
    </rPh>
    <phoneticPr fontId="4"/>
  </si>
  <si>
    <r>
      <t xml:space="preserve">【（参考）令和７年度_申請状況】
</t>
    </r>
    <r>
      <rPr>
        <b/>
        <sz val="12"/>
        <color rgb="FFFF0000"/>
        <rFont val="ＭＳ Ｐゴシック"/>
        <family val="3"/>
        <charset val="128"/>
      </rPr>
      <t>令和７年12月時点における申請実績世帯数及び令和８年１月～３月の申請見込世帯数を記載</t>
    </r>
    <rPh sb="2" eb="4">
      <t>サンコウ</t>
    </rPh>
    <rPh sb="5" eb="7">
      <t>レイワ</t>
    </rPh>
    <rPh sb="8" eb="10">
      <t>ネンド</t>
    </rPh>
    <rPh sb="11" eb="13">
      <t>シンセイ</t>
    </rPh>
    <rPh sb="13" eb="15">
      <t>ジョウキョウ</t>
    </rPh>
    <phoneticPr fontId="4"/>
  </si>
  <si>
    <r>
      <t xml:space="preserve">【令和８年度_申請見込】
</t>
    </r>
    <r>
      <rPr>
        <b/>
        <sz val="12"/>
        <color rgb="FFFF0000"/>
        <rFont val="ＭＳ Ｐゴシック"/>
        <family val="3"/>
        <charset val="128"/>
      </rPr>
      <t>①新規世帯見込については、継続補助分（D）を除いた本年度の見込世帯数（A・B・C）を記載
②継続補助世帯見込については、継続補助規定の有無、前年度補助上限額未満の支給見込世帯数（D）及び対象経費支出予定額（G）を記載
③A・B・D・Gの値については、「4_総括表への転記シート」に自動転記</t>
    </r>
    <rPh sb="1" eb="3">
      <t>レイワ</t>
    </rPh>
    <rPh sb="4" eb="6">
      <t>ネンド</t>
    </rPh>
    <rPh sb="63" eb="65">
      <t>セタイ</t>
    </rPh>
    <rPh sb="131" eb="132">
      <t>アタイ</t>
    </rPh>
    <phoneticPr fontId="4"/>
  </si>
  <si>
    <r>
      <rPr>
        <b/>
        <u/>
        <sz val="16"/>
        <color rgb="FFFF0000"/>
        <rFont val="ＭＳ Ｐゴシック"/>
        <family val="3"/>
        <charset val="128"/>
      </rPr>
      <t>【個別事業における個別ＫＰＩ</t>
    </r>
    <r>
      <rPr>
        <b/>
        <u/>
        <sz val="11"/>
        <color rgb="FFFF0000"/>
        <rFont val="ＭＳ Ｐゴシック"/>
        <family val="3"/>
        <charset val="128"/>
      </rPr>
      <t>（アウトプット）</t>
    </r>
    <r>
      <rPr>
        <b/>
        <u/>
        <sz val="16"/>
        <color rgb="FFFF0000"/>
        <rFont val="ＭＳ Ｐゴシック"/>
        <family val="3"/>
        <charset val="128"/>
      </rPr>
      <t>】</t>
    </r>
    <r>
      <rPr>
        <b/>
        <sz val="12"/>
        <color rgb="FFFF0000"/>
        <rFont val="ＭＳ Ｐゴシック"/>
        <family val="3"/>
        <charset val="128"/>
      </rPr>
      <t xml:space="preserve">
※項目名は変更しないこと。</t>
    </r>
    <rPh sb="1" eb="3">
      <t>コベツ</t>
    </rPh>
    <rPh sb="3" eb="5">
      <t>ジギョウ</t>
    </rPh>
    <rPh sb="9" eb="11">
      <t>コベツ</t>
    </rPh>
    <rPh sb="25" eb="27">
      <t>コウモク</t>
    </rPh>
    <rPh sb="27" eb="28">
      <t>メイ</t>
    </rPh>
    <rPh sb="29" eb="31">
      <t>ヘンコウ</t>
    </rPh>
    <phoneticPr fontId="4"/>
  </si>
  <si>
    <r>
      <rPr>
        <b/>
        <u/>
        <sz val="16"/>
        <color rgb="FFFF0000"/>
        <rFont val="ＭＳ Ｐゴシック"/>
        <family val="3"/>
        <charset val="128"/>
      </rPr>
      <t>【個別事業における個別ＫＰＩ</t>
    </r>
    <r>
      <rPr>
        <b/>
        <u/>
        <sz val="11"/>
        <color rgb="FFFF0000"/>
        <rFont val="ＭＳ Ｐゴシック"/>
        <family val="3"/>
        <charset val="128"/>
      </rPr>
      <t>（アウトカム）</t>
    </r>
    <r>
      <rPr>
        <b/>
        <u/>
        <sz val="16"/>
        <color rgb="FFFF0000"/>
        <rFont val="ＭＳ Ｐゴシック"/>
        <family val="3"/>
        <charset val="128"/>
      </rPr>
      <t>】</t>
    </r>
    <r>
      <rPr>
        <b/>
        <sz val="12"/>
        <color rgb="FFFF0000"/>
        <rFont val="ＭＳ Ｐゴシック"/>
        <family val="3"/>
        <charset val="128"/>
      </rPr>
      <t xml:space="preserve">
※項目名は変更しないこと。</t>
    </r>
    <rPh sb="1" eb="3">
      <t>コベツ</t>
    </rPh>
    <rPh sb="3" eb="5">
      <t>ジギョウ</t>
    </rPh>
    <rPh sb="9" eb="11">
      <t>コベツ</t>
    </rPh>
    <rPh sb="24" eb="26">
      <t>コウモク</t>
    </rPh>
    <rPh sb="26" eb="27">
      <t>メイ</t>
    </rPh>
    <rPh sb="28" eb="30">
      <t>ヘンコウ</t>
    </rPh>
    <phoneticPr fontId="4"/>
  </si>
  <si>
    <t>事業メニュー</t>
    <rPh sb="0" eb="2">
      <t>ジギョウ</t>
    </rPh>
    <phoneticPr fontId="50"/>
  </si>
  <si>
    <r>
      <t xml:space="preserve">Ａ
総事業費（円）
</t>
    </r>
    <r>
      <rPr>
        <sz val="11"/>
        <color rgb="FFFF0000"/>
        <rFont val="ＭＳ Ｐゴシック"/>
        <family val="3"/>
        <charset val="128"/>
      </rPr>
      <t>※自治体単費分を
含むこと。</t>
    </r>
    <r>
      <rPr>
        <sz val="11"/>
        <color theme="1"/>
        <rFont val="ＭＳ Ｐゴシック"/>
        <family val="3"/>
        <charset val="128"/>
      </rPr>
      <t xml:space="preserve">
</t>
    </r>
    <r>
      <rPr>
        <sz val="11"/>
        <color rgb="FFFF0000"/>
        <rFont val="ＭＳ Ｐゴシック"/>
        <family val="3"/>
        <charset val="128"/>
      </rPr>
      <t>※必ずA≧Cとすること。</t>
    </r>
    <rPh sb="2" eb="6">
      <t>ソウジギョウヒ</t>
    </rPh>
    <rPh sb="7" eb="8">
      <t>エン</t>
    </rPh>
    <rPh sb="11" eb="14">
      <t>ジチタイ</t>
    </rPh>
    <rPh sb="14" eb="16">
      <t>タンピ</t>
    </rPh>
    <rPh sb="16" eb="17">
      <t>ブン</t>
    </rPh>
    <rPh sb="19" eb="20">
      <t>フク</t>
    </rPh>
    <phoneticPr fontId="50"/>
  </si>
  <si>
    <r>
      <t xml:space="preserve">Ｃ
対象経費支出予定額（円）
</t>
    </r>
    <r>
      <rPr>
        <u/>
        <sz val="11"/>
        <color rgb="FFFF0000"/>
        <rFont val="ＭＳ Ｐゴシック"/>
        <family val="3"/>
        <charset val="128"/>
      </rPr>
      <t>※国補助率を乗じる前の額</t>
    </r>
    <r>
      <rPr>
        <sz val="11"/>
        <color theme="1"/>
        <rFont val="ＭＳ Ｐゴシック"/>
        <family val="3"/>
        <charset val="128"/>
      </rPr>
      <t xml:space="preserve">
</t>
    </r>
    <r>
      <rPr>
        <sz val="11"/>
        <color rgb="FFFF0000"/>
        <rFont val="ＭＳ Ｐゴシック"/>
        <family val="3"/>
        <charset val="128"/>
      </rPr>
      <t>※必ずA≧Cとすること。</t>
    </r>
    <rPh sb="2" eb="4">
      <t>タイショウ</t>
    </rPh>
    <rPh sb="4" eb="6">
      <t>ケイヒ</t>
    </rPh>
    <rPh sb="6" eb="8">
      <t>シシュツ</t>
    </rPh>
    <rPh sb="8" eb="10">
      <t>ヨテイ</t>
    </rPh>
    <rPh sb="10" eb="11">
      <t>ガク</t>
    </rPh>
    <rPh sb="12" eb="13">
      <t>エン</t>
    </rPh>
    <phoneticPr fontId="50"/>
  </si>
  <si>
    <t>住宅取得費用</t>
    <rPh sb="0" eb="2">
      <t>ジュウタク</t>
    </rPh>
    <rPh sb="2" eb="4">
      <t>シュトク</t>
    </rPh>
    <rPh sb="4" eb="6">
      <t>ヒヨウ</t>
    </rPh>
    <phoneticPr fontId="4"/>
  </si>
  <si>
    <t>住宅リフォーム費用</t>
    <rPh sb="0" eb="2">
      <t>ジュウタク</t>
    </rPh>
    <rPh sb="7" eb="9">
      <t>ヒヨウ</t>
    </rPh>
    <phoneticPr fontId="4"/>
  </si>
  <si>
    <t>住宅賃借費用</t>
    <rPh sb="0" eb="2">
      <t>ジュウタク</t>
    </rPh>
    <rPh sb="2" eb="4">
      <t>チンシャク</t>
    </rPh>
    <rPh sb="4" eb="6">
      <t>ヒヨウ</t>
    </rPh>
    <phoneticPr fontId="4"/>
  </si>
  <si>
    <t>引越費用</t>
    <rPh sb="0" eb="2">
      <t>ヒッコシ</t>
    </rPh>
    <rPh sb="2" eb="4">
      <t>ヒヨウ</t>
    </rPh>
    <phoneticPr fontId="4"/>
  </si>
  <si>
    <r>
      <rPr>
        <sz val="11"/>
        <color theme="1"/>
        <rFont val="ＭＳ Ｐゴシック"/>
        <family val="3"/>
        <charset val="128"/>
      </rPr>
      <t xml:space="preserve">所得要件_独自基準
</t>
    </r>
    <r>
      <rPr>
        <sz val="11"/>
        <color rgb="FFFF0000"/>
        <rFont val="ＭＳ Ｐゴシック"/>
        <family val="3"/>
        <charset val="128"/>
      </rPr>
      <t xml:space="preserve">
※国基準のとおりであれば空欄</t>
    </r>
    <rPh sb="0" eb="2">
      <t>ショトク</t>
    </rPh>
    <rPh sb="2" eb="4">
      <t>ヨウケン</t>
    </rPh>
    <rPh sb="5" eb="7">
      <t>ドクジ</t>
    </rPh>
    <rPh sb="7" eb="9">
      <t>キジュン</t>
    </rPh>
    <phoneticPr fontId="4"/>
  </si>
  <si>
    <r>
      <rPr>
        <sz val="11"/>
        <color theme="1"/>
        <rFont val="ＭＳ Ｐゴシック"/>
        <family val="3"/>
        <charset val="128"/>
      </rPr>
      <t xml:space="preserve">年齢要件_独自基準
</t>
    </r>
    <r>
      <rPr>
        <sz val="11"/>
        <color rgb="FFFF0000"/>
        <rFont val="ＭＳ Ｐゴシック"/>
        <family val="3"/>
        <charset val="128"/>
      </rPr>
      <t xml:space="preserve">
※国基準のとおりであれば空欄</t>
    </r>
    <rPh sb="0" eb="2">
      <t>ネンレイ</t>
    </rPh>
    <rPh sb="2" eb="4">
      <t>ヨウケン</t>
    </rPh>
    <phoneticPr fontId="4"/>
  </si>
  <si>
    <r>
      <t xml:space="preserve">補助上限額_独自基準
29歳以下
</t>
    </r>
    <r>
      <rPr>
        <sz val="11"/>
        <color rgb="FFFF0000"/>
        <rFont val="ＭＳ Ｐゴシック"/>
        <family val="3"/>
        <charset val="128"/>
      </rPr>
      <t>※国基準のとおりであれば空欄</t>
    </r>
    <rPh sb="0" eb="2">
      <t>ホジョ</t>
    </rPh>
    <rPh sb="2" eb="4">
      <t>ジョウゲン</t>
    </rPh>
    <rPh sb="4" eb="5">
      <t>ガク</t>
    </rPh>
    <phoneticPr fontId="4"/>
  </si>
  <si>
    <r>
      <t xml:space="preserve">補助上限額_独自基準
39歳以下
</t>
    </r>
    <r>
      <rPr>
        <sz val="11"/>
        <color rgb="FFFF0000"/>
        <rFont val="ＭＳ Ｐゴシック"/>
        <family val="3"/>
        <charset val="128"/>
      </rPr>
      <t xml:space="preserve">
※国基準のとおりであれば空欄</t>
    </r>
    <rPh sb="0" eb="2">
      <t>ホジョ</t>
    </rPh>
    <rPh sb="2" eb="5">
      <t>ジョウゲンガク</t>
    </rPh>
    <rPh sb="13" eb="16">
      <t>サイイカ</t>
    </rPh>
    <phoneticPr fontId="4"/>
  </si>
  <si>
    <t>その他独自要件</t>
    <rPh sb="2" eb="3">
      <t>タ</t>
    </rPh>
    <rPh sb="3" eb="5">
      <t>ドクジ</t>
    </rPh>
    <rPh sb="5" eb="7">
      <t>ヨウケン</t>
    </rPh>
    <phoneticPr fontId="4"/>
  </si>
  <si>
    <t>事業実施の有無
【リスト選択】</t>
    <rPh sb="0" eb="2">
      <t>ジギョウ</t>
    </rPh>
    <rPh sb="2" eb="4">
      <t>ジッシ</t>
    </rPh>
    <rPh sb="5" eb="7">
      <t>ウム</t>
    </rPh>
    <phoneticPr fontId="4"/>
  </si>
  <si>
    <t>～12月
実績
世帯数</t>
    <rPh sb="8" eb="10">
      <t>セタイ</t>
    </rPh>
    <rPh sb="10" eb="11">
      <t>スウ</t>
    </rPh>
    <phoneticPr fontId="4"/>
  </si>
  <si>
    <t>1月～3月
見込
世帯数</t>
    <rPh sb="9" eb="12">
      <t>セタイスウ</t>
    </rPh>
    <phoneticPr fontId="4"/>
  </si>
  <si>
    <r>
      <t xml:space="preserve">申請世帯
見込数
</t>
    </r>
    <r>
      <rPr>
        <sz val="9"/>
        <color theme="1"/>
        <rFont val="ＭＳ Ｐゴシック"/>
        <family val="3"/>
        <charset val="128"/>
      </rPr>
      <t>（実績+見込）
【自動表記】</t>
    </r>
    <rPh sb="5" eb="7">
      <t>ミコミ</t>
    </rPh>
    <rPh sb="7" eb="8">
      <t>スウ</t>
    </rPh>
    <rPh sb="10" eb="12">
      <t>ジッセキ</t>
    </rPh>
    <rPh sb="18" eb="20">
      <t>ジドウ</t>
    </rPh>
    <rPh sb="20" eb="22">
      <t>ヒョウキ</t>
    </rPh>
    <phoneticPr fontId="4"/>
  </si>
  <si>
    <t>Ａ
29歳以下
世帯数</t>
    <rPh sb="4" eb="5">
      <t>サイ</t>
    </rPh>
    <rPh sb="5" eb="7">
      <t>イカ</t>
    </rPh>
    <rPh sb="8" eb="11">
      <t>セタイスウ</t>
    </rPh>
    <phoneticPr fontId="4"/>
  </si>
  <si>
    <t>Ｂ
その他
世帯数</t>
    <rPh sb="4" eb="5">
      <t>タ</t>
    </rPh>
    <rPh sb="6" eb="9">
      <t>セタイスウ</t>
    </rPh>
    <phoneticPr fontId="4"/>
  </si>
  <si>
    <t>Ｃ
新規世帯
見込数
（Ａ+Ｂ）
【自動表記】</t>
    <rPh sb="2" eb="4">
      <t>シンキ</t>
    </rPh>
    <rPh sb="4" eb="6">
      <t>セタイ</t>
    </rPh>
    <rPh sb="7" eb="9">
      <t>ミコミ</t>
    </rPh>
    <rPh sb="9" eb="10">
      <t>スウ</t>
    </rPh>
    <rPh sb="18" eb="20">
      <t>ジドウ</t>
    </rPh>
    <rPh sb="20" eb="22">
      <t>ヒョウキ</t>
    </rPh>
    <phoneticPr fontId="4"/>
  </si>
  <si>
    <t>Ｄ
継続補助世帯
見込数</t>
    <rPh sb="6" eb="8">
      <t>セタイ</t>
    </rPh>
    <rPh sb="9" eb="11">
      <t>ミコミ</t>
    </rPh>
    <phoneticPr fontId="4"/>
  </si>
  <si>
    <r>
      <rPr>
        <b/>
        <u/>
        <sz val="11"/>
        <color theme="1"/>
        <rFont val="ＭＳ Ｐゴシック"/>
        <family val="3"/>
        <charset val="128"/>
      </rPr>
      <t>継続補助
規定</t>
    </r>
    <r>
      <rPr>
        <sz val="11"/>
        <color theme="1"/>
        <rFont val="ＭＳ Ｐゴシック"/>
        <family val="3"/>
        <charset val="128"/>
      </rPr>
      <t>の有無
【リスト選択】</t>
    </r>
    <rPh sb="0" eb="2">
      <t>ケイゾク</t>
    </rPh>
    <rPh sb="2" eb="4">
      <t>ホジョ</t>
    </rPh>
    <rPh sb="5" eb="7">
      <t>キテイ</t>
    </rPh>
    <rPh sb="8" eb="10">
      <t>ウム</t>
    </rPh>
    <phoneticPr fontId="4"/>
  </si>
  <si>
    <r>
      <t xml:space="preserve">世帯数積算根拠
</t>
    </r>
    <r>
      <rPr>
        <sz val="11"/>
        <color rgb="FFFF0000"/>
        <rFont val="ＭＳ Ｐゴシック"/>
        <family val="3"/>
        <charset val="128"/>
      </rPr>
      <t>※簡潔に記載してください。</t>
    </r>
    <rPh sb="0" eb="3">
      <t>セタイスウ</t>
    </rPh>
    <rPh sb="3" eb="5">
      <t>セキサン</t>
    </rPh>
    <rPh sb="5" eb="7">
      <t>コンキョ</t>
    </rPh>
    <rPh sb="9" eb="11">
      <t>カンケツ</t>
    </rPh>
    <rPh sb="12" eb="14">
      <t>キサイ</t>
    </rPh>
    <phoneticPr fontId="4"/>
  </si>
  <si>
    <t>Ｅ
29歳以下
上限額
(Ａ×60万円)
【自動表記】</t>
    <rPh sb="4" eb="5">
      <t>サイ</t>
    </rPh>
    <rPh sb="5" eb="7">
      <t>イカ</t>
    </rPh>
    <rPh sb="8" eb="10">
      <t>ジョウゲン</t>
    </rPh>
    <rPh sb="10" eb="11">
      <t>ガク</t>
    </rPh>
    <rPh sb="22" eb="24">
      <t>ジドウ</t>
    </rPh>
    <rPh sb="24" eb="26">
      <t>ヒョウキ</t>
    </rPh>
    <phoneticPr fontId="4"/>
  </si>
  <si>
    <t>Ｆ
その他
上限額
(Ｂ×30万円)
【自動表記】</t>
    <rPh sb="4" eb="5">
      <t>タ</t>
    </rPh>
    <rPh sb="6" eb="9">
      <t>ジョウゲンガク</t>
    </rPh>
    <phoneticPr fontId="4"/>
  </si>
  <si>
    <t>Ｇ
継続補助
対象経費
支出予定額
（円）</t>
    <rPh sb="2" eb="4">
      <t>ケイゾク</t>
    </rPh>
    <rPh sb="4" eb="6">
      <t>ホジョ</t>
    </rPh>
    <phoneticPr fontId="4"/>
  </si>
  <si>
    <t>Ｈ
上限額
合計
（E+F+Ｇ）
【自動表記】</t>
    <rPh sb="2" eb="5">
      <t>ジョウゲンガク</t>
    </rPh>
    <rPh sb="6" eb="8">
      <t>ゴウケイ</t>
    </rPh>
    <phoneticPr fontId="4"/>
  </si>
  <si>
    <r>
      <t>※左記のＨ(上限額の合計)を（「対象経費支出予定額」として）使用しない場合の金額積算根拠</t>
    </r>
    <r>
      <rPr>
        <sz val="11"/>
        <color rgb="FFFF0000"/>
        <rFont val="ＭＳ Ｐゴシック"/>
        <family val="3"/>
        <charset val="128"/>
      </rPr>
      <t xml:space="preserve">
</t>
    </r>
    <r>
      <rPr>
        <sz val="10"/>
        <color rgb="FFFF0000"/>
        <rFont val="ＭＳ Ｐゴシック"/>
        <family val="3"/>
        <charset val="128"/>
      </rPr>
      <t>※Ｈ＞「対象経費支出予定額（国補助率を乗じる前の額）」となる場合のみ簡潔に記載
※Ｈ＝「対象経費支出予定額（国補助率を乗じる前の額）」となる場合は空欄のままとしてください。</t>
    </r>
    <rPh sb="16" eb="18">
      <t>タイショウ</t>
    </rPh>
    <rPh sb="18" eb="20">
      <t>ケイヒ</t>
    </rPh>
    <rPh sb="20" eb="22">
      <t>シシュツ</t>
    </rPh>
    <rPh sb="22" eb="24">
      <t>ヨテイ</t>
    </rPh>
    <rPh sb="24" eb="25">
      <t>ガク</t>
    </rPh>
    <rPh sb="38" eb="40">
      <t>キンガク</t>
    </rPh>
    <rPh sb="40" eb="42">
      <t>セキサン</t>
    </rPh>
    <rPh sb="42" eb="44">
      <t>コンキョ</t>
    </rPh>
    <rPh sb="75" eb="77">
      <t>バアイ</t>
    </rPh>
    <rPh sb="79" eb="81">
      <t>カンケツ</t>
    </rPh>
    <rPh sb="82" eb="84">
      <t>キサイ</t>
    </rPh>
    <rPh sb="118" eb="120">
      <t>クウラン</t>
    </rPh>
    <phoneticPr fontId="4"/>
  </si>
  <si>
    <r>
      <t xml:space="preserve">広報の実施予定
</t>
    </r>
    <r>
      <rPr>
        <sz val="11"/>
        <color rgb="FFFF0000"/>
        <rFont val="ＭＳ Ｐゴシック"/>
        <family val="3"/>
        <charset val="128"/>
      </rPr>
      <t>※250字以内で要約してください。</t>
    </r>
    <rPh sb="0" eb="2">
      <t>コウホウ</t>
    </rPh>
    <rPh sb="3" eb="5">
      <t>ジッシ</t>
    </rPh>
    <rPh sb="5" eb="7">
      <t>ヨテイ</t>
    </rPh>
    <phoneticPr fontId="4"/>
  </si>
  <si>
    <t>国からの交付決定希望日
※7月～3月中旬(10日～20日)を目安とすること。</t>
  </si>
  <si>
    <t>支援プ①</t>
    <rPh sb="0" eb="2">
      <t>シエン</t>
    </rPh>
    <phoneticPr fontId="4"/>
  </si>
  <si>
    <t>健康福祉部　子育て支援課</t>
    <rPh sb="0" eb="5">
      <t>ケンコウフクシブ</t>
    </rPh>
    <rPh sb="6" eb="8">
      <t>コソダ</t>
    </rPh>
    <rPh sb="9" eb="12">
      <t>シエンカ</t>
    </rPh>
    <phoneticPr fontId="4"/>
  </si>
  <si>
    <t>結婚・妊娠・共育ての相談機会提供・支援プログラム</t>
  </si>
  <si>
    <t>都道府県主導型市町村連携コース</t>
  </si>
  <si>
    <t>4_2 結婚・妊娠・共育ての相談機会提供・支援プログラム（都道府県主導型市町村連携コース）</t>
  </si>
  <si>
    <t>伊東市結婚新生活支援事業</t>
    <rPh sb="0" eb="3">
      <t>イトウシ</t>
    </rPh>
    <rPh sb="3" eb="8">
      <t>ケッコンシンセイカツ</t>
    </rPh>
    <rPh sb="8" eb="10">
      <t>シエン</t>
    </rPh>
    <rPh sb="10" eb="12">
      <t>ジギョウ</t>
    </rPh>
    <phoneticPr fontId="4"/>
  </si>
  <si>
    <t>第５次伊東市総合計画における本市の目指す将来像は　「出会い　つながり　みんなで育む　自然豊かなやさしいまち　いとう」である。また、伊東市第２期まち・ひと・しごと創生人口ビジョン・総合戦略においては、５つの基本目標として、（１）安全・安心なくらしを守る（２）安定した雇用を創出する（３）新しいひとの流れをつくる（４）結婚・出産・子育ての希望をかなえる（５）時代に合った地域をつくり、地域と地域を連携する　を掲げており、本事業は上記のうち（４）に位置づけられる。</t>
  </si>
  <si>
    <t>○</t>
  </si>
  <si>
    <t>夫婦のいずれにも市税の滞納がないこと</t>
    <rPh sb="0" eb="2">
      <t>フウフ</t>
    </rPh>
    <rPh sb="8" eb="10">
      <t>シゼイ</t>
    </rPh>
    <rPh sb="11" eb="13">
      <t>タイノウ</t>
    </rPh>
    <phoneticPr fontId="4"/>
  </si>
  <si>
    <t>実施中</t>
  </si>
  <si>
    <t>無</t>
  </si>
  <si>
    <t>29歳以下：6世帯（申請見込）×60万円（補助上限額）＝3,600,000円
上記以外：6世帯（申請見込）×30万円（補助上限額）＝1,800,000円
申請見込みについては、令和5年度の当事業における支給実績を引用</t>
    <rPh sb="2" eb="3">
      <t>サイ</t>
    </rPh>
    <rPh sb="3" eb="5">
      <t>イカ</t>
    </rPh>
    <rPh sb="7" eb="9">
      <t>セタイ</t>
    </rPh>
    <rPh sb="10" eb="12">
      <t>シンセイ</t>
    </rPh>
    <rPh sb="12" eb="14">
      <t>ミコ</t>
    </rPh>
    <rPh sb="18" eb="20">
      <t>マンエン</t>
    </rPh>
    <rPh sb="21" eb="23">
      <t>ホジョ</t>
    </rPh>
    <rPh sb="23" eb="26">
      <t>ジョウゲンガク</t>
    </rPh>
    <rPh sb="37" eb="38">
      <t>エン</t>
    </rPh>
    <rPh sb="39" eb="41">
      <t>ジョウキ</t>
    </rPh>
    <rPh sb="41" eb="43">
      <t>イガイ</t>
    </rPh>
    <rPh sb="45" eb="47">
      <t>セタイ</t>
    </rPh>
    <rPh sb="48" eb="50">
      <t>シンセイ</t>
    </rPh>
    <rPh sb="50" eb="52">
      <t>ミコ</t>
    </rPh>
    <rPh sb="56" eb="58">
      <t>マンエン</t>
    </rPh>
    <rPh sb="59" eb="61">
      <t>ホジョ</t>
    </rPh>
    <rPh sb="61" eb="64">
      <t>ジョウゲンガク</t>
    </rPh>
    <rPh sb="75" eb="76">
      <t>エン</t>
    </rPh>
    <rPh sb="77" eb="79">
      <t>シンセイ</t>
    </rPh>
    <rPh sb="79" eb="81">
      <t>ミコ</t>
    </rPh>
    <rPh sb="88" eb="90">
      <t>レイワ</t>
    </rPh>
    <rPh sb="91" eb="93">
      <t>ネンド</t>
    </rPh>
    <rPh sb="94" eb="97">
      <t>トウジギョウ</t>
    </rPh>
    <rPh sb="101" eb="103">
      <t>シキュウ</t>
    </rPh>
    <rPh sb="103" eb="105">
      <t>ジッセキ</t>
    </rPh>
    <rPh sb="106" eb="108">
      <t>インヨウ</t>
    </rPh>
    <phoneticPr fontId="4"/>
  </si>
  <si>
    <t>市広報誌、市ホームページ、市公式SNSへの掲載、戸籍担当窓口にチラシを配架し、制度をPRする。また、市内事業所にも制度周知を依頼する。</t>
    <rPh sb="0" eb="1">
      <t>シ</t>
    </rPh>
    <rPh sb="1" eb="4">
      <t>コウホウシ</t>
    </rPh>
    <rPh sb="5" eb="6">
      <t>シ</t>
    </rPh>
    <rPh sb="13" eb="14">
      <t>シ</t>
    </rPh>
    <rPh sb="14" eb="16">
      <t>コウシキ</t>
    </rPh>
    <rPh sb="21" eb="23">
      <t>ケイサイ</t>
    </rPh>
    <rPh sb="24" eb="28">
      <t>コセキタントウ</t>
    </rPh>
    <rPh sb="28" eb="30">
      <t>マドグチ</t>
    </rPh>
    <rPh sb="35" eb="36">
      <t>ハイ</t>
    </rPh>
    <rPh sb="36" eb="37">
      <t>カ</t>
    </rPh>
    <rPh sb="39" eb="41">
      <t>セイド</t>
    </rPh>
    <rPh sb="50" eb="52">
      <t>シナイ</t>
    </rPh>
    <rPh sb="52" eb="55">
      <t>ジギョウショ</t>
    </rPh>
    <rPh sb="57" eb="59">
      <t>セイド</t>
    </rPh>
    <rPh sb="59" eb="61">
      <t>シュウチ</t>
    </rPh>
    <rPh sb="62" eb="64">
      <t>イライ</t>
    </rPh>
    <phoneticPr fontId="4"/>
  </si>
  <si>
    <t>支給世帯実績／支給見込世帯数の割合</t>
    <rPh sb="0" eb="2">
      <t>シキュウ</t>
    </rPh>
    <rPh sb="2" eb="4">
      <t>セタイ</t>
    </rPh>
    <rPh sb="4" eb="6">
      <t>ジッセキ</t>
    </rPh>
    <rPh sb="7" eb="9">
      <t>シキュウ</t>
    </rPh>
    <rPh sb="9" eb="11">
      <t>ミコミ</t>
    </rPh>
    <rPh sb="11" eb="14">
      <t>セタイスウ</t>
    </rPh>
    <rPh sb="15" eb="17">
      <t>ワリアイ</t>
    </rPh>
    <phoneticPr fontId="4"/>
  </si>
  <si>
    <t>50（R7年度見込）</t>
    <rPh sb="3" eb="5">
      <t>ネンド</t>
    </rPh>
    <rPh sb="5" eb="7">
      <t>ミコ</t>
    </rPh>
    <phoneticPr fontId="4"/>
  </si>
  <si>
    <t>結婚・妊娠・共育ての相談機会提供・支援プログラムに関するアンケートにおける「本事業の認知度」</t>
    <rPh sb="0" eb="2">
      <t>ケッコン</t>
    </rPh>
    <rPh sb="3" eb="5">
      <t>ニンシン</t>
    </rPh>
    <rPh sb="6" eb="7">
      <t>キョウ</t>
    </rPh>
    <rPh sb="7" eb="8">
      <t>ソダ</t>
    </rPh>
    <rPh sb="10" eb="12">
      <t>ソウダン</t>
    </rPh>
    <rPh sb="12" eb="14">
      <t>キカイ</t>
    </rPh>
    <rPh sb="14" eb="16">
      <t>テイキョウ</t>
    </rPh>
    <rPh sb="17" eb="19">
      <t>シエン</t>
    </rPh>
    <rPh sb="25" eb="26">
      <t>カン</t>
    </rPh>
    <rPh sb="38" eb="39">
      <t>ホン</t>
    </rPh>
    <rPh sb="39" eb="41">
      <t>ジギョウ</t>
    </rPh>
    <rPh sb="42" eb="45">
      <t>ニンチド</t>
    </rPh>
    <phoneticPr fontId="4"/>
  </si>
  <si>
    <t>90（R8年度）</t>
    <rPh sb="5" eb="7">
      <t>ネンド</t>
    </rPh>
    <phoneticPr fontId="4"/>
  </si>
  <si>
    <t>85.7(R6年度）</t>
    <rPh sb="6" eb="8">
      <t>ネンド</t>
    </rPh>
    <phoneticPr fontId="4"/>
  </si>
  <si>
    <t>結婚・妊娠・共育ての相談機会提供・支援プログラムに関するアンケートにおける「地域に応援されていると感じた世帯の割合」</t>
    <rPh sb="0" eb="2">
      <t>ケッコン</t>
    </rPh>
    <rPh sb="3" eb="5">
      <t>ニンシン</t>
    </rPh>
    <rPh sb="6" eb="7">
      <t>キョウ</t>
    </rPh>
    <rPh sb="7" eb="8">
      <t>ソダ</t>
    </rPh>
    <rPh sb="10" eb="12">
      <t>ソウダン</t>
    </rPh>
    <rPh sb="12" eb="14">
      <t>キカイ</t>
    </rPh>
    <rPh sb="14" eb="16">
      <t>テイキョウ</t>
    </rPh>
    <rPh sb="17" eb="19">
      <t>シエン</t>
    </rPh>
    <rPh sb="25" eb="26">
      <t>カン</t>
    </rPh>
    <rPh sb="38" eb="40">
      <t>チイキ</t>
    </rPh>
    <rPh sb="41" eb="43">
      <t>オウエン</t>
    </rPh>
    <rPh sb="49" eb="50">
      <t>カン</t>
    </rPh>
    <rPh sb="52" eb="54">
      <t>セタイ</t>
    </rPh>
    <rPh sb="55" eb="57">
      <t>ワリアイ</t>
    </rPh>
    <phoneticPr fontId="4"/>
  </si>
  <si>
    <t>90（Ｒ8年度）</t>
    <rPh sb="5" eb="7">
      <t>ネンド</t>
    </rPh>
    <phoneticPr fontId="4"/>
  </si>
  <si>
    <t>71.4（R6年度）</t>
    <rPh sb="6" eb="8">
      <t>ネンド</t>
    </rPh>
    <phoneticPr fontId="4"/>
  </si>
  <si>
    <r>
      <rPr>
        <b/>
        <u/>
        <sz val="11"/>
        <color rgb="FFFF0000"/>
        <rFont val="ＭＳ Ｐゴシック"/>
        <family val="3"/>
        <charset val="128"/>
      </rPr>
      <t>（記載例）</t>
    </r>
    <r>
      <rPr>
        <sz val="11"/>
        <color theme="1"/>
        <rFont val="ＭＳ Ｐゴシック"/>
        <family val="3"/>
        <charset val="128"/>
      </rPr>
      <t xml:space="preserve">
●●市支援プログラム</t>
    </r>
    <rPh sb="1" eb="3">
      <t>キサイ</t>
    </rPh>
    <rPh sb="3" eb="4">
      <t>レイ</t>
    </rPh>
    <rPh sb="8" eb="9">
      <t>シ</t>
    </rPh>
    <rPh sb="9" eb="11">
      <t>シエン</t>
    </rPh>
    <phoneticPr fontId="4"/>
  </si>
  <si>
    <r>
      <rPr>
        <b/>
        <u/>
        <sz val="11"/>
        <color rgb="FFFF0000"/>
        <rFont val="ＭＳ Ｐゴシック"/>
        <family val="3"/>
        <charset val="128"/>
      </rPr>
      <t>（記載例）</t>
    </r>
    <r>
      <rPr>
        <sz val="11"/>
        <color theme="1"/>
        <rFont val="ＭＳ Ｐゴシック"/>
        <family val="3"/>
        <charset val="128"/>
      </rPr>
      <t xml:space="preserve">
　結婚・妊娠・共育ての相談機会提供・支援プログラムを実施し、経済的不安から結婚に踏み切れない層に対して補助を行うもの。</t>
    </r>
    <rPh sb="1" eb="3">
      <t>キサイ</t>
    </rPh>
    <rPh sb="3" eb="4">
      <t>レイ</t>
    </rPh>
    <phoneticPr fontId="4"/>
  </si>
  <si>
    <r>
      <rPr>
        <b/>
        <u/>
        <sz val="11"/>
        <color rgb="FFFF0000"/>
        <rFont val="ＭＳ Ｐゴシック"/>
        <family val="3"/>
        <charset val="128"/>
      </rPr>
      <t>（記載例）</t>
    </r>
    <r>
      <rPr>
        <sz val="11"/>
        <color theme="1"/>
        <rFont val="ＭＳ Ｐゴシック"/>
        <family val="3"/>
        <charset val="128"/>
      </rPr>
      <t xml:space="preserve">
夫婦の合計所得が600万円未満
※要件緩和分は自治体単費にて実施
</t>
    </r>
    <r>
      <rPr>
        <b/>
        <u/>
        <sz val="11"/>
        <color rgb="FF0000FF"/>
        <rFont val="ＭＳ Ｐゴシック"/>
        <family val="3"/>
        <charset val="128"/>
      </rPr>
      <t>【国基準】</t>
    </r>
    <r>
      <rPr>
        <sz val="11"/>
        <color theme="1"/>
        <rFont val="ＭＳ Ｐゴシック"/>
        <family val="3"/>
        <charset val="128"/>
      </rPr>
      <t xml:space="preserve">
夫婦の合計所得が500万円未満</t>
    </r>
    <rPh sb="1" eb="3">
      <t>キサイ</t>
    </rPh>
    <rPh sb="3" eb="4">
      <t>レイ</t>
    </rPh>
    <rPh sb="23" eb="25">
      <t>ヨウケン</t>
    </rPh>
    <rPh sb="25" eb="27">
      <t>カンワ</t>
    </rPh>
    <rPh sb="27" eb="28">
      <t>ブン</t>
    </rPh>
    <rPh sb="29" eb="32">
      <t>ジチタイ</t>
    </rPh>
    <rPh sb="32" eb="34">
      <t>タンピ</t>
    </rPh>
    <rPh sb="36" eb="38">
      <t>ジッシ</t>
    </rPh>
    <phoneticPr fontId="4"/>
  </si>
  <si>
    <r>
      <rPr>
        <b/>
        <u/>
        <sz val="11"/>
        <color rgb="FFFF0000"/>
        <rFont val="ＭＳ Ｐゴシック"/>
        <family val="3"/>
        <charset val="128"/>
      </rPr>
      <t>（記載例）</t>
    </r>
    <r>
      <rPr>
        <sz val="11"/>
        <color theme="1"/>
        <rFont val="ＭＳ Ｐゴシック"/>
        <family val="3"/>
        <charset val="128"/>
      </rPr>
      <t xml:space="preserve">
夫婦ともに婚姻日における年齢が40歳以下の世帯
※要件緩和分は自治体単費にて実施
</t>
    </r>
    <r>
      <rPr>
        <b/>
        <u/>
        <sz val="11"/>
        <color rgb="FF0000FF"/>
        <rFont val="ＭＳ Ｐゴシック"/>
        <family val="3"/>
        <charset val="128"/>
      </rPr>
      <t>【国基準】</t>
    </r>
    <r>
      <rPr>
        <sz val="11"/>
        <color theme="1"/>
        <rFont val="ＭＳ Ｐゴシック"/>
        <family val="3"/>
        <charset val="128"/>
      </rPr>
      <t xml:space="preserve">
夫婦ともに婚姻日における年齢が39歳以下の世帯</t>
    </r>
  </si>
  <si>
    <r>
      <rPr>
        <b/>
        <u/>
        <sz val="11"/>
        <color rgb="FFFF0000"/>
        <rFont val="ＭＳ Ｐゴシック"/>
        <family val="3"/>
        <charset val="128"/>
      </rPr>
      <t>（記載例）</t>
    </r>
    <r>
      <rPr>
        <sz val="11"/>
        <color theme="1"/>
        <rFont val="ＭＳ Ｐゴシック"/>
        <family val="3"/>
        <charset val="128"/>
      </rPr>
      <t xml:space="preserve">
各費用に係る合計が30万円
</t>
    </r>
    <r>
      <rPr>
        <b/>
        <u/>
        <sz val="11"/>
        <color rgb="FF0000FF"/>
        <rFont val="ＭＳ Ｐゴシック"/>
        <family val="3"/>
        <charset val="128"/>
      </rPr>
      <t>【国基準】</t>
    </r>
    <r>
      <rPr>
        <sz val="11"/>
        <color theme="1"/>
        <rFont val="ＭＳ Ｐゴシック"/>
        <family val="3"/>
        <charset val="128"/>
      </rPr>
      <t xml:space="preserve">
各費用に係る合計が60万円</t>
    </r>
  </si>
  <si>
    <r>
      <rPr>
        <b/>
        <u/>
        <sz val="11"/>
        <color rgb="FFFF0000"/>
        <rFont val="ＭＳ Ｐゴシック"/>
        <family val="3"/>
        <charset val="128"/>
      </rPr>
      <t>（記載例）</t>
    </r>
    <r>
      <rPr>
        <sz val="11"/>
        <color theme="1"/>
        <rFont val="ＭＳ Ｐゴシック"/>
        <family val="3"/>
        <charset val="128"/>
      </rPr>
      <t xml:space="preserve">
各費用に係る合計が15万円
</t>
    </r>
    <r>
      <rPr>
        <b/>
        <u/>
        <sz val="11"/>
        <color rgb="FF0000FF"/>
        <rFont val="ＭＳ Ｐゴシック"/>
        <family val="3"/>
        <charset val="128"/>
      </rPr>
      <t>【国基準】</t>
    </r>
    <r>
      <rPr>
        <sz val="11"/>
        <color theme="1"/>
        <rFont val="ＭＳ Ｐゴシック"/>
        <family val="3"/>
        <charset val="128"/>
      </rPr>
      <t xml:space="preserve">
各費用に係る合計が30万円</t>
    </r>
  </si>
  <si>
    <r>
      <rPr>
        <b/>
        <u/>
        <sz val="11"/>
        <color rgb="FFFF0000"/>
        <rFont val="ＭＳ Ｐゴシック"/>
        <family val="3"/>
        <charset val="128"/>
      </rPr>
      <t>（留意点）</t>
    </r>
    <r>
      <rPr>
        <sz val="11"/>
        <color theme="1"/>
        <rFont val="ＭＳ Ｐゴシック"/>
        <family val="3"/>
        <charset val="128"/>
      </rPr>
      <t xml:space="preserve">
特段の記載が必要であると実施自治体が判断した要件（例　左記のほか国基準を超えて自治体単費で対応する必要がある要件など）のみとし、必ずしも全て列挙する必要はないものとする。</t>
    </r>
    <rPh sb="1" eb="4">
      <t>リュウイテン</t>
    </rPh>
    <rPh sb="6" eb="8">
      <t>トクダン</t>
    </rPh>
    <rPh sb="9" eb="11">
      <t>キサイ</t>
    </rPh>
    <rPh sb="12" eb="14">
      <t>ヒツヨウ</t>
    </rPh>
    <rPh sb="18" eb="20">
      <t>ジッシ</t>
    </rPh>
    <rPh sb="20" eb="23">
      <t>ジチタイ</t>
    </rPh>
    <rPh sb="24" eb="26">
      <t>ハンダン</t>
    </rPh>
    <rPh sb="28" eb="30">
      <t>ヨウケン</t>
    </rPh>
    <rPh sb="33" eb="35">
      <t>サキ</t>
    </rPh>
    <rPh sb="70" eb="71">
      <t>カナラ</t>
    </rPh>
    <rPh sb="74" eb="75">
      <t>スベ</t>
    </rPh>
    <rPh sb="76" eb="78">
      <t>レッキョ</t>
    </rPh>
    <rPh sb="80" eb="82">
      <t>ヒツヨウ</t>
    </rPh>
    <phoneticPr fontId="4"/>
  </si>
  <si>
    <r>
      <rPr>
        <b/>
        <u/>
        <sz val="11"/>
        <color rgb="FFFF0000"/>
        <rFont val="ＭＳ Ｐゴシック"/>
        <family val="3"/>
        <charset val="128"/>
      </rPr>
      <t>（留意点）</t>
    </r>
    <r>
      <rPr>
        <sz val="11"/>
        <color theme="1"/>
        <rFont val="ＭＳ Ｐゴシック"/>
        <family val="3"/>
        <charset val="128"/>
      </rPr>
      <t xml:space="preserve">
要綱等に規定がある場合（実施年度に継続補助見込みがない場合も含む）は「有」を選択すること。</t>
    </r>
    <rPh sb="18" eb="20">
      <t>ジッシ</t>
    </rPh>
    <rPh sb="44" eb="46">
      <t>センタク</t>
    </rPh>
    <phoneticPr fontId="4"/>
  </si>
  <si>
    <r>
      <rPr>
        <b/>
        <u/>
        <sz val="11"/>
        <color rgb="FFFF0000"/>
        <rFont val="ＭＳ Ｐゴシック"/>
        <family val="3"/>
        <charset val="128"/>
      </rPr>
      <t>（記載例１）直近の支給実績に基づいた積算</t>
    </r>
    <r>
      <rPr>
        <sz val="11"/>
        <color theme="1"/>
        <rFont val="ＭＳ Ｐゴシック"/>
        <family val="3"/>
        <charset val="128"/>
      </rPr>
      <t xml:space="preserve">
・申請見込については、令和●年度の当事業における支給実績を引用。
</t>
    </r>
    <r>
      <rPr>
        <b/>
        <u/>
        <sz val="11"/>
        <color rgb="FFFF0000"/>
        <rFont val="ＭＳ Ｐゴシック"/>
        <family val="3"/>
        <charset val="128"/>
      </rPr>
      <t>（記載例２）住民、税務担当へ照会し、直近の婚姻件数のうち、年齢、所得要件を満たす世帯を算出し積算</t>
    </r>
    <r>
      <rPr>
        <sz val="11"/>
        <color theme="1"/>
        <rFont val="ＭＳ Ｐゴシック"/>
        <family val="3"/>
        <charset val="128"/>
      </rPr>
      <t xml:space="preserve">
・29歳以下〇世帯については、令和●年度の夫婦ともに婚姻日における年齢が29歳以下の婚姻件数△件のうち、所得500万円未満の世帯数を税務課において確認し、算出。
・その他〇世帯については、令和●年度の夫婦ともに婚姻日における年齢が39歳以下（ともに29歳以下を除く）の婚姻件数▲件のうち、所得500万円未満の世帯数を税務課において確認し、算出。
</t>
    </r>
    <r>
      <rPr>
        <b/>
        <u/>
        <sz val="11"/>
        <color rgb="FFFF0000"/>
        <rFont val="ＭＳ Ｐゴシック"/>
        <family val="3"/>
        <charset val="128"/>
      </rPr>
      <t>（記載例３）人口動態統計における婚姻件数及び国民生活基礎調査における世帯年収から対象世帯を算出する積算</t>
    </r>
    <r>
      <rPr>
        <b/>
        <sz val="11"/>
        <color rgb="FFFF0000"/>
        <rFont val="ＭＳ Ｐゴシック"/>
        <family val="3"/>
        <charset val="128"/>
      </rPr>
      <t xml:space="preserve">
</t>
    </r>
    <r>
      <rPr>
        <sz val="11"/>
        <color theme="1"/>
        <rFont val="ＭＳ Ｐゴシック"/>
        <family val="3"/>
        <charset val="128"/>
      </rPr>
      <t>・29歳以下申請見込：〇世帯＝①100件×②45％×④85％
・上記以外申請見込：〇世帯＝①100件×③45％×⑤65%
①「令和●年度人口動態統計」直近年度のＡ市年間婚姻件数100件
②「令和●年度人口動態統計」直近年度の結婚生活に入った夫婦ともに29歳以下の世帯割合45％
③「令和●年度人口動態統計」直近年度の結婚生活に入った夫婦ともに39歳以下の世帯割合90％のうち、
ともに29歳以下を除いた世帯割合：90%－②45%＝45%
④「令和●年度国民生活基礎調査」直近年度の世帯主の年齢別、世帯所得の割合
29歳以下の世帯総数のうち、世帯収入が700万円以下（所得換算約500万円）の世帯の割合85％
⑤「令和●年度国民生活基礎調査」直近年度の世帯主の年齢別、世帯所得の割合
30歳以上39歳以下世帯総数のうち、世帯収入が700万円以下（所得換算約500万円）の世帯の割合65％</t>
    </r>
    <rPh sb="279" eb="281">
      <t>キサイ</t>
    </rPh>
    <phoneticPr fontId="4"/>
  </si>
  <si>
    <t>冒頭で入力済みの対象経費支出予定額→</t>
    <rPh sb="0" eb="2">
      <t>ボウトウ</t>
    </rPh>
    <rPh sb="3" eb="5">
      <t>ニュウリョク</t>
    </rPh>
    <rPh sb="5" eb="6">
      <t>ズ</t>
    </rPh>
    <phoneticPr fontId="4"/>
  </si>
  <si>
    <r>
      <rPr>
        <b/>
        <u/>
        <sz val="11"/>
        <color rgb="FFFF0000"/>
        <rFont val="ＭＳ Ｐゴシック"/>
        <family val="3"/>
        <charset val="128"/>
      </rPr>
      <t>（自治体独自基準にて単価を引き下げて積算する場合の記載例）</t>
    </r>
    <r>
      <rPr>
        <sz val="11"/>
        <color theme="1"/>
        <rFont val="ＭＳ Ｐゴシック"/>
        <family val="3"/>
        <charset val="128"/>
      </rPr>
      <t xml:space="preserve">
・（29歳以下）   3世帯×300,000円＝900,000円
・（その他）       2世帯×150,000円＝300,000円
・（継続補助）　  　　　　　　  　　　　 　   150,000円
　　　　　　　　  　　　　　　 　　  　   　計1,350,000円</t>
    </r>
    <rPh sb="1" eb="4">
      <t>ジチタイ</t>
    </rPh>
    <rPh sb="4" eb="6">
      <t>ドクジ</t>
    </rPh>
    <rPh sb="6" eb="8">
      <t>キジュン</t>
    </rPh>
    <rPh sb="10" eb="12">
      <t>タンカ</t>
    </rPh>
    <rPh sb="13" eb="14">
      <t>ヒ</t>
    </rPh>
    <rPh sb="15" eb="16">
      <t>サ</t>
    </rPh>
    <rPh sb="18" eb="20">
      <t>セキサン</t>
    </rPh>
    <rPh sb="22" eb="24">
      <t>バアイ</t>
    </rPh>
    <rPh sb="25" eb="27">
      <t>キサイ</t>
    </rPh>
    <rPh sb="27" eb="28">
      <t>レイ</t>
    </rPh>
    <phoneticPr fontId="4"/>
  </si>
  <si>
    <r>
      <rPr>
        <b/>
        <u/>
        <sz val="11"/>
        <color rgb="FFFF0000"/>
        <rFont val="ＭＳ Ｐゴシック"/>
        <family val="3"/>
        <charset val="128"/>
      </rPr>
      <t>（記載例）</t>
    </r>
    <r>
      <rPr>
        <sz val="11"/>
        <color theme="1"/>
        <rFont val="ＭＳ Ｐゴシック"/>
        <family val="3"/>
        <charset val="128"/>
      </rPr>
      <t xml:space="preserve">
・チラシの印刷・配布（1,000枚）を行い、引越業者に配架を依頼する。</t>
    </r>
  </si>
  <si>
    <t>50（R7年度見込）
or
50（R6年度実績）
or
数値がない場合は「---」</t>
    <rPh sb="5" eb="6">
      <t>ネン</t>
    </rPh>
    <rPh sb="6" eb="7">
      <t>ド</t>
    </rPh>
    <rPh sb="7" eb="9">
      <t>ミコミ</t>
    </rPh>
    <rPh sb="21" eb="23">
      <t>ジッセキ</t>
    </rPh>
    <phoneticPr fontId="4"/>
  </si>
  <si>
    <t>80（R8年度）</t>
    <rPh sb="5" eb="6">
      <t>ネン</t>
    </rPh>
    <rPh sb="6" eb="7">
      <t>ド</t>
    </rPh>
    <phoneticPr fontId="4"/>
  </si>
  <si>
    <t>「Ｈ 上限額」と「対象経費支出予定額」との
大小チェック結果⇒</t>
  </si>
  <si>
    <t>地域少子化対策重点推進交付金（令和８年度実施事業）実施計画総括表　（転記元）</t>
    <rPh sb="34" eb="36">
      <t>テンキ</t>
    </rPh>
    <rPh sb="36" eb="37">
      <t>モト</t>
    </rPh>
    <phoneticPr fontId="4"/>
  </si>
  <si>
    <t>※支援プログラムを選択した場合に記入
（様式1-1の備考欄に自動転記）</t>
    <rPh sb="1" eb="3">
      <t>シエン</t>
    </rPh>
    <rPh sb="9" eb="11">
      <t>センタク</t>
    </rPh>
    <rPh sb="13" eb="15">
      <t>バアイ</t>
    </rPh>
    <rPh sb="16" eb="18">
      <t>キニュウ</t>
    </rPh>
    <rPh sb="20" eb="22">
      <t>ヨウシキ</t>
    </rPh>
    <rPh sb="26" eb="28">
      <t>ビコウ</t>
    </rPh>
    <rPh sb="28" eb="29">
      <t>ラン</t>
    </rPh>
    <rPh sb="30" eb="32">
      <t>ジドウ</t>
    </rPh>
    <rPh sb="32" eb="34">
      <t>テンキ</t>
    </rPh>
    <phoneticPr fontId="4"/>
  </si>
  <si>
    <t>実施自治体</t>
    <rPh sb="0" eb="2">
      <t>ジッシ</t>
    </rPh>
    <rPh sb="2" eb="5">
      <t>ジチタイ</t>
    </rPh>
    <phoneticPr fontId="4"/>
  </si>
  <si>
    <t>事業一覧</t>
    <rPh sb="0" eb="2">
      <t>ジギョウ</t>
    </rPh>
    <rPh sb="2" eb="4">
      <t>イチラン</t>
    </rPh>
    <phoneticPr fontId="4"/>
  </si>
  <si>
    <t>所要見込額（円）</t>
    <rPh sb="0" eb="2">
      <t>ショヨウ</t>
    </rPh>
    <rPh sb="2" eb="4">
      <t>ミコミ</t>
    </rPh>
    <rPh sb="4" eb="5">
      <t>ガク</t>
    </rPh>
    <rPh sb="6" eb="7">
      <t>エン</t>
    </rPh>
    <phoneticPr fontId="4"/>
  </si>
  <si>
    <t>新規世帯見込</t>
    <rPh sb="0" eb="2">
      <t>シンキ</t>
    </rPh>
    <rPh sb="2" eb="4">
      <t>セタイ</t>
    </rPh>
    <rPh sb="4" eb="6">
      <t>ミコミ</t>
    </rPh>
    <phoneticPr fontId="4"/>
  </si>
  <si>
    <t>継続補助世帯見込</t>
    <rPh sb="0" eb="2">
      <t>ケイゾク</t>
    </rPh>
    <rPh sb="2" eb="4">
      <t>ホジョ</t>
    </rPh>
    <rPh sb="4" eb="6">
      <t>セタイ</t>
    </rPh>
    <rPh sb="6" eb="8">
      <t>ミコミ</t>
    </rPh>
    <phoneticPr fontId="4"/>
  </si>
  <si>
    <t>自治体名</t>
    <rPh sb="0" eb="3">
      <t>ジチタイ</t>
    </rPh>
    <rPh sb="3" eb="4">
      <t>メイ</t>
    </rPh>
    <phoneticPr fontId="4"/>
  </si>
  <si>
    <t>区分</t>
    <rPh sb="0" eb="2">
      <t>クブン</t>
    </rPh>
    <phoneticPr fontId="4"/>
  </si>
  <si>
    <t>個票番号</t>
  </si>
  <si>
    <t>予算区分</t>
  </si>
  <si>
    <t>事業メニュー</t>
    <rPh sb="0" eb="2">
      <t>ジギョウ</t>
    </rPh>
    <phoneticPr fontId="4"/>
  </si>
  <si>
    <t>関連事業メニュー</t>
    <rPh sb="0" eb="2">
      <t>カンレン</t>
    </rPh>
    <rPh sb="2" eb="4">
      <t>ジギョウ</t>
    </rPh>
    <phoneticPr fontId="4"/>
  </si>
  <si>
    <t>個別事業名</t>
    <rPh sb="0" eb="2">
      <t>コベツ</t>
    </rPh>
    <rPh sb="2" eb="4">
      <t>ジギョウ</t>
    </rPh>
    <rPh sb="4" eb="5">
      <t>メイ</t>
    </rPh>
    <phoneticPr fontId="4"/>
  </si>
  <si>
    <t>補助率</t>
  </si>
  <si>
    <t>寄付金その他の収入予定額</t>
    <rPh sb="0" eb="3">
      <t>キフキン</t>
    </rPh>
    <rPh sb="5" eb="6">
      <t>タ</t>
    </rPh>
    <rPh sb="7" eb="9">
      <t>シュウニュウ</t>
    </rPh>
    <rPh sb="9" eb="11">
      <t>ヨテイ</t>
    </rPh>
    <rPh sb="11" eb="12">
      <t>ガク</t>
    </rPh>
    <phoneticPr fontId="4"/>
  </si>
  <si>
    <t>対象経費支出予定額</t>
    <rPh sb="0" eb="2">
      <t>タイショウ</t>
    </rPh>
    <rPh sb="2" eb="4">
      <t>ケイヒ</t>
    </rPh>
    <rPh sb="4" eb="6">
      <t>シシュツ</t>
    </rPh>
    <rPh sb="6" eb="8">
      <t>ヨテイ</t>
    </rPh>
    <rPh sb="8" eb="9">
      <t>ガク</t>
    </rPh>
    <phoneticPr fontId="4"/>
  </si>
  <si>
    <t>世帯数(世帯数(29歳以下+その他))</t>
    <rPh sb="0" eb="3">
      <t>セタイスウ</t>
    </rPh>
    <rPh sb="4" eb="7">
      <t>セタイスウ</t>
    </rPh>
    <rPh sb="10" eb="11">
      <t>サイ</t>
    </rPh>
    <rPh sb="11" eb="13">
      <t>イカ</t>
    </rPh>
    <rPh sb="16" eb="17">
      <t>タ</t>
    </rPh>
    <phoneticPr fontId="4"/>
  </si>
  <si>
    <t>29歳以下</t>
    <rPh sb="2" eb="3">
      <t>サイ</t>
    </rPh>
    <rPh sb="3" eb="5">
      <t>イカ</t>
    </rPh>
    <phoneticPr fontId="4"/>
  </si>
  <si>
    <t>その他</t>
    <rPh sb="2" eb="3">
      <t>タ</t>
    </rPh>
    <phoneticPr fontId="4"/>
  </si>
  <si>
    <t>世帯数</t>
    <rPh sb="0" eb="3">
      <t>セタイスウ</t>
    </rPh>
    <phoneticPr fontId="4"/>
  </si>
  <si>
    <t>対象経費支出予定額(円)</t>
    <rPh sb="0" eb="2">
      <t>タイショウ</t>
    </rPh>
    <rPh sb="2" eb="4">
      <t>ケイヒ</t>
    </rPh>
    <rPh sb="4" eb="6">
      <t>シシュツ</t>
    </rPh>
    <rPh sb="6" eb="8">
      <t>ヨテイ</t>
    </rPh>
    <rPh sb="8" eb="9">
      <t>ガク</t>
    </rPh>
    <rPh sb="10" eb="11">
      <t>エン</t>
    </rPh>
    <phoneticPr fontId="4"/>
  </si>
  <si>
    <t>自治体コード</t>
    <rPh sb="0" eb="3">
      <t>ジチタイ</t>
    </rPh>
    <phoneticPr fontId="4"/>
  </si>
  <si>
    <t>自治体名</t>
  </si>
  <si>
    <t>国からの交付決定希望日</t>
  </si>
  <si>
    <t>別紙様式第１　様式２</t>
    <rPh sb="0" eb="2">
      <t>ベッシ</t>
    </rPh>
    <rPh sb="2" eb="4">
      <t>ヨウシキ</t>
    </rPh>
    <rPh sb="4" eb="5">
      <t>ダイ</t>
    </rPh>
    <phoneticPr fontId="4"/>
  </si>
  <si>
    <t>個票</t>
    <rPh sb="0" eb="2">
      <t>コヒョウ</t>
    </rPh>
    <phoneticPr fontId="4"/>
  </si>
  <si>
    <t>データ整理用欄</t>
    <rPh sb="3" eb="6">
      <t>セイリヨウ</t>
    </rPh>
    <rPh sb="6" eb="7">
      <t>ラン</t>
    </rPh>
    <phoneticPr fontId="4"/>
  </si>
  <si>
    <t>地域少子化対策重点推進交付金　実施計画書</t>
    <rPh sb="0" eb="2">
      <t>チイキ</t>
    </rPh>
    <rPh sb="2" eb="5">
      <t>ショウシカ</t>
    </rPh>
    <rPh sb="5" eb="7">
      <t>タイサク</t>
    </rPh>
    <rPh sb="7" eb="9">
      <t>ジュウテン</t>
    </rPh>
    <rPh sb="9" eb="11">
      <t>スイシン</t>
    </rPh>
    <rPh sb="11" eb="14">
      <t>コウフキン</t>
    </rPh>
    <rPh sb="15" eb="17">
      <t>ジッシ</t>
    </rPh>
    <rPh sb="17" eb="20">
      <t>ケイカクショ</t>
    </rPh>
    <phoneticPr fontId="4"/>
  </si>
  <si>
    <t>本事業の担当部局名</t>
    <rPh sb="0" eb="1">
      <t>ホン</t>
    </rPh>
    <rPh sb="1" eb="3">
      <t>ジギョウ</t>
    </rPh>
    <rPh sb="4" eb="6">
      <t>タントウ</t>
    </rPh>
    <rPh sb="6" eb="8">
      <t>ブキョク</t>
    </rPh>
    <rPh sb="8" eb="9">
      <t>メイ</t>
    </rPh>
    <phoneticPr fontId="4"/>
  </si>
  <si>
    <r>
      <t xml:space="preserve">新規／継続
</t>
    </r>
    <r>
      <rPr>
        <sz val="7"/>
        <rFont val="ＭＳ Ｐゴシック"/>
        <family val="3"/>
        <charset val="128"/>
      </rPr>
      <t>(一般財源での
実施も含む)</t>
    </r>
    <rPh sb="0" eb="2">
      <t>シンキ</t>
    </rPh>
    <rPh sb="3" eb="5">
      <t>ケイゾク</t>
    </rPh>
    <rPh sb="7" eb="9">
      <t>イッパン</t>
    </rPh>
    <rPh sb="9" eb="11">
      <t>ザイゲン</t>
    </rPh>
    <rPh sb="14" eb="16">
      <t>ジッシ</t>
    </rPh>
    <rPh sb="17" eb="18">
      <t>フク</t>
    </rPh>
    <phoneticPr fontId="4"/>
  </si>
  <si>
    <t>実施期間</t>
    <rPh sb="0" eb="2">
      <t>ジッシ</t>
    </rPh>
    <rPh sb="2" eb="4">
      <t>キカン</t>
    </rPh>
    <phoneticPr fontId="4"/>
  </si>
  <si>
    <t>～</t>
  </si>
  <si>
    <t>事業開始年度</t>
    <rPh sb="0" eb="2">
      <t>ジギョウ</t>
    </rPh>
    <rPh sb="2" eb="4">
      <t>カイシ</t>
    </rPh>
    <rPh sb="4" eb="6">
      <t>ネンド</t>
    </rPh>
    <phoneticPr fontId="4"/>
  </si>
  <si>
    <t>総事業費（Ａ）（円）</t>
    <rPh sb="0" eb="4">
      <t>ソウジギョウヒ</t>
    </rPh>
    <rPh sb="8" eb="9">
      <t>エン</t>
    </rPh>
    <phoneticPr fontId="4"/>
  </si>
  <si>
    <t>寄付金その他の収入予定額（Ｂ）（円）</t>
    <rPh sb="0" eb="3">
      <t>キフキン</t>
    </rPh>
    <rPh sb="5" eb="6">
      <t>タ</t>
    </rPh>
    <rPh sb="7" eb="9">
      <t>シュウニュウ</t>
    </rPh>
    <rPh sb="9" eb="11">
      <t>ヨテイ</t>
    </rPh>
    <rPh sb="11" eb="12">
      <t>ガク</t>
    </rPh>
    <rPh sb="16" eb="17">
      <t>エン</t>
    </rPh>
    <phoneticPr fontId="4"/>
  </si>
  <si>
    <t>差引額（Ａ-Ｂ）（円）</t>
    <rPh sb="0" eb="2">
      <t>サシヒキ</t>
    </rPh>
    <rPh sb="2" eb="3">
      <t>ガク</t>
    </rPh>
    <rPh sb="9" eb="10">
      <t>エン</t>
    </rPh>
    <phoneticPr fontId="4"/>
  </si>
  <si>
    <r>
      <rPr>
        <sz val="8"/>
        <rFont val="ＭＳ Ｐゴシック"/>
        <family val="3"/>
        <charset val="128"/>
      </rPr>
      <t>対象経費支出予定額（円）</t>
    </r>
    <r>
      <rPr>
        <sz val="6"/>
        <rFont val="ＭＳ Ｐゴシック"/>
        <family val="3"/>
        <charset val="128"/>
      </rPr>
      <t xml:space="preserve">
※補助率を乗じる前の額</t>
    </r>
    <rPh sb="0" eb="2">
      <t>タイショウ</t>
    </rPh>
    <rPh sb="2" eb="4">
      <t>ケイヒ</t>
    </rPh>
    <rPh sb="4" eb="6">
      <t>シシュツ</t>
    </rPh>
    <rPh sb="6" eb="8">
      <t>ヨテイ</t>
    </rPh>
    <rPh sb="8" eb="9">
      <t>ガク</t>
    </rPh>
    <rPh sb="10" eb="11">
      <t>エン</t>
    </rPh>
    <rPh sb="14" eb="17">
      <t>ホジョリツ</t>
    </rPh>
    <rPh sb="18" eb="19">
      <t>ジョウ</t>
    </rPh>
    <rPh sb="21" eb="22">
      <t>マエ</t>
    </rPh>
    <rPh sb="23" eb="24">
      <t>ガク</t>
    </rPh>
    <phoneticPr fontId="4"/>
  </si>
  <si>
    <t>費用内訳（円）</t>
    <rPh sb="0" eb="2">
      <t>ヒヨウ</t>
    </rPh>
    <rPh sb="2" eb="4">
      <t>ウチワケ</t>
    </rPh>
    <rPh sb="5" eb="6">
      <t>エン</t>
    </rPh>
    <phoneticPr fontId="4"/>
  </si>
  <si>
    <t>諸謝金</t>
    <rPh sb="0" eb="3">
      <t>ショシャキン</t>
    </rPh>
    <phoneticPr fontId="4"/>
  </si>
  <si>
    <t>賃金</t>
    <rPh sb="0" eb="2">
      <t>チンギン</t>
    </rPh>
    <phoneticPr fontId="4"/>
  </si>
  <si>
    <t>報償費</t>
    <rPh sb="0" eb="3">
      <t>ホウショウヒ</t>
    </rPh>
    <phoneticPr fontId="4"/>
  </si>
  <si>
    <t>旅費</t>
    <rPh sb="0" eb="2">
      <t>リョヒ</t>
    </rPh>
    <phoneticPr fontId="4"/>
  </si>
  <si>
    <t>需用費</t>
    <rPh sb="0" eb="3">
      <t>ジュヨウヒ</t>
    </rPh>
    <phoneticPr fontId="4"/>
  </si>
  <si>
    <t>役務費</t>
    <rPh sb="0" eb="3">
      <t>エキムヒ</t>
    </rPh>
    <phoneticPr fontId="4"/>
  </si>
  <si>
    <t>対象外経費支出予定額</t>
    <rPh sb="0" eb="2">
      <t>タイショウ</t>
    </rPh>
    <rPh sb="2" eb="3">
      <t>ガイ</t>
    </rPh>
    <rPh sb="3" eb="5">
      <t>ケイヒ</t>
    </rPh>
    <rPh sb="5" eb="7">
      <t>シシュツ</t>
    </rPh>
    <rPh sb="7" eb="9">
      <t>ヨテイ</t>
    </rPh>
    <rPh sb="9" eb="10">
      <t>ガク</t>
    </rPh>
    <phoneticPr fontId="4"/>
  </si>
  <si>
    <t>委託料</t>
    <rPh sb="0" eb="3">
      <t>イタクリョウ</t>
    </rPh>
    <phoneticPr fontId="4"/>
  </si>
  <si>
    <t>使用料及び賃借料</t>
    <rPh sb="0" eb="3">
      <t>シヨウリョウ</t>
    </rPh>
    <rPh sb="3" eb="4">
      <t>オヨ</t>
    </rPh>
    <rPh sb="5" eb="8">
      <t>チンシャクリョウ</t>
    </rPh>
    <phoneticPr fontId="4"/>
  </si>
  <si>
    <t>負担金</t>
    <rPh sb="0" eb="3">
      <t>フタンキン</t>
    </rPh>
    <phoneticPr fontId="4"/>
  </si>
  <si>
    <t>補助金</t>
    <rPh sb="0" eb="3">
      <t>ホジョキン</t>
    </rPh>
    <phoneticPr fontId="4"/>
  </si>
  <si>
    <t>計</t>
    <rPh sb="0" eb="1">
      <t>ケイ</t>
    </rPh>
    <phoneticPr fontId="4"/>
  </si>
  <si>
    <t>※上記対象経費支出予定額に本交付金の対象外となる経費は含まれていない。</t>
    <rPh sb="1" eb="3">
      <t>ジョウキ</t>
    </rPh>
    <rPh sb="3" eb="5">
      <t>タイショウ</t>
    </rPh>
    <rPh sb="5" eb="7">
      <t>ケイヒ</t>
    </rPh>
    <rPh sb="7" eb="9">
      <t>シシュツ</t>
    </rPh>
    <rPh sb="9" eb="11">
      <t>ヨテイ</t>
    </rPh>
    <rPh sb="11" eb="12">
      <t>ガク</t>
    </rPh>
    <rPh sb="13" eb="14">
      <t>ホン</t>
    </rPh>
    <rPh sb="14" eb="17">
      <t>コウフキン</t>
    </rPh>
    <rPh sb="18" eb="20">
      <t>タイショウ</t>
    </rPh>
    <rPh sb="20" eb="21">
      <t>ガイ</t>
    </rPh>
    <rPh sb="24" eb="26">
      <t>ケイヒ</t>
    </rPh>
    <rPh sb="27" eb="28">
      <t>フク</t>
    </rPh>
    <phoneticPr fontId="4"/>
  </si>
  <si>
    <t>自治体における少子化対策の全体像及びその中での本個別事業の位置付け</t>
    <rPh sb="24" eb="26">
      <t>コベツ</t>
    </rPh>
    <phoneticPr fontId="4"/>
  </si>
  <si>
    <r>
      <t>＜自治体における少子化対策の全体像＞※全事業共通</t>
    </r>
    <r>
      <rPr>
        <u/>
        <sz val="8"/>
        <color theme="1"/>
        <rFont val="ＭＳ Ｐゴシック"/>
        <family val="3"/>
        <charset val="128"/>
      </rPr>
      <t xml:space="preserve">
</t>
    </r>
    <r>
      <rPr>
        <sz val="8"/>
        <color theme="1"/>
        <rFont val="ＭＳ Ｐゴシック"/>
        <family val="3"/>
        <charset val="128"/>
      </rPr>
      <t xml:space="preserve">
</t>
    </r>
    <rPh sb="1" eb="4">
      <t>ジチタイ</t>
    </rPh>
    <rPh sb="8" eb="10">
      <t>ショウシ</t>
    </rPh>
    <rPh sb="19" eb="24">
      <t>ゼンジギョウキョウツウ</t>
    </rPh>
    <phoneticPr fontId="4"/>
  </si>
  <si>
    <t>＜本個別事業の位置付け＞</t>
  </si>
  <si>
    <t>個別事業の内容</t>
  </si>
  <si>
    <t>番号</t>
    <rPh sb="0" eb="2">
      <t>バンゴウ</t>
    </rPh>
    <phoneticPr fontId="4"/>
  </si>
  <si>
    <t>＜過年度の本個別事業で浮かび上がった課題の分析及びそれに対する取組（ステップアップ）＞</t>
  </si>
  <si>
    <r>
      <rPr>
        <sz val="9"/>
        <rFont val="ＭＳ Ｐゴシック"/>
        <family val="3"/>
        <charset val="128"/>
      </rPr>
      <t>少子化対策全体の重要業績評価指標(KPI)及び定量的成果目標</t>
    </r>
    <r>
      <rPr>
        <sz val="8"/>
        <rFont val="ＭＳ Ｐゴシック"/>
        <family val="3"/>
        <charset val="128"/>
      </rPr>
      <t xml:space="preserve">
</t>
    </r>
    <r>
      <rPr>
        <sz val="8"/>
        <color theme="1"/>
        <rFont val="ＭＳ Ｐゴシック"/>
        <family val="3"/>
        <charset val="128"/>
      </rPr>
      <t>※全事業共通</t>
    </r>
    <rPh sb="32" eb="37">
      <t>ゼンジギョウキョウツウ</t>
    </rPh>
    <phoneticPr fontId="4"/>
  </si>
  <si>
    <t>KPI項目</t>
    <rPh sb="3" eb="5">
      <t>コウモク</t>
    </rPh>
    <phoneticPr fontId="4"/>
  </si>
  <si>
    <t>目標値（時点）</t>
    <rPh sb="0" eb="2">
      <t>モクヒョウ</t>
    </rPh>
    <rPh sb="2" eb="3">
      <t>アタイ</t>
    </rPh>
    <rPh sb="4" eb="6">
      <t>ジテン</t>
    </rPh>
    <phoneticPr fontId="4"/>
  </si>
  <si>
    <t>現状値（時点）</t>
    <rPh sb="0" eb="2">
      <t>ゲンジョウ</t>
    </rPh>
    <rPh sb="2" eb="3">
      <t>チ</t>
    </rPh>
    <rPh sb="4" eb="6">
      <t>ジテン</t>
    </rPh>
    <phoneticPr fontId="4"/>
  </si>
  <si>
    <r>
      <rPr>
        <sz val="9"/>
        <rFont val="ＭＳ Ｐゴシック"/>
        <family val="3"/>
        <charset val="128"/>
      </rPr>
      <t>参考指標</t>
    </r>
    <r>
      <rPr>
        <sz val="8"/>
        <rFont val="ＭＳ Ｐゴシック"/>
        <family val="3"/>
        <charset val="128"/>
      </rPr>
      <t xml:space="preserve">
</t>
    </r>
    <r>
      <rPr>
        <sz val="8"/>
        <color theme="1"/>
        <rFont val="ＭＳ Ｐゴシック"/>
        <family val="3"/>
        <charset val="128"/>
      </rPr>
      <t>※全事業共通</t>
    </r>
    <rPh sb="0" eb="2">
      <t>サンコウ</t>
    </rPh>
    <rPh sb="2" eb="4">
      <t>シヒョウ</t>
    </rPh>
    <phoneticPr fontId="4"/>
  </si>
  <si>
    <t>直近の実績値（時点）</t>
    <rPh sb="0" eb="2">
      <t>チョッキン</t>
    </rPh>
    <rPh sb="3" eb="5">
      <t>ジッセキ</t>
    </rPh>
    <rPh sb="5" eb="6">
      <t>アタイ</t>
    </rPh>
    <rPh sb="7" eb="9">
      <t>ジテン</t>
    </rPh>
    <phoneticPr fontId="4"/>
  </si>
  <si>
    <t>個別事業の重要業績評価指標(KPI)及び定量的成果目標</t>
    <rPh sb="0" eb="2">
      <t>コベツ</t>
    </rPh>
    <rPh sb="2" eb="4">
      <t>ジギョウ</t>
    </rPh>
    <rPh sb="5" eb="7">
      <t>ジュウヨウ</t>
    </rPh>
    <rPh sb="7" eb="9">
      <t>ギョウセキ</t>
    </rPh>
    <rPh sb="9" eb="11">
      <t>ヒョウカ</t>
    </rPh>
    <rPh sb="11" eb="13">
      <t>シヒョウ</t>
    </rPh>
    <rPh sb="18" eb="19">
      <t>オヨ</t>
    </rPh>
    <rPh sb="20" eb="23">
      <t>テイリョウテキ</t>
    </rPh>
    <rPh sb="23" eb="25">
      <t>セイカ</t>
    </rPh>
    <rPh sb="25" eb="27">
      <t>モクヒョウ</t>
    </rPh>
    <phoneticPr fontId="4"/>
  </si>
  <si>
    <t>目標値（時点）</t>
    <rPh sb="0" eb="2">
      <t>モクヒョウ</t>
    </rPh>
    <rPh sb="2" eb="3">
      <t>アタイ</t>
    </rPh>
    <phoneticPr fontId="4"/>
  </si>
  <si>
    <t>現状値（時点）</t>
    <rPh sb="0" eb="2">
      <t>ゲンジョウ</t>
    </rPh>
    <rPh sb="2" eb="3">
      <t>チ</t>
    </rPh>
    <phoneticPr fontId="4"/>
  </si>
  <si>
    <t>（アウトプット）</t>
  </si>
  <si>
    <t xml:space="preserve">（アウトカム) </t>
  </si>
  <si>
    <t>交付金事業に対する事業対象者（住民等）の満足度（該当事業に限る。）</t>
    <rPh sb="24" eb="26">
      <t>ガイトウ</t>
    </rPh>
    <rPh sb="26" eb="28">
      <t>ジギョウ</t>
    </rPh>
    <rPh sb="29" eb="30">
      <t>カギ</t>
    </rPh>
    <phoneticPr fontId="4"/>
  </si>
  <si>
    <t>希望どおりの結婚に向けて後押ししてくれたと感じた人の割合（該当事業に限る。）</t>
    <rPh sb="31" eb="33">
      <t>ジギョウ</t>
    </rPh>
    <rPh sb="34" eb="35">
      <t>カギ</t>
    </rPh>
    <phoneticPr fontId="4"/>
  </si>
  <si>
    <t>結婚、妊娠・出産、子育てに前向きになったと感じた人の割合（該当事業に限る。）</t>
    <rPh sb="31" eb="33">
      <t>ジギョウ</t>
    </rPh>
    <rPh sb="34" eb="35">
      <t>カギ</t>
    </rPh>
    <phoneticPr fontId="4"/>
  </si>
  <si>
    <t>　　　　　　　　　　　　　　　　　　　　　　　　　　　　　　　　　　　　　　　　　　　　　　　</t>
  </si>
  <si>
    <t>世帯</t>
  </si>
  <si>
    <t>補助率(令和8年度)</t>
    <rPh sb="0" eb="3">
      <t>ホジョリツ</t>
    </rPh>
    <rPh sb="4" eb="6">
      <t>レイワ</t>
    </rPh>
    <rPh sb="7" eb="9">
      <t>ネンド</t>
    </rPh>
    <phoneticPr fontId="4"/>
  </si>
  <si>
    <t>補助率(令和7年度)</t>
  </si>
  <si>
    <t>様式１－１</t>
    <rPh sb="0" eb="2">
      <t>ヨウシキ</t>
    </rPh>
    <phoneticPr fontId="4"/>
  </si>
  <si>
    <t>タイトル</t>
  </si>
  <si>
    <t>地域少子化対策重点推進交付金</t>
    <rPh sb="0" eb="2">
      <t>チイキ</t>
    </rPh>
    <rPh sb="2" eb="5">
      <t>ショウシカ</t>
    </rPh>
    <rPh sb="5" eb="7">
      <t>タイサク</t>
    </rPh>
    <rPh sb="7" eb="9">
      <t>ジュウテン</t>
    </rPh>
    <rPh sb="9" eb="11">
      <t>スイシン</t>
    </rPh>
    <rPh sb="11" eb="14">
      <t>コウフキン</t>
    </rPh>
    <phoneticPr fontId="4"/>
  </si>
  <si>
    <t>財政力指数 1.0以上 (1)</t>
    <rPh sb="0" eb="5">
      <t>ザイセイリョクシスウ</t>
    </rPh>
    <rPh sb="9" eb="11">
      <t>イジョウ</t>
    </rPh>
    <phoneticPr fontId="4"/>
  </si>
  <si>
    <t>通常 (2)</t>
    <rPh sb="0" eb="2">
      <t>ツウジョウ</t>
    </rPh>
    <phoneticPr fontId="4"/>
  </si>
  <si>
    <t>財政力指数 0.3以下 (3)</t>
    <rPh sb="0" eb="5">
      <t>ザイセイリョクシスウ</t>
    </rPh>
    <rPh sb="9" eb="11">
      <t>イカ</t>
    </rPh>
    <phoneticPr fontId="4"/>
  </si>
  <si>
    <t>共通 (4)</t>
    <rPh sb="0" eb="2">
      <t>キョウツウ</t>
    </rPh>
    <phoneticPr fontId="4"/>
  </si>
  <si>
    <t>基準額R7</t>
    <rPh sb="0" eb="2">
      <t>キジュン</t>
    </rPh>
    <rPh sb="2" eb="3">
      <t>ガク</t>
    </rPh>
    <phoneticPr fontId="4"/>
  </si>
  <si>
    <t>都道府県</t>
    <rPh sb="0" eb="4">
      <t>トドウフケン</t>
    </rPh>
    <phoneticPr fontId="4"/>
  </si>
  <si>
    <t>ライフデザイン・結婚支援重点推進事業一般メニュー</t>
  </si>
  <si>
    <t>政令指定都市</t>
    <rPh sb="0" eb="2">
      <t>セイレイ</t>
    </rPh>
    <rPh sb="2" eb="4">
      <t>シテイ</t>
    </rPh>
    <rPh sb="4" eb="6">
      <t>トシ</t>
    </rPh>
    <phoneticPr fontId="4"/>
  </si>
  <si>
    <t>ライフデザイン・結婚支援重点推進事業重点メニュー</t>
  </si>
  <si>
    <t>結婚支援コンシェルジュ事業結婚支援コンシェルジュ事業</t>
  </si>
  <si>
    <t>基準額R8</t>
  </si>
  <si>
    <t>結婚_妊娠・出産_子育てに温かい社会づくり・気運醸成事業一般メニュー</t>
  </si>
  <si>
    <t>結婚_妊娠・出産_子育てに温かい社会づくり・気運醸成事業重点メニュー</t>
  </si>
  <si>
    <t>結婚・妊娠・共育ての相談機会提供・支援プログラム一般コース</t>
  </si>
  <si>
    <t>様式１－２</t>
    <rPh sb="0" eb="2">
      <t>ヨウシキ</t>
    </rPh>
    <phoneticPr fontId="4"/>
  </si>
  <si>
    <t>自治体区分</t>
    <rPh sb="0" eb="3">
      <t>ジチタイ</t>
    </rPh>
    <rPh sb="3" eb="5">
      <t>クブン</t>
    </rPh>
    <phoneticPr fontId="4"/>
  </si>
  <si>
    <t>結婚・妊娠・共育ての相談機会提供・支援プログラム都道府県主導型市町村連携コース</t>
  </si>
  <si>
    <t>年度</t>
    <rPh sb="0" eb="2">
      <t>ネンド</t>
    </rPh>
    <phoneticPr fontId="4"/>
  </si>
  <si>
    <t>R8</t>
  </si>
  <si>
    <t>結婚支援コンシェルジュ事業</t>
    <rPh sb="0" eb="2">
      <t>ケッコン</t>
    </rPh>
    <rPh sb="2" eb="4">
      <t>シエン</t>
    </rPh>
    <rPh sb="11" eb="13">
      <t>ジギョウ</t>
    </rPh>
    <phoneticPr fontId="51"/>
  </si>
  <si>
    <t xml:space="preserve"> </t>
  </si>
  <si>
    <t>重点メニュー</t>
    <rPh sb="0" eb="2">
      <t>ジュウテン</t>
    </rPh>
    <phoneticPr fontId="51"/>
  </si>
  <si>
    <t>一般コース</t>
  </si>
  <si>
    <t>一般メニュー</t>
    <rPh sb="0" eb="2">
      <t>イッパン</t>
    </rPh>
    <phoneticPr fontId="4"/>
  </si>
  <si>
    <t>1_1_1 結婚支援センターに関する取組</t>
    <rPh sb="15" eb="16">
      <t>カン</t>
    </rPh>
    <rPh sb="18" eb="20">
      <t>トリクミ</t>
    </rPh>
    <phoneticPr fontId="51"/>
  </si>
  <si>
    <t>1_1_2 結婚支援ボランティア等に関する取組</t>
    <rPh sb="16" eb="17">
      <t>トウ</t>
    </rPh>
    <rPh sb="18" eb="19">
      <t>カン</t>
    </rPh>
    <rPh sb="21" eb="23">
      <t>トリクミ</t>
    </rPh>
    <phoneticPr fontId="51"/>
  </si>
  <si>
    <t>1_1_4 結婚支援事業者との官民連携型結婚支援</t>
  </si>
  <si>
    <t>1_1_5 AIを始めとするマッチングシステムの高度化・地域連携</t>
  </si>
  <si>
    <t>1_1_6 その他、ライフデザイン・結婚支援重点推進事業</t>
  </si>
  <si>
    <t>重点メニュー</t>
    <rPh sb="0" eb="2">
      <t>ジュウテン</t>
    </rPh>
    <phoneticPr fontId="4"/>
  </si>
  <si>
    <t>1_2_1 自治体間連携を伴うライフデザイン・結婚支援重点推進</t>
    <rPh sb="27" eb="31">
      <t>ジュウテンスイシン</t>
    </rPh>
    <phoneticPr fontId="51"/>
  </si>
  <si>
    <t>1_2_2 若い世代の描くライフデザイン支援</t>
  </si>
  <si>
    <t>1_2_3 地域の結婚支援ボランティア・事業者等を活用した伴走型結婚支援の充実</t>
  </si>
  <si>
    <t>結婚支援コンシェルジュ事業</t>
    <rPh sb="0" eb="2">
      <t>ケッコン</t>
    </rPh>
    <rPh sb="2" eb="4">
      <t>シエン</t>
    </rPh>
    <rPh sb="11" eb="13">
      <t>ジギョウ</t>
    </rPh>
    <phoneticPr fontId="4"/>
  </si>
  <si>
    <t>2_1 結婚支援コンシェルジュ事業</t>
    <rPh sb="15" eb="17">
      <t>ジギョウ</t>
    </rPh>
    <phoneticPr fontId="51"/>
  </si>
  <si>
    <t>3_1_2 ICT活用、官民連携等による結婚支援等の更なる推進のための調査研究</t>
  </si>
  <si>
    <t>3_1_3 企業等が地域等のために結婚を希望する者の新たなマッチングの可能性を創出する取組</t>
  </si>
  <si>
    <t>3_2_1 自治体間連携を伴う結婚、妊娠・出産、子育てに温かい社会づくり・気運醸成</t>
    <rPh sb="15" eb="17">
      <t>ケッコン</t>
    </rPh>
    <rPh sb="18" eb="20">
      <t>ニンシン</t>
    </rPh>
    <rPh sb="21" eb="23">
      <t>シュッサン</t>
    </rPh>
    <rPh sb="24" eb="26">
      <t>コソダ</t>
    </rPh>
    <rPh sb="28" eb="29">
      <t>アタタ</t>
    </rPh>
    <rPh sb="31" eb="33">
      <t>シャカイ</t>
    </rPh>
    <rPh sb="37" eb="39">
      <t>キウン</t>
    </rPh>
    <rPh sb="39" eb="41">
      <t>ジョウセイ</t>
    </rPh>
    <phoneticPr fontId="51"/>
  </si>
  <si>
    <t>3_2_2 地域全体で結婚・子育て、子育てと仕事の両立と多様な働き方を応援する気運醸成</t>
  </si>
  <si>
    <t>3_2_3 育児休業取得と家事・育児分担の促進</t>
  </si>
  <si>
    <t>4_1 結婚・妊娠・共育ての相談機会提供・支援プログラム（一般コース）</t>
  </si>
  <si>
    <t>一般コース</t>
    <rPh sb="0" eb="2">
      <t>イッパン</t>
    </rPh>
    <phoneticPr fontId="4"/>
  </si>
  <si>
    <t>確認
チェック欄</t>
    <rPh sb="0" eb="2">
      <t>カクニン</t>
    </rPh>
    <rPh sb="7" eb="8">
      <t>ラン</t>
    </rPh>
    <phoneticPr fontId="4"/>
  </si>
  <si>
    <t>単位など</t>
    <rPh sb="0" eb="2">
      <t>タンイ</t>
    </rPh>
    <phoneticPr fontId="4"/>
  </si>
  <si>
    <t>（要件充足-共通-）プルダウン</t>
    <rPh sb="1" eb="5">
      <t>ヨウケンジュウソク</t>
    </rPh>
    <rPh sb="6" eb="8">
      <t>キョウツウ</t>
    </rPh>
    <phoneticPr fontId="4"/>
  </si>
  <si>
    <t>北海道</t>
  </si>
  <si>
    <t>(共通要件_各種経費)</t>
    <rPh sb="1" eb="3">
      <t>キョウツウ</t>
    </rPh>
    <rPh sb="3" eb="5">
      <t>ヨウケン</t>
    </rPh>
    <rPh sb="6" eb="8">
      <t>カクシュ</t>
    </rPh>
    <rPh sb="8" eb="10">
      <t>ケイヒ</t>
    </rPh>
    <phoneticPr fontId="4"/>
  </si>
  <si>
    <t>青森県</t>
  </si>
  <si>
    <t>含まれている</t>
    <rPh sb="0" eb="1">
      <t>フク</t>
    </rPh>
    <phoneticPr fontId="4"/>
  </si>
  <si>
    <t>岩手県</t>
  </si>
  <si>
    <t>報償費</t>
  </si>
  <si>
    <t>宮城県</t>
  </si>
  <si>
    <t>回</t>
  </si>
  <si>
    <t>（都道府県分）※不使用</t>
    <rPh sb="1" eb="5">
      <t>トドウフケン</t>
    </rPh>
    <rPh sb="5" eb="6">
      <t>ブン</t>
    </rPh>
    <rPh sb="8" eb="11">
      <t>フシヨウ</t>
    </rPh>
    <phoneticPr fontId="4"/>
  </si>
  <si>
    <t>秋田県</t>
  </si>
  <si>
    <t>団体</t>
  </si>
  <si>
    <t>(共通要件_個人給付②)</t>
    <rPh sb="1" eb="3">
      <t>キョウツウ</t>
    </rPh>
    <rPh sb="3" eb="5">
      <t>ヨウケン</t>
    </rPh>
    <rPh sb="6" eb="8">
      <t>コジン</t>
    </rPh>
    <rPh sb="8" eb="10">
      <t>キュウフ</t>
    </rPh>
    <phoneticPr fontId="4"/>
  </si>
  <si>
    <t>（市町村分）※不使用</t>
    <rPh sb="1" eb="4">
      <t>シチョウソン</t>
    </rPh>
    <rPh sb="4" eb="5">
      <t>ブン</t>
    </rPh>
    <rPh sb="7" eb="10">
      <t>フシヨウ</t>
    </rPh>
    <phoneticPr fontId="4"/>
  </si>
  <si>
    <t>山形県</t>
  </si>
  <si>
    <t>割</t>
  </si>
  <si>
    <t>福島県</t>
  </si>
  <si>
    <t>社</t>
  </si>
  <si>
    <t>委託料</t>
    <rPh sb="0" eb="2">
      <t>イタク</t>
    </rPh>
    <rPh sb="2" eb="3">
      <t>リョウ</t>
    </rPh>
    <phoneticPr fontId="4"/>
  </si>
  <si>
    <t>含まれている（留意点等の要件ア〜エを満たしていない）</t>
    <rPh sb="0" eb="1">
      <t>フク</t>
    </rPh>
    <rPh sb="7" eb="10">
      <t>リュウイテン</t>
    </rPh>
    <rPh sb="10" eb="11">
      <t>トウ</t>
    </rPh>
    <rPh sb="12" eb="14">
      <t>ヨウケン</t>
    </rPh>
    <rPh sb="18" eb="19">
      <t>ミ</t>
    </rPh>
    <phoneticPr fontId="4"/>
  </si>
  <si>
    <t>茨城県</t>
  </si>
  <si>
    <t>組</t>
  </si>
  <si>
    <t>使用料及び賃借料</t>
    <rPh sb="0" eb="2">
      <t>シヨウ</t>
    </rPh>
    <rPh sb="2" eb="3">
      <t>リョウ</t>
    </rPh>
    <rPh sb="3" eb="4">
      <t>オヨ</t>
    </rPh>
    <rPh sb="5" eb="8">
      <t>チンシャクリョウ</t>
    </rPh>
    <phoneticPr fontId="4"/>
  </si>
  <si>
    <t>栃木県</t>
  </si>
  <si>
    <t>店舗</t>
  </si>
  <si>
    <t>備品購入費</t>
    <rPh sb="0" eb="2">
      <t>ビヒン</t>
    </rPh>
    <rPh sb="2" eb="4">
      <t>コウニュウ</t>
    </rPh>
    <rPh sb="4" eb="5">
      <t>ヒ</t>
    </rPh>
    <phoneticPr fontId="4"/>
  </si>
  <si>
    <t>群馬県</t>
  </si>
  <si>
    <t>校</t>
  </si>
  <si>
    <t>埼玉県</t>
  </si>
  <si>
    <t>部</t>
  </si>
  <si>
    <t>千葉県</t>
  </si>
  <si>
    <t>枚</t>
  </si>
  <si>
    <t>東京都</t>
  </si>
  <si>
    <t>市区町村</t>
    <rPh sb="1" eb="2">
      <t>ク</t>
    </rPh>
    <phoneticPr fontId="4"/>
  </si>
  <si>
    <t>寄付金</t>
    <rPh sb="0" eb="3">
      <t>キフキン</t>
    </rPh>
    <phoneticPr fontId="4"/>
  </si>
  <si>
    <t>神奈川県</t>
  </si>
  <si>
    <t>市町村</t>
  </si>
  <si>
    <t>その他の収入</t>
    <rPh sb="2" eb="3">
      <t>タ</t>
    </rPh>
    <rPh sb="4" eb="6">
      <t>シュウニュウ</t>
    </rPh>
    <phoneticPr fontId="4"/>
  </si>
  <si>
    <t>新潟県</t>
  </si>
  <si>
    <t>市町</t>
  </si>
  <si>
    <t>富山県</t>
  </si>
  <si>
    <t>か所</t>
  </si>
  <si>
    <t>石川県</t>
  </si>
  <si>
    <t>【事業流用の有無】</t>
    <rPh sb="1" eb="3">
      <t>ジギョウ</t>
    </rPh>
    <rPh sb="3" eb="5">
      <t>リュウヨウ</t>
    </rPh>
    <rPh sb="6" eb="8">
      <t>ウム</t>
    </rPh>
    <phoneticPr fontId="4"/>
  </si>
  <si>
    <t>福井県</t>
  </si>
  <si>
    <t>有</t>
    <rPh sb="0" eb="1">
      <t>アリ</t>
    </rPh>
    <phoneticPr fontId="4"/>
  </si>
  <si>
    <t>山梨県</t>
  </si>
  <si>
    <t>無</t>
    <rPh sb="0" eb="1">
      <t>ナシ</t>
    </rPh>
    <phoneticPr fontId="4"/>
  </si>
  <si>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</si>
  <si>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</si>
  <si>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</si>
  <si>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</si>
  <si>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</si>
  <si>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</si>
  <si>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</si>
  <si>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</si>
  <si>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</si>
  <si>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</si>
  <si>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</si>
  <si>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</si>
  <si>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</si>
  <si>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</si>
  <si>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</si>
  <si>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</si>
  <si>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</si>
  <si>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</si>
  <si>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</si>
  <si>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</si>
  <si>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</si>
  <si>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</si>
  <si>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</si>
  <si>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</si>
  <si>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</si>
  <si>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</si>
  <si>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</si>
  <si>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</si>
  <si>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要件１</t>
    <rPh sb="0" eb="2">
      <t>ヨウケン</t>
    </rPh>
    <phoneticPr fontId="4"/>
  </si>
  <si>
    <t>要件２</t>
    <rPh sb="0" eb="2">
      <t>ヨウケン</t>
    </rPh>
    <phoneticPr fontId="4"/>
  </si>
  <si>
    <t>要件３</t>
    <rPh sb="0" eb="2">
      <t>ヨウケン</t>
    </rPh>
    <phoneticPr fontId="4"/>
  </si>
  <si>
    <t>要件４</t>
    <rPh sb="0" eb="2">
      <t>ヨウケン</t>
    </rPh>
    <phoneticPr fontId="4"/>
  </si>
  <si>
    <t>要件５</t>
    <rPh sb="0" eb="2">
      <t>ヨウケン</t>
    </rPh>
    <phoneticPr fontId="4"/>
  </si>
  <si>
    <t>要件６</t>
    <rPh sb="0" eb="2">
      <t>ヨウケン</t>
    </rPh>
    <phoneticPr fontId="4"/>
  </si>
  <si>
    <t>要件７</t>
    <rPh sb="0" eb="2">
      <t>ヨウケン</t>
    </rPh>
    <phoneticPr fontId="4"/>
  </si>
  <si>
    <t>要件８</t>
    <rPh sb="0" eb="2">
      <t>ヨウケン</t>
    </rPh>
    <phoneticPr fontId="4"/>
  </si>
  <si>
    <t>共通要件</t>
    <rPh sb="0" eb="2">
      <t>キョウツウ</t>
    </rPh>
    <rPh sb="2" eb="4">
      <t>ヨウケン</t>
    </rPh>
    <phoneticPr fontId="4"/>
  </si>
  <si>
    <t>＜人件費＞
職員の人件費（次に掲げるものを除く。）が含まれていないか。
・事業に伴う会計年度任用職員のもの
・結婚支援センターのもの
【リスト選択】</t>
    <rPh sb="1" eb="4">
      <t>ジンケンヒ</t>
    </rPh>
    <rPh sb="13" eb="14">
      <t>ツギ</t>
    </rPh>
    <rPh sb="15" eb="16">
      <t>カカ</t>
    </rPh>
    <rPh sb="21" eb="22">
      <t>ノゾ</t>
    </rPh>
    <rPh sb="26" eb="27">
      <t>フク</t>
    </rPh>
    <rPh sb="55" eb="59">
      <t>ケッコンシエン</t>
    </rPh>
    <phoneticPr fontId="51"/>
  </si>
  <si>
    <t>＜備品購入＞
備品購入に要する経費が含まれていないか。
【リスト選択】</t>
    <rPh sb="1" eb="3">
      <t>ビヒン</t>
    </rPh>
    <rPh sb="3" eb="5">
      <t>コウニュウ</t>
    </rPh>
    <rPh sb="12" eb="13">
      <t>ヨウ</t>
    </rPh>
    <rPh sb="15" eb="17">
      <t>ケイヒ</t>
    </rPh>
    <rPh sb="18" eb="19">
      <t>フク</t>
    </rPh>
    <rPh sb="33" eb="35">
      <t>センタク</t>
    </rPh>
    <phoneticPr fontId="51"/>
  </si>
  <si>
    <t>＜施設整備＞
施設整備に要する経費が含まれていないか。
【リスト選択】</t>
    <rPh sb="1" eb="3">
      <t>シセツ</t>
    </rPh>
    <rPh sb="3" eb="5">
      <t>セイビ</t>
    </rPh>
    <rPh sb="18" eb="19">
      <t>フク</t>
    </rPh>
    <phoneticPr fontId="51"/>
  </si>
  <si>
    <t>＜個人給付①＞
個人への金銭給付などによる個人の負担を直接的に軽減する事業に要する経費（次に掲げるものを除く。）が含まれていないか。
・結婚支援センター及び結婚支援事業者の登録優待費用
【リスト選択】</t>
    <rPh sb="38" eb="39">
      <t>ヨウ</t>
    </rPh>
    <rPh sb="44" eb="45">
      <t>ツギ</t>
    </rPh>
    <rPh sb="46" eb="47">
      <t>カカ</t>
    </rPh>
    <rPh sb="52" eb="53">
      <t>ノゾ</t>
    </rPh>
    <rPh sb="57" eb="58">
      <t>フク</t>
    </rPh>
    <phoneticPr fontId="51"/>
  </si>
  <si>
    <t>＜個人給付②＞
結婚支援センター及び結婚支援事業者の登録優待費用が含まれていないか。
【リスト選択】</t>
    <rPh sb="33" eb="34">
      <t>フク</t>
    </rPh>
    <phoneticPr fontId="51"/>
  </si>
  <si>
    <t>＜他の国庫負担金等＞
他の国庫負担金、補助金又は交付金の交付の対象となる事業に要する経費が含まれていないか。
【リスト選択】</t>
    <rPh sb="3" eb="5">
      <t>コッコ</t>
    </rPh>
    <rPh sb="5" eb="8">
      <t>フタンキン</t>
    </rPh>
    <rPh sb="45" eb="46">
      <t>フク</t>
    </rPh>
    <phoneticPr fontId="51"/>
  </si>
  <si>
    <t>ライフデザイン・結婚支援重点推進事業</t>
    <rPh sb="8" eb="10">
      <t>ケッコン</t>
    </rPh>
    <rPh sb="10" eb="12">
      <t>シエン</t>
    </rPh>
    <rPh sb="12" eb="14">
      <t>ジュウテン</t>
    </rPh>
    <rPh sb="14" eb="16">
      <t>スイシン</t>
    </rPh>
    <rPh sb="16" eb="18">
      <t>ジギョウ</t>
    </rPh>
    <phoneticPr fontId="4"/>
  </si>
  <si>
    <t>実施要領別記１第２の１（２）アに規定する事業内容となっているか。</t>
    <rPh sb="0" eb="4">
      <t>ジッシヨウリョウ</t>
    </rPh>
    <rPh sb="4" eb="6">
      <t>ベッキ</t>
    </rPh>
    <rPh sb="7" eb="8">
      <t>ダイ</t>
    </rPh>
    <rPh sb="16" eb="18">
      <t>キテイ</t>
    </rPh>
    <rPh sb="20" eb="24">
      <t>ジギョウナイヨウ</t>
    </rPh>
    <phoneticPr fontId="51"/>
  </si>
  <si>
    <t>複数の自治体により構成されるライフデザイン・結婚支援その他の少子化対策に関して地域が抱える課題を解決する場（協議会等）を設けているか。</t>
    <rPh sb="0" eb="2">
      <t>フクスウ</t>
    </rPh>
    <rPh sb="52" eb="53">
      <t>バ</t>
    </rPh>
    <rPh sb="60" eb="61">
      <t>モウ</t>
    </rPh>
    <phoneticPr fontId="51"/>
  </si>
  <si>
    <t>協議会等を構成する自治体による「実質的な協働」(費用、役務の分担)が認められるものであるか。</t>
    <rPh sb="0" eb="4">
      <t>キョウギカイトウ</t>
    </rPh>
    <rPh sb="5" eb="7">
      <t>コウセイ</t>
    </rPh>
    <rPh sb="34" eb="35">
      <t>ミト</t>
    </rPh>
    <phoneticPr fontId="51"/>
  </si>
  <si>
    <t>実施要領別記１第２の１（２）イに規定する事業内容となっているか。</t>
    <rPh sb="0" eb="4">
      <t>ジッシヨウリョウ</t>
    </rPh>
    <rPh sb="4" eb="6">
      <t>ベッキ</t>
    </rPh>
    <rPh sb="7" eb="8">
      <t>ダイ</t>
    </rPh>
    <rPh sb="16" eb="18">
      <t>キテイ</t>
    </rPh>
    <rPh sb="20" eb="24">
      <t>ジギョウナイヨウ</t>
    </rPh>
    <phoneticPr fontId="51"/>
  </si>
  <si>
    <t>1_2_3 結婚支援事業者との官民連携型結婚支援</t>
  </si>
  <si>
    <t>実施要領別記１第２の１（２）ウに規定する事業内容となっているか。</t>
    <rPh sb="0" eb="4">
      <t>ジッシヨウリョウ</t>
    </rPh>
    <rPh sb="4" eb="6">
      <t>ベッキ</t>
    </rPh>
    <rPh sb="7" eb="8">
      <t>ダイ</t>
    </rPh>
    <rPh sb="16" eb="18">
      <t>キテイ</t>
    </rPh>
    <rPh sb="20" eb="24">
      <t>ジギョウナイヨウ</t>
    </rPh>
    <phoneticPr fontId="51"/>
  </si>
  <si>
    <t>連携する結婚支援事業者について、利用者の安全が十分に確保されていることを確認しているか。</t>
    <rPh sb="0" eb="2">
      <t>レンケイ</t>
    </rPh>
    <rPh sb="16" eb="19">
      <t>リヨウシャ</t>
    </rPh>
    <rPh sb="20" eb="22">
      <t>アンゼン</t>
    </rPh>
    <rPh sb="23" eb="25">
      <t>ジュウブン</t>
    </rPh>
    <rPh sb="26" eb="28">
      <t>カクホ</t>
    </rPh>
    <rPh sb="36" eb="38">
      <t>カクニン</t>
    </rPh>
    <phoneticPr fontId="51"/>
  </si>
  <si>
    <t>1_2_4 AIを始めとするマッチングシステムの高度化・地域連携</t>
  </si>
  <si>
    <t>実施要領別記１第２の１（２）エに規定する事業内容となっているか。</t>
    <rPh sb="0" eb="4">
      <t>ジッシヨウリョウ</t>
    </rPh>
    <rPh sb="4" eb="6">
      <t>ベッキ</t>
    </rPh>
    <rPh sb="7" eb="8">
      <t>ダイ</t>
    </rPh>
    <rPh sb="16" eb="18">
      <t>キテイ</t>
    </rPh>
    <rPh sb="20" eb="24">
      <t>ジギョウナイヨウ</t>
    </rPh>
    <phoneticPr fontId="51"/>
  </si>
  <si>
    <t>1_2_5 地域の結婚支援ボランティア・事業者等を活用した伴走型結婚支援の充実</t>
  </si>
  <si>
    <t>実施要領別記１第２の１（２）オに規定する事業内容となっているか。</t>
    <rPh sb="0" eb="4">
      <t>ジッシヨウリョウ</t>
    </rPh>
    <rPh sb="4" eb="6">
      <t>ベッキ</t>
    </rPh>
    <rPh sb="7" eb="8">
      <t>ダイ</t>
    </rPh>
    <rPh sb="16" eb="18">
      <t>キテイ</t>
    </rPh>
    <rPh sb="20" eb="24">
      <t>ジギョウナイヨウ</t>
    </rPh>
    <phoneticPr fontId="51"/>
  </si>
  <si>
    <t>2_1 結婚支援コンシェルジュ事業</t>
    <rPh sb="15" eb="17">
      <t>ジギョウ</t>
    </rPh>
    <phoneticPr fontId="4"/>
  </si>
  <si>
    <t>実施要領別記１第２の２に規定する事業内容となっているか。</t>
    <rPh sb="0" eb="4">
      <t>ジッシヨウリョウ</t>
    </rPh>
    <rPh sb="4" eb="6">
      <t>ベッキ</t>
    </rPh>
    <rPh sb="7" eb="8">
      <t>ダイ</t>
    </rPh>
    <rPh sb="12" eb="14">
      <t>キテイ</t>
    </rPh>
    <rPh sb="16" eb="20">
      <t>ジギョウナイヨウ</t>
    </rPh>
    <phoneticPr fontId="51"/>
  </si>
  <si>
    <t>実施要領別記１第２の３（２）アに規定する事業内容となっているか。</t>
    <rPh sb="0" eb="4">
      <t>ジッシヨウリョウ</t>
    </rPh>
    <rPh sb="4" eb="6">
      <t>ベッキ</t>
    </rPh>
    <rPh sb="7" eb="8">
      <t>ダイ</t>
    </rPh>
    <rPh sb="16" eb="18">
      <t>キテイ</t>
    </rPh>
    <rPh sb="20" eb="24">
      <t>ジギョウナイヨウ</t>
    </rPh>
    <phoneticPr fontId="51"/>
  </si>
  <si>
    <t>3_2_2 地域全体で結婚・子育てを応援する気運醸成</t>
  </si>
  <si>
    <t>実施要領別記１第２の３（２）イに規定する事業内容となっているか。</t>
    <rPh sb="0" eb="4">
      <t>ジッシヨウリョウ</t>
    </rPh>
    <rPh sb="4" eb="6">
      <t>ベッキ</t>
    </rPh>
    <rPh sb="7" eb="8">
      <t>ダイ</t>
    </rPh>
    <rPh sb="16" eb="18">
      <t>キテイ</t>
    </rPh>
    <rPh sb="20" eb="24">
      <t>ジギョウナイヨウ</t>
    </rPh>
    <phoneticPr fontId="51"/>
  </si>
  <si>
    <t>実施要領別記１第２の３（２）ウに規定する事業内容となっているか。</t>
    <rPh sb="0" eb="4">
      <t>ジッシヨウリョウ</t>
    </rPh>
    <rPh sb="4" eb="6">
      <t>ベッキ</t>
    </rPh>
    <rPh sb="7" eb="8">
      <t>ダイ</t>
    </rPh>
    <rPh sb="15" eb="17">
      <t>キテイ</t>
    </rPh>
    <rPh sb="19" eb="23">
      <t>ジギョウナイヨウ</t>
    </rPh>
    <phoneticPr fontId="51"/>
  </si>
  <si>
    <t>3_2_4 子育てと仕事の両立と多様な働き方の促進</t>
  </si>
  <si>
    <t>実施要領別記１第２の３（２）エに規定する事業内容となっているか。</t>
    <rPh sb="0" eb="4">
      <t>ジッシヨウリョウ</t>
    </rPh>
    <rPh sb="4" eb="6">
      <t>ベッキ</t>
    </rPh>
    <rPh sb="7" eb="8">
      <t>ダイ</t>
    </rPh>
    <rPh sb="16" eb="18">
      <t>キテイ</t>
    </rPh>
    <rPh sb="20" eb="24">
      <t>ジギョウナイヨウ</t>
    </rPh>
    <phoneticPr fontId="51"/>
  </si>
  <si>
    <t>3_2_5 ICT活用、官民連携等による結婚支援等の更なる推進のための調査研究</t>
  </si>
  <si>
    <t>実施要領別記１第２の３（２）オに規定する事業内容となっているか。</t>
    <rPh sb="0" eb="4">
      <t>ジッシヨウリョウ</t>
    </rPh>
    <rPh sb="4" eb="6">
      <t>ベッキ</t>
    </rPh>
    <rPh sb="7" eb="8">
      <t>ダイ</t>
    </rPh>
    <rPh sb="16" eb="18">
      <t>キテイ</t>
    </rPh>
    <rPh sb="20" eb="24">
      <t>ジギョウナイヨウ</t>
    </rPh>
    <phoneticPr fontId="51"/>
  </si>
  <si>
    <t>団体コード</t>
  </si>
  <si>
    <t>都道府県名
（漢字）</t>
  </si>
  <si>
    <t>市区町村名
（漢字）</t>
  </si>
  <si>
    <t>都道府県名
（カナ）</t>
  </si>
  <si>
    <t>市区町村名
（カナ）</t>
  </si>
  <si>
    <t>010006</t>
  </si>
  <si>
    <t>ﾎｯｶｲﾄﾞｳ</t>
  </si>
  <si>
    <t>011002</t>
  </si>
  <si>
    <t>札幌市</t>
  </si>
  <si>
    <t>ｻｯﾎﾟﾛｼ</t>
  </si>
  <si>
    <t>012025</t>
  </si>
  <si>
    <t>函館市</t>
  </si>
  <si>
    <t>ﾊｺﾀﾞﾃｼ</t>
  </si>
  <si>
    <t>012033</t>
  </si>
  <si>
    <t>小樽市</t>
  </si>
  <si>
    <t>ｵﾀﾙｼ</t>
  </si>
  <si>
    <t>012041</t>
  </si>
  <si>
    <t>旭川市</t>
  </si>
  <si>
    <t>ｱｻﾋｶﾜｼ</t>
  </si>
  <si>
    <t>012050</t>
  </si>
  <si>
    <t>室蘭市</t>
  </si>
  <si>
    <t>ﾑﾛﾗﾝｼ</t>
  </si>
  <si>
    <t>012068</t>
  </si>
  <si>
    <t>釧路市</t>
  </si>
  <si>
    <t>ｸｼﾛｼ</t>
  </si>
  <si>
    <t>012076</t>
  </si>
  <si>
    <t>帯広市</t>
  </si>
  <si>
    <t>ｵﾋﾞﾋﾛｼ</t>
  </si>
  <si>
    <t>012084</t>
  </si>
  <si>
    <t>北見市</t>
  </si>
  <si>
    <t>ｷﾀﾐｼ</t>
  </si>
  <si>
    <t>012092</t>
  </si>
  <si>
    <t>夕張市</t>
  </si>
  <si>
    <t>ﾕｳﾊﾞﾘｼ</t>
  </si>
  <si>
    <t>012106</t>
  </si>
  <si>
    <t>岩見沢市</t>
  </si>
  <si>
    <t>ｲﾜﾐｻﾞﾜｼ</t>
  </si>
  <si>
    <t>012114</t>
  </si>
  <si>
    <t>網走市</t>
  </si>
  <si>
    <t>ｱﾊﾞｼﾘｼ</t>
  </si>
  <si>
    <t>012122</t>
  </si>
  <si>
    <t>留萌市</t>
  </si>
  <si>
    <t>ﾙﾓｲｼ</t>
  </si>
  <si>
    <t>012131</t>
  </si>
  <si>
    <t>苫小牧市</t>
  </si>
  <si>
    <t>ﾄﾏｺﾏｲｼ</t>
  </si>
  <si>
    <t>012149</t>
  </si>
  <si>
    <t>稚内市</t>
  </si>
  <si>
    <t>ﾜｯｶﾅｲｼ</t>
  </si>
  <si>
    <t>012157</t>
  </si>
  <si>
    <t>美唄市</t>
  </si>
  <si>
    <t>ﾋﾞﾊﾞｲｼ</t>
  </si>
  <si>
    <t>012165</t>
  </si>
  <si>
    <t>芦別市</t>
  </si>
  <si>
    <t>ｱｼﾍﾞﾂｼ</t>
  </si>
  <si>
    <t>012173</t>
  </si>
  <si>
    <t>江別市</t>
  </si>
  <si>
    <t>ｴﾍﾞﾂｼ</t>
  </si>
  <si>
    <t>012181</t>
  </si>
  <si>
    <t>赤平市</t>
  </si>
  <si>
    <t>ｱｶﾋﾞﾗｼ</t>
  </si>
  <si>
    <t>012190</t>
  </si>
  <si>
    <t>紋別市</t>
  </si>
  <si>
    <t>ﾓﾝﾍﾞﾂｼ</t>
  </si>
  <si>
    <t>012203</t>
  </si>
  <si>
    <t>士別市</t>
  </si>
  <si>
    <t>ｼﾍﾞﾂｼ</t>
  </si>
  <si>
    <t>012211</t>
  </si>
  <si>
    <t>名寄市</t>
  </si>
  <si>
    <t>ﾅﾖﾛｼ</t>
  </si>
  <si>
    <t>012220</t>
  </si>
  <si>
    <t>三笠市</t>
  </si>
  <si>
    <t>ﾐｶｻｼ</t>
  </si>
  <si>
    <t>012238</t>
  </si>
  <si>
    <t>根室市</t>
  </si>
  <si>
    <t>ﾈﾑﾛｼ</t>
  </si>
  <si>
    <t>012246</t>
  </si>
  <si>
    <t>千歳市</t>
  </si>
  <si>
    <t>ﾁﾄｾｼ</t>
  </si>
  <si>
    <t>012254</t>
  </si>
  <si>
    <t>滝川市</t>
  </si>
  <si>
    <t>ﾀｷｶﾜｼ</t>
  </si>
  <si>
    <t>012262</t>
  </si>
  <si>
    <t>砂川市</t>
  </si>
  <si>
    <t>ｽﾅｶﾞﾜｼ</t>
  </si>
  <si>
    <t>012271</t>
  </si>
  <si>
    <t>歌志内市</t>
  </si>
  <si>
    <t>ｳﾀｼﾅｲｼ</t>
  </si>
  <si>
    <t>012289</t>
  </si>
  <si>
    <t>深川市</t>
  </si>
  <si>
    <t>ﾌｶｶﾞﾜｼ</t>
  </si>
  <si>
    <t>012297</t>
  </si>
  <si>
    <t>富良野市</t>
  </si>
  <si>
    <t>ﾌﾗﾉｼ</t>
  </si>
  <si>
    <t>012301</t>
  </si>
  <si>
    <t>登別市</t>
  </si>
  <si>
    <t>ﾉﾎﾞﾘﾍﾞﾂｼ</t>
  </si>
  <si>
    <t>012319</t>
  </si>
  <si>
    <t>恵庭市</t>
  </si>
  <si>
    <t>ｴﾆﾜｼ</t>
  </si>
  <si>
    <t>012335</t>
  </si>
  <si>
    <t>伊達市</t>
  </si>
  <si>
    <t>ﾀﾞﾃｼ</t>
  </si>
  <si>
    <t>012343</t>
  </si>
  <si>
    <t>北広島市</t>
  </si>
  <si>
    <t>ｷﾀﾋﾛｼﾏｼ</t>
  </si>
  <si>
    <t>012351</t>
  </si>
  <si>
    <t>石狩市</t>
  </si>
  <si>
    <t>ｲｼｶﾘｼ</t>
  </si>
  <si>
    <t>012360</t>
  </si>
  <si>
    <t>北斗市</t>
  </si>
  <si>
    <t>ﾎｸﾄｼ</t>
  </si>
  <si>
    <t>013030</t>
  </si>
  <si>
    <t>当別町</t>
  </si>
  <si>
    <t>ﾄｳﾍﾞﾂﾁｮｳ</t>
  </si>
  <si>
    <t>013048</t>
  </si>
  <si>
    <t>新篠津村</t>
  </si>
  <si>
    <t>ｼﾝｼﾉﾂﾑﾗ</t>
  </si>
  <si>
    <t>013315</t>
  </si>
  <si>
    <t>松前町</t>
  </si>
  <si>
    <t>ﾏﾂﾏｴﾁｮｳ</t>
  </si>
  <si>
    <t>013323</t>
  </si>
  <si>
    <t>福島町</t>
  </si>
  <si>
    <t>ﾌｸｼﾏﾁｮｳ</t>
  </si>
  <si>
    <t>013331</t>
  </si>
  <si>
    <t>知内町</t>
  </si>
  <si>
    <t>ｼﾘｳﾁﾁｮｳ</t>
  </si>
  <si>
    <t>013340</t>
  </si>
  <si>
    <t>木古内町</t>
  </si>
  <si>
    <t>ｷｺﾅｲﾁｮｳ</t>
  </si>
  <si>
    <t>013374</t>
  </si>
  <si>
    <t>七飯町</t>
  </si>
  <si>
    <t>ﾅﾅｴﾁｮｳ</t>
  </si>
  <si>
    <t>013439</t>
  </si>
  <si>
    <t>鹿部町</t>
  </si>
  <si>
    <t>ｼｶﾍﾞﾁｮｳ</t>
  </si>
  <si>
    <t>013455</t>
  </si>
  <si>
    <t>森町</t>
  </si>
  <si>
    <t>ﾓﾘﾏﾁ</t>
  </si>
  <si>
    <t>013463</t>
  </si>
  <si>
    <t>八雲町</t>
  </si>
  <si>
    <t>ﾔｸﾓﾁｮｳ</t>
  </si>
  <si>
    <t>013471</t>
  </si>
  <si>
    <t>長万部町</t>
  </si>
  <si>
    <t>ｵｼｬﾏﾝﾍﾞﾁｮｳ</t>
  </si>
  <si>
    <t>013617</t>
  </si>
  <si>
    <t>江差町</t>
  </si>
  <si>
    <t>ｴｻｼﾁｮｳ</t>
  </si>
  <si>
    <t>013625</t>
  </si>
  <si>
    <t>上ノ国町</t>
  </si>
  <si>
    <t>ｶﾐﾉｸﾆﾁｮｳ</t>
  </si>
  <si>
    <t>013633</t>
  </si>
  <si>
    <t>厚沢部町</t>
  </si>
  <si>
    <t>ｱｯｻﾌﾞﾁｮｳ</t>
  </si>
  <si>
    <t>013641</t>
  </si>
  <si>
    <t>乙部町</t>
  </si>
  <si>
    <t>ｵﾄﾍﾞﾁｮｳ</t>
  </si>
  <si>
    <t>013676</t>
  </si>
  <si>
    <t>奥尻町</t>
  </si>
  <si>
    <t>ｵｸｼﾘﾁｮｳ</t>
  </si>
  <si>
    <t>013706</t>
  </si>
  <si>
    <t>今金町</t>
  </si>
  <si>
    <t>ｲﾏｶﾈﾁｮｳ</t>
  </si>
  <si>
    <t>013714</t>
  </si>
  <si>
    <t>せたな町</t>
  </si>
  <si>
    <t>ｾﾀﾅﾁｮｳ</t>
  </si>
  <si>
    <t>013919</t>
  </si>
  <si>
    <t>島牧村</t>
  </si>
  <si>
    <t>ｼﾏﾏｷﾑﾗ</t>
  </si>
  <si>
    <t>013927</t>
  </si>
  <si>
    <t>寿都町</t>
  </si>
  <si>
    <t>ｽｯﾂﾁｮｳ</t>
  </si>
  <si>
    <t>013935</t>
  </si>
  <si>
    <t>黒松内町</t>
  </si>
  <si>
    <t>ｸﾛﾏﾂﾅｲﾁｮｳ</t>
  </si>
  <si>
    <t>013943</t>
  </si>
  <si>
    <t>蘭越町</t>
  </si>
  <si>
    <t>ﾗﾝｺｼﾁｮｳ</t>
  </si>
  <si>
    <t>013951</t>
  </si>
  <si>
    <t>ニセコ町</t>
  </si>
  <si>
    <t>ﾆｾｺﾁｮｳ</t>
  </si>
  <si>
    <t>013960</t>
  </si>
  <si>
    <t>真狩村</t>
  </si>
  <si>
    <t>ﾏｯｶﾘﾑﾗ</t>
  </si>
  <si>
    <t>013978</t>
  </si>
  <si>
    <t>留寿都村</t>
  </si>
  <si>
    <t>ﾙｽﾂﾑﾗ</t>
  </si>
  <si>
    <t>013986</t>
  </si>
  <si>
    <t>喜茂別町</t>
  </si>
  <si>
    <t>ｷﾓﾍﾞﾂﾁｮｳ</t>
  </si>
  <si>
    <t>013994</t>
  </si>
  <si>
    <t>京極町</t>
  </si>
  <si>
    <t>ｷｮｳｺﾞｸﾁｮｳ</t>
  </si>
  <si>
    <t>014001</t>
  </si>
  <si>
    <t>倶知安町</t>
  </si>
  <si>
    <t>ｸｯﾁｬﾝﾁｮｳ</t>
  </si>
  <si>
    <t>014010</t>
  </si>
  <si>
    <t>共和町</t>
  </si>
  <si>
    <t>ｷｮｳﾜﾁｮｳ</t>
  </si>
  <si>
    <t>014028</t>
  </si>
  <si>
    <t>岩内町</t>
  </si>
  <si>
    <t>ｲﾜﾅｲﾁｮｳ</t>
  </si>
  <si>
    <t>014036</t>
  </si>
  <si>
    <t>泊村</t>
  </si>
  <si>
    <t>ﾄﾏﾘﾑﾗ</t>
  </si>
  <si>
    <t>014044</t>
  </si>
  <si>
    <t>神恵内村</t>
  </si>
  <si>
    <t>ｶﾓｴﾅｲﾑﾗ</t>
  </si>
  <si>
    <t>014052</t>
  </si>
  <si>
    <t>積丹町</t>
  </si>
  <si>
    <t>ｼｬｺﾀﾝﾁｮｳ</t>
  </si>
  <si>
    <t>014061</t>
  </si>
  <si>
    <t>古平町</t>
  </si>
  <si>
    <t>ﾌﾙﾋﾞﾗﾁｮｳ</t>
  </si>
  <si>
    <t>014079</t>
  </si>
  <si>
    <t>仁木町</t>
  </si>
  <si>
    <t>ﾆｷﾁｮｳ</t>
  </si>
  <si>
    <t>014087</t>
  </si>
  <si>
    <t>余市町</t>
  </si>
  <si>
    <t>ﾖｲﾁﾁｮｳ</t>
  </si>
  <si>
    <t>014095</t>
  </si>
  <si>
    <t>赤井川村</t>
  </si>
  <si>
    <t>ｱｶｲｶﾞﾜﾑﾗ</t>
  </si>
  <si>
    <t>014231</t>
  </si>
  <si>
    <t>南幌町</t>
  </si>
  <si>
    <t>ﾅﾝﾎﾟﾛﾁｮｳ</t>
  </si>
  <si>
    <t>014249</t>
  </si>
  <si>
    <t>奈井江町</t>
  </si>
  <si>
    <t>ﾅｲｴﾁｮｳ</t>
  </si>
  <si>
    <t>014257</t>
  </si>
  <si>
    <t>上砂川町</t>
  </si>
  <si>
    <t>ｶﾐｽﾅｶﾞﾜﾁｮｳ</t>
  </si>
  <si>
    <t>014273</t>
  </si>
  <si>
    <t>由仁町</t>
  </si>
  <si>
    <t>ﾕﾆﾁｮｳ</t>
  </si>
  <si>
    <t>014281</t>
  </si>
  <si>
    <t>長沼町</t>
  </si>
  <si>
    <t>ﾅｶﾞﾇﾏﾁｮｳ</t>
  </si>
  <si>
    <t>014290</t>
  </si>
  <si>
    <t>栗山町</t>
  </si>
  <si>
    <t>ｸﾘﾔﾏﾁｮｳ</t>
  </si>
  <si>
    <t>014303</t>
  </si>
  <si>
    <t>月形町</t>
  </si>
  <si>
    <t>ﾂｷｶﾞﾀﾁｮｳ</t>
  </si>
  <si>
    <t>014311</t>
  </si>
  <si>
    <t>浦臼町</t>
  </si>
  <si>
    <t>ｳﾗｳｽﾁｮｳ</t>
  </si>
  <si>
    <t>014320</t>
  </si>
  <si>
    <t>新十津川町</t>
  </si>
  <si>
    <t>ｼﾝﾄﾂｶﾜﾁｮｳ</t>
  </si>
  <si>
    <t>014338</t>
  </si>
  <si>
    <t>妹背牛町</t>
  </si>
  <si>
    <t>ﾓｾｳｼﾁｮｳ</t>
  </si>
  <si>
    <t>014346</t>
  </si>
  <si>
    <t>秩父別町</t>
  </si>
  <si>
    <t>ﾁｯﾌﾟﾍﾞﾂﾁｮｳ</t>
  </si>
  <si>
    <t>014362</t>
  </si>
  <si>
    <t>雨竜町</t>
  </si>
  <si>
    <t>ｳﾘｭｳﾁｮｳ</t>
  </si>
  <si>
    <t>014371</t>
  </si>
  <si>
    <t>北竜町</t>
  </si>
  <si>
    <t>ﾎｸﾘｭｳﾁｮｳ</t>
  </si>
  <si>
    <t>014389</t>
  </si>
  <si>
    <t>沼田町</t>
  </si>
  <si>
    <t>ﾇﾏﾀﾁｮｳ</t>
  </si>
  <si>
    <t>014524</t>
  </si>
  <si>
    <t>鷹栖町</t>
  </si>
  <si>
    <t>ﾀｶｽﾁｮｳ</t>
  </si>
  <si>
    <t>014532</t>
  </si>
  <si>
    <t>東神楽町</t>
  </si>
  <si>
    <t>ﾋｶﾞｼｶｸﾞﾗﾁｮｳ</t>
  </si>
  <si>
    <t>014541</t>
  </si>
  <si>
    <t>当麻町</t>
  </si>
  <si>
    <t>ﾄｳﾏﾁｮｳ</t>
  </si>
  <si>
    <t>014559</t>
  </si>
  <si>
    <t>比布町</t>
  </si>
  <si>
    <t>ﾋﾟｯﾌﾟﾁｮｳ</t>
  </si>
  <si>
    <t>014567</t>
  </si>
  <si>
    <t>愛別町</t>
  </si>
  <si>
    <t>ｱｲﾍﾞﾂﾁｮｳ</t>
  </si>
  <si>
    <t>014575</t>
  </si>
  <si>
    <t>上川町</t>
  </si>
  <si>
    <t>ｶﾐｶﾜﾁｮｳ</t>
  </si>
  <si>
    <t>014583</t>
  </si>
  <si>
    <t>東川町</t>
  </si>
  <si>
    <t>ﾋｶﾞｼｶﾜﾁｮｳ</t>
  </si>
  <si>
    <t>014591</t>
  </si>
  <si>
    <t>美瑛町</t>
  </si>
  <si>
    <t>ﾋﾞｴｲﾁｮｳ</t>
  </si>
  <si>
    <t>014605</t>
  </si>
  <si>
    <t>上富良野町</t>
  </si>
  <si>
    <t>ｶﾐﾌﾗﾉﾁｮｳ</t>
  </si>
  <si>
    <t>014613</t>
  </si>
  <si>
    <t>中富良野町</t>
  </si>
  <si>
    <t>ﾅｶﾌﾗﾉﾁｮｳ</t>
  </si>
  <si>
    <t>014621</t>
  </si>
  <si>
    <t>南富良野町</t>
  </si>
  <si>
    <t>ﾐﾅﾐﾌﾗﾉﾁｮｳ</t>
  </si>
  <si>
    <t>014630</t>
  </si>
  <si>
    <t>占冠村</t>
  </si>
  <si>
    <t>ｼﾑｶｯﾌﾟﾑﾗ</t>
  </si>
  <si>
    <t>014648</t>
  </si>
  <si>
    <t>和寒町</t>
  </si>
  <si>
    <t>ﾜｯｻﾑﾁｮｳ</t>
  </si>
  <si>
    <t>014656</t>
  </si>
  <si>
    <t>剣淵町</t>
  </si>
  <si>
    <t>ｹﾝﾌﾞﾁﾁｮｳ</t>
  </si>
  <si>
    <t>014681</t>
  </si>
  <si>
    <t>下川町</t>
  </si>
  <si>
    <t>ｼﾓｶﾜﾁｮｳ</t>
  </si>
  <si>
    <t>014699</t>
  </si>
  <si>
    <t>美深町</t>
  </si>
  <si>
    <t>ﾋﾞﾌｶﾁｮｳ</t>
  </si>
  <si>
    <t>014702</t>
  </si>
  <si>
    <t>音威子府村</t>
  </si>
  <si>
    <t>ｵﾄｲﾈｯﾌﾟﾑﾗ</t>
  </si>
  <si>
    <t>014711</t>
  </si>
  <si>
    <t>中川町</t>
  </si>
  <si>
    <t>ﾅｶｶﾞﾜﾁｮｳ</t>
  </si>
  <si>
    <t>014729</t>
  </si>
  <si>
    <t>幌加内町</t>
  </si>
  <si>
    <t>ﾎﾛｶﾅｲﾁｮｳ</t>
  </si>
  <si>
    <t>014818</t>
  </si>
  <si>
    <t>増毛町</t>
  </si>
  <si>
    <t>ﾏｼｹﾁｮｳ</t>
  </si>
  <si>
    <t>014826</t>
  </si>
  <si>
    <t>小平町</t>
  </si>
  <si>
    <t>ｵﾋﾞﾗﾁｮｳ</t>
  </si>
  <si>
    <t>014834</t>
  </si>
  <si>
    <t>苫前町</t>
  </si>
  <si>
    <t>ﾄﾏﾏｴﾁｮｳ</t>
  </si>
  <si>
    <t>014842</t>
  </si>
  <si>
    <t>羽幌町</t>
  </si>
  <si>
    <t>ﾊﾎﾞﾛﾁｮｳ</t>
  </si>
  <si>
    <t>014851</t>
  </si>
  <si>
    <t>初山別村</t>
  </si>
  <si>
    <t>ｼｮｻﾝﾍﾞﾂﾑﾗ</t>
  </si>
  <si>
    <t>014869</t>
  </si>
  <si>
    <t>遠別町</t>
  </si>
  <si>
    <t>ｴﾝﾍﾞﾂﾁｮｳ</t>
  </si>
  <si>
    <t>014877</t>
  </si>
  <si>
    <t>天塩町</t>
  </si>
  <si>
    <t>ﾃｼｵﾁｮｳ</t>
  </si>
  <si>
    <t>015113</t>
  </si>
  <si>
    <t>猿払村</t>
  </si>
  <si>
    <t>ｻﾙﾌﾂﾑﾗ</t>
  </si>
  <si>
    <t>015121</t>
  </si>
  <si>
    <t>浜頓別町</t>
  </si>
  <si>
    <t>ﾊﾏﾄﾝﾍﾞﾂﾁｮｳ</t>
  </si>
  <si>
    <t>015130</t>
  </si>
  <si>
    <t>中頓別町</t>
  </si>
  <si>
    <t>ﾅｶﾄﾝﾍﾞﾂﾁｮｳ</t>
  </si>
  <si>
    <t>015148</t>
  </si>
  <si>
    <t>枝幸町</t>
  </si>
  <si>
    <t>015164</t>
  </si>
  <si>
    <t>豊富町</t>
  </si>
  <si>
    <t>ﾄﾖﾄﾐﾁｮｳ</t>
  </si>
  <si>
    <t>015172</t>
  </si>
  <si>
    <t>礼文町</t>
  </si>
  <si>
    <t>ﾚﾌﾞﾝﾁｮｳ</t>
  </si>
  <si>
    <t>015181</t>
  </si>
  <si>
    <t>利尻町</t>
  </si>
  <si>
    <t>ﾘｼﾘﾁｮｳ</t>
  </si>
  <si>
    <t>015199</t>
  </si>
  <si>
    <t>利尻富士町</t>
  </si>
  <si>
    <t>ﾘｼﾘﾌｼﾞﾁｮｳ</t>
  </si>
  <si>
    <t>015202</t>
  </si>
  <si>
    <t>幌延町</t>
  </si>
  <si>
    <t>ﾎﾛﾉﾍﾞﾁｮｳ</t>
  </si>
  <si>
    <t>015431</t>
  </si>
  <si>
    <t>美幌町</t>
  </si>
  <si>
    <t>ﾋﾞﾎﾛﾁｮｳ</t>
  </si>
  <si>
    <t>015440</t>
  </si>
  <si>
    <t>津別町</t>
  </si>
  <si>
    <t>ﾂﾍﾞﾂﾁｮｳ</t>
  </si>
  <si>
    <t>015458</t>
  </si>
  <si>
    <t>斜里町</t>
  </si>
  <si>
    <t>ｼｬﾘﾁｮｳ</t>
  </si>
  <si>
    <t>015466</t>
  </si>
  <si>
    <t>清里町</t>
  </si>
  <si>
    <t>ｷﾖｻﾄﾁｮｳ</t>
  </si>
  <si>
    <t>015474</t>
  </si>
  <si>
    <t>小清水町</t>
  </si>
  <si>
    <t>ｺｼﾐｽﾞﾁｮｳ</t>
  </si>
  <si>
    <t>015491</t>
  </si>
  <si>
    <t>訓子府町</t>
  </si>
  <si>
    <t>ｸﾝﾈｯﾌﾟﾁｮｳ</t>
  </si>
  <si>
    <t>015504</t>
  </si>
  <si>
    <t>置戸町</t>
  </si>
  <si>
    <t>ｵｹﾄﾁｮｳ</t>
  </si>
  <si>
    <t>015521</t>
  </si>
  <si>
    <t>佐呂間町</t>
  </si>
  <si>
    <t>ｻﾛﾏﾁｮｳ</t>
  </si>
  <si>
    <t>015555</t>
  </si>
  <si>
    <t>遠軽町</t>
  </si>
  <si>
    <t>ｴﾝｶﾞﾙﾁｮｳ</t>
  </si>
  <si>
    <t>015598</t>
  </si>
  <si>
    <t>湧別町</t>
  </si>
  <si>
    <t>ﾕｳﾍﾞﾂﾁｮｳ</t>
  </si>
  <si>
    <t>015601</t>
  </si>
  <si>
    <t>滝上町</t>
  </si>
  <si>
    <t>ﾀｷﾉｳｴﾁｮｳ</t>
  </si>
  <si>
    <t>015610</t>
  </si>
  <si>
    <t>興部町</t>
  </si>
  <si>
    <t>ｵｺｯﾍﾟﾁｮｳ</t>
  </si>
  <si>
    <t>015628</t>
  </si>
  <si>
    <t>西興部村</t>
  </si>
  <si>
    <t>ﾆｼｵｺｯﾍﾟﾑﾗ</t>
  </si>
  <si>
    <t>015636</t>
  </si>
  <si>
    <t>雄武町</t>
  </si>
  <si>
    <t>ｵｳﾑﾁｮｳ</t>
  </si>
  <si>
    <t>015644</t>
  </si>
  <si>
    <t>大空町</t>
  </si>
  <si>
    <t>ｵｵｿﾞﾗﾁｮｳ</t>
  </si>
  <si>
    <t>015717</t>
  </si>
  <si>
    <t>豊浦町</t>
  </si>
  <si>
    <t>ﾄﾖｳﾗﾁｮｳ</t>
  </si>
  <si>
    <t>015750</t>
  </si>
  <si>
    <t>壮瞥町</t>
  </si>
  <si>
    <t>ｿｳﾍﾞﾂﾁｮｳ</t>
  </si>
  <si>
    <t>015784</t>
  </si>
  <si>
    <t>白老町</t>
  </si>
  <si>
    <t>ｼﾗｵｲﾁｮｳ</t>
  </si>
  <si>
    <t>015814</t>
  </si>
  <si>
    <t>厚真町</t>
  </si>
  <si>
    <t>ｱﾂﾏﾁｮｳ</t>
  </si>
  <si>
    <t>015849</t>
  </si>
  <si>
    <t>洞爺湖町</t>
  </si>
  <si>
    <t>ﾄｳﾔｺﾁｮｳ</t>
  </si>
  <si>
    <t>015857</t>
  </si>
  <si>
    <t>安平町</t>
  </si>
  <si>
    <t>ｱﾋﾞﾗﾁｮｳ</t>
  </si>
  <si>
    <t>015865</t>
  </si>
  <si>
    <t>むかわ町</t>
  </si>
  <si>
    <t>ﾑｶﾜﾁｮｳ</t>
  </si>
  <si>
    <t>016012</t>
  </si>
  <si>
    <t>日高町</t>
  </si>
  <si>
    <t>ﾋﾀﾞｶﾁｮｳ</t>
  </si>
  <si>
    <t>016021</t>
  </si>
  <si>
    <t>平取町</t>
  </si>
  <si>
    <t>ﾋﾞﾗﾄﾘﾁｮｳ</t>
  </si>
  <si>
    <t>016047</t>
  </si>
  <si>
    <t>新冠町</t>
  </si>
  <si>
    <t>ﾆｲｶｯﾌﾟﾁｮｳ</t>
  </si>
  <si>
    <t>016071</t>
  </si>
  <si>
    <t>浦河町</t>
  </si>
  <si>
    <t>ｳﾗｶﾜﾁｮｳ</t>
  </si>
  <si>
    <t>016080</t>
  </si>
  <si>
    <t>様似町</t>
  </si>
  <si>
    <t>ｻﾏﾆﾁｮｳ</t>
  </si>
  <si>
    <t>016098</t>
  </si>
  <si>
    <t>えりも町</t>
  </si>
  <si>
    <t>ｴﾘﾓﾁｮｳ</t>
  </si>
  <si>
    <t>016101</t>
  </si>
  <si>
    <t>新ひだか町</t>
  </si>
  <si>
    <t>ｼﾝﾋﾀﾞｶﾁｮｳ</t>
  </si>
  <si>
    <t>016314</t>
  </si>
  <si>
    <t>音更町</t>
  </si>
  <si>
    <t>ｵﾄﾌｹﾁｮｳ</t>
  </si>
  <si>
    <t>016322</t>
  </si>
  <si>
    <t>士幌町</t>
  </si>
  <si>
    <t>ｼﾎﾛﾁｮｳ</t>
  </si>
  <si>
    <t>016331</t>
  </si>
  <si>
    <t>上士幌町</t>
  </si>
  <si>
    <t>ｶﾐｼﾎﾛﾁｮｳ</t>
  </si>
  <si>
    <t>016349</t>
  </si>
  <si>
    <t>鹿追町</t>
  </si>
  <si>
    <t>ｼｶｵｲﾁｮｳ</t>
  </si>
  <si>
    <t>016357</t>
  </si>
  <si>
    <t>新得町</t>
  </si>
  <si>
    <t>ｼﾝﾄｸﾁｮｳ</t>
  </si>
  <si>
    <t>016365</t>
  </si>
  <si>
    <t>清水町</t>
  </si>
  <si>
    <t>ｼﾐｽﾞﾁｮｳ</t>
  </si>
  <si>
    <t>016373</t>
  </si>
  <si>
    <t>芽室町</t>
  </si>
  <si>
    <t>ﾒﾑﾛﾁｮｳ</t>
  </si>
  <si>
    <t>016381</t>
  </si>
  <si>
    <t>中札内村</t>
  </si>
  <si>
    <t>ﾅｶｻﾂﾅｲﾑﾗ</t>
  </si>
  <si>
    <t>016390</t>
  </si>
  <si>
    <t>更別村</t>
  </si>
  <si>
    <t>ｻﾗﾍﾞﾂﾑﾗ</t>
  </si>
  <si>
    <t>016411</t>
  </si>
  <si>
    <t>大樹町</t>
  </si>
  <si>
    <t>ﾀｲｷﾁｮｳ</t>
  </si>
  <si>
    <t>016420</t>
  </si>
  <si>
    <t>広尾町</t>
  </si>
  <si>
    <t>ﾋﾛｵﾁｮｳ</t>
  </si>
  <si>
    <t>016438</t>
  </si>
  <si>
    <t>幕別町</t>
  </si>
  <si>
    <t>ﾏｸﾍﾞﾂﾁｮｳ</t>
  </si>
  <si>
    <t>016446</t>
  </si>
  <si>
    <t>池田町</t>
  </si>
  <si>
    <t>ｲｹﾀﾞﾁｮｳ</t>
  </si>
  <si>
    <t>016454</t>
  </si>
  <si>
    <t>豊頃町</t>
  </si>
  <si>
    <t>ﾄﾖｺﾛﾁｮｳ</t>
  </si>
  <si>
    <t>016462</t>
  </si>
  <si>
    <t>本別町</t>
  </si>
  <si>
    <t>ﾎﾝﾍﾞﾂﾁｮｳ</t>
  </si>
  <si>
    <t>016471</t>
  </si>
  <si>
    <t>足寄町</t>
  </si>
  <si>
    <t>ｱｼｮﾛﾁｮｳ</t>
  </si>
  <si>
    <t>016489</t>
  </si>
  <si>
    <t>陸別町</t>
  </si>
  <si>
    <t>ﾘｸﾍﾞﾂﾁｮｳ</t>
  </si>
  <si>
    <t>016497</t>
  </si>
  <si>
    <t>浦幌町</t>
  </si>
  <si>
    <t>ｳﾗﾎﾛﾁｮｳ</t>
  </si>
  <si>
    <t>016616</t>
  </si>
  <si>
    <t>釧路町</t>
  </si>
  <si>
    <t>ｸｼﾛﾁｮｳ</t>
  </si>
  <si>
    <t>016624</t>
  </si>
  <si>
    <t>厚岸町</t>
  </si>
  <si>
    <t>ｱｯｹｼﾁｮｳ</t>
  </si>
  <si>
    <t>016632</t>
  </si>
  <si>
    <t>浜中町</t>
  </si>
  <si>
    <t>ﾊﾏﾅｶﾁｮｳ</t>
  </si>
  <si>
    <t>016641</t>
  </si>
  <si>
    <t>標茶町</t>
  </si>
  <si>
    <t>ｼﾍﾞﾁｬﾁｮｳ</t>
  </si>
  <si>
    <t>016659</t>
  </si>
  <si>
    <t>弟子屈町</t>
  </si>
  <si>
    <t>ﾃｼｶｶﾞﾁｮｳ</t>
  </si>
  <si>
    <t>016675</t>
  </si>
  <si>
    <t>鶴居村</t>
  </si>
  <si>
    <t>ﾂﾙｲﾑﾗ</t>
  </si>
  <si>
    <t>016683</t>
  </si>
  <si>
    <t>白糠町</t>
  </si>
  <si>
    <t>ｼﾗﾇｶﾁｮｳ</t>
  </si>
  <si>
    <t>016918</t>
  </si>
  <si>
    <t>別海町</t>
  </si>
  <si>
    <t>ﾍﾞﾂｶｲﾁｮｳ</t>
  </si>
  <si>
    <t>016926</t>
  </si>
  <si>
    <t>中標津町</t>
  </si>
  <si>
    <t>ﾅｶｼﾍﾞﾂﾁｮｳ</t>
  </si>
  <si>
    <t>016934</t>
  </si>
  <si>
    <t>標津町</t>
  </si>
  <si>
    <t>ｼﾍﾞﾂﾁｮｳ</t>
  </si>
  <si>
    <t>016942</t>
  </si>
  <si>
    <t>羅臼町</t>
  </si>
  <si>
    <t>ﾗｳｽﾁｮｳ</t>
  </si>
  <si>
    <t>020001</t>
  </si>
  <si>
    <t>ｱｵﾓﾘｹﾝ</t>
  </si>
  <si>
    <t>022012</t>
  </si>
  <si>
    <t>青森市</t>
  </si>
  <si>
    <t>ｱｵﾓﾘｼ</t>
  </si>
  <si>
    <t>022021</t>
  </si>
  <si>
    <t>弘前市</t>
  </si>
  <si>
    <t>ﾋﾛｻｷｼ</t>
  </si>
  <si>
    <t>022039</t>
  </si>
  <si>
    <t>八戸市</t>
  </si>
  <si>
    <t>ﾊﾁﾉﾍｼ</t>
  </si>
  <si>
    <t>022047</t>
  </si>
  <si>
    <t>黒石市</t>
  </si>
  <si>
    <t>ｸﾛｲｼｼ</t>
  </si>
  <si>
    <t>022055</t>
  </si>
  <si>
    <t>五所川原市</t>
  </si>
  <si>
    <t>ｺﾞｼｮｶﾞﾜﾗｼ</t>
  </si>
  <si>
    <t>022063</t>
  </si>
  <si>
    <t>十和田市</t>
  </si>
  <si>
    <t>ﾄﾜﾀﾞｼ</t>
  </si>
  <si>
    <t>022071</t>
  </si>
  <si>
    <t>三沢市</t>
  </si>
  <si>
    <t>ﾐｻﾜｼ</t>
  </si>
  <si>
    <t>022080</t>
  </si>
  <si>
    <t>むつ市</t>
  </si>
  <si>
    <t>ﾑﾂｼ</t>
  </si>
  <si>
    <t>022098</t>
  </si>
  <si>
    <t>つがる市</t>
  </si>
  <si>
    <t>ﾂｶﾞﾙｼ</t>
  </si>
  <si>
    <t>022101</t>
  </si>
  <si>
    <t>平川市</t>
  </si>
  <si>
    <t>ﾋﾗｶﾜｼ</t>
  </si>
  <si>
    <t>023019</t>
  </si>
  <si>
    <t>平内町</t>
  </si>
  <si>
    <t>ﾋﾗﾅｲﾏﾁ</t>
  </si>
  <si>
    <t>023035</t>
  </si>
  <si>
    <t>今別町</t>
  </si>
  <si>
    <t>ｲﾏﾍﾞﾂﾏﾁ</t>
  </si>
  <si>
    <t>023043</t>
  </si>
  <si>
    <t>蓬田村</t>
  </si>
  <si>
    <t>ﾖﾓｷﾞﾀﾑﾗ</t>
  </si>
  <si>
    <t>023078</t>
  </si>
  <si>
    <t>外ヶ浜町</t>
  </si>
  <si>
    <t>ｿﾄｶﾞﾊﾏﾏﾁ</t>
  </si>
  <si>
    <t>023213</t>
  </si>
  <si>
    <t>鰺ヶ沢町</t>
  </si>
  <si>
    <t>ｱｼﾞｶﾞｻﾜﾏﾁ</t>
  </si>
  <si>
    <t>023230</t>
  </si>
  <si>
    <t>深浦町</t>
  </si>
  <si>
    <t>ﾌｶｳﾗﾏﾁ</t>
  </si>
  <si>
    <t>023434</t>
  </si>
  <si>
    <t>西目屋村</t>
  </si>
  <si>
    <t>ﾆｼﾒﾔﾑﾗ</t>
  </si>
  <si>
    <t>023612</t>
  </si>
  <si>
    <t>藤崎町</t>
  </si>
  <si>
    <t>ﾌｼﾞｻｷﾏﾁ</t>
  </si>
  <si>
    <t>023621</t>
  </si>
  <si>
    <t>大鰐町</t>
  </si>
  <si>
    <t>ｵｵﾜﾆﾏﾁ</t>
  </si>
  <si>
    <t>023671</t>
  </si>
  <si>
    <t>田舎館村</t>
  </si>
  <si>
    <t>ｲﾅｶﾀﾞﾃﾑﾗ</t>
  </si>
  <si>
    <t>023817</t>
  </si>
  <si>
    <t>板柳町</t>
  </si>
  <si>
    <t>ｲﾀﾔﾅｷﾞﾏﾁ</t>
  </si>
  <si>
    <t>023841</t>
  </si>
  <si>
    <t>鶴田町</t>
  </si>
  <si>
    <t>ﾂﾙﾀﾏﾁ</t>
  </si>
  <si>
    <t>023876</t>
  </si>
  <si>
    <t>中泊町</t>
  </si>
  <si>
    <t>ﾅｶﾄﾞﾏﾘﾏﾁ</t>
  </si>
  <si>
    <t>024015</t>
  </si>
  <si>
    <t>野辺地町</t>
  </si>
  <si>
    <t>ﾉﾍｼﾞﾏﾁ</t>
  </si>
  <si>
    <t>024023</t>
  </si>
  <si>
    <t>七戸町</t>
  </si>
  <si>
    <t>ｼﾁﾉﾍﾏﾁ</t>
  </si>
  <si>
    <t>024058</t>
  </si>
  <si>
    <t>六戸町</t>
  </si>
  <si>
    <t>ﾛｸﾉﾍﾏﾁ</t>
  </si>
  <si>
    <t>024066</t>
  </si>
  <si>
    <t>横浜町</t>
  </si>
  <si>
    <t>ﾖｺﾊﾏﾏﾁ</t>
  </si>
  <si>
    <t>024082</t>
  </si>
  <si>
    <t>東北町</t>
  </si>
  <si>
    <t>ﾄｳﾎｸﾏﾁ</t>
  </si>
  <si>
    <t>024112</t>
  </si>
  <si>
    <t>六ヶ所村</t>
  </si>
  <si>
    <t>ﾛｯｶｼｮﾑﾗ</t>
  </si>
  <si>
    <t>024121</t>
  </si>
  <si>
    <t>おいらせ町</t>
  </si>
  <si>
    <t>ｵｲﾗｾﾁｮｳ</t>
  </si>
  <si>
    <t>024236</t>
  </si>
  <si>
    <t>大間町</t>
  </si>
  <si>
    <t>ｵｵﾏﾏﾁ</t>
  </si>
  <si>
    <t>024244</t>
  </si>
  <si>
    <t>東通村</t>
  </si>
  <si>
    <t>ﾋｶﾞｼﾄﾞｵﾘﾑﾗ</t>
  </si>
  <si>
    <t>024252</t>
  </si>
  <si>
    <t>風間浦村</t>
  </si>
  <si>
    <t>ｶｻﾞﾏｳﾗﾑﾗ</t>
  </si>
  <si>
    <t>024261</t>
  </si>
  <si>
    <t>佐井村</t>
  </si>
  <si>
    <t>ｻｲﾑﾗ</t>
  </si>
  <si>
    <t>024414</t>
  </si>
  <si>
    <t>三戸町</t>
  </si>
  <si>
    <t>ｻﾝﾉﾍﾏﾁ</t>
  </si>
  <si>
    <t>024422</t>
  </si>
  <si>
    <t>五戸町</t>
  </si>
  <si>
    <t>ｺﾞﾉﾍﾏﾁ</t>
  </si>
  <si>
    <t>024431</t>
  </si>
  <si>
    <t>田子町</t>
  </si>
  <si>
    <t>ﾀｯｺﾏﾁ</t>
  </si>
  <si>
    <t>024457</t>
  </si>
  <si>
    <t>南部町</t>
  </si>
  <si>
    <t>ﾅﾝﾌﾞﾁｮｳ</t>
  </si>
  <si>
    <t>024465</t>
  </si>
  <si>
    <t>階上町</t>
  </si>
  <si>
    <t>ﾊｼｶﾐﾁｮｳ</t>
  </si>
  <si>
    <t>024503</t>
  </si>
  <si>
    <t>新郷村</t>
  </si>
  <si>
    <t>ｼﾝｺﾞｳﾑﾗ</t>
  </si>
  <si>
    <t>030007</t>
  </si>
  <si>
    <t>ｲﾜﾃｹﾝ</t>
  </si>
  <si>
    <t>032018</t>
  </si>
  <si>
    <t>盛岡市</t>
  </si>
  <si>
    <t>ﾓﾘｵｶｼ</t>
  </si>
  <si>
    <t>032026</t>
  </si>
  <si>
    <t>宮古市</t>
  </si>
  <si>
    <t>ﾐﾔｺｼ</t>
  </si>
  <si>
    <t>032034</t>
  </si>
  <si>
    <t>大船渡市</t>
  </si>
  <si>
    <t>ｵｵﾌﾅﾄｼ</t>
  </si>
  <si>
    <t>032051</t>
  </si>
  <si>
    <t>花巻市</t>
  </si>
  <si>
    <t>ﾊﾅﾏｷｼ</t>
  </si>
  <si>
    <t>032069</t>
  </si>
  <si>
    <t>北上市</t>
  </si>
  <si>
    <t>ｷﾀｶﾐｼ</t>
  </si>
  <si>
    <t>032077</t>
  </si>
  <si>
    <t>久慈市</t>
  </si>
  <si>
    <t>ｸｼﾞｼ</t>
  </si>
  <si>
    <t>032085</t>
  </si>
  <si>
    <t>遠野市</t>
  </si>
  <si>
    <t>ﾄｵﾉｼ</t>
  </si>
  <si>
    <t>032093</t>
  </si>
  <si>
    <t>一関市</t>
  </si>
  <si>
    <t>ｲﾁﾉｾｷｼ</t>
  </si>
  <si>
    <t>032107</t>
  </si>
  <si>
    <t>陸前高田市</t>
  </si>
  <si>
    <t>ﾘｸｾﾞﾝﾀｶﾀｼ</t>
  </si>
  <si>
    <t>032115</t>
  </si>
  <si>
    <t>釜石市</t>
  </si>
  <si>
    <t>ｶﾏｲｼｼ</t>
  </si>
  <si>
    <t>032131</t>
  </si>
  <si>
    <t>二戸市</t>
  </si>
  <si>
    <t>ﾆﾉﾍｼ</t>
  </si>
  <si>
    <t>032140</t>
  </si>
  <si>
    <t>八幡平市</t>
  </si>
  <si>
    <t>ﾊﾁﾏﾝﾀｲｼ</t>
  </si>
  <si>
    <t>032158</t>
  </si>
  <si>
    <t>奥州市</t>
  </si>
  <si>
    <t>ｵｳｼｭｳｼ</t>
  </si>
  <si>
    <t>032166</t>
  </si>
  <si>
    <t>滝沢市</t>
  </si>
  <si>
    <t>ﾀｷｻﾞﾜｼ</t>
  </si>
  <si>
    <t>033014</t>
  </si>
  <si>
    <t>雫石町</t>
  </si>
  <si>
    <t>ｼｽﾞｸｲｼﾁｮｳ</t>
  </si>
  <si>
    <t>033022</t>
  </si>
  <si>
    <t>葛巻町</t>
  </si>
  <si>
    <t>ｸｽﾞﾏｷﾏﾁ</t>
  </si>
  <si>
    <t>033031</t>
  </si>
  <si>
    <t>岩手町</t>
  </si>
  <si>
    <t>ｲﾜﾃﾏﾁ</t>
  </si>
  <si>
    <t>033219</t>
  </si>
  <si>
    <t>紫波町</t>
  </si>
  <si>
    <t>ｼﾜﾁｮｳ</t>
  </si>
  <si>
    <t>033227</t>
  </si>
  <si>
    <t>矢巾町</t>
  </si>
  <si>
    <t>ﾔﾊﾊﾞﾁｮｳ</t>
  </si>
  <si>
    <t>033669</t>
  </si>
  <si>
    <t>西和賀町</t>
  </si>
  <si>
    <t>ﾆｼﾜｶﾞﾏﾁ</t>
  </si>
  <si>
    <t>033812</t>
  </si>
  <si>
    <t>金ケ崎町</t>
  </si>
  <si>
    <t>ｶﾈｶﾞｻｷﾁｮｳ</t>
  </si>
  <si>
    <t>034029</t>
  </si>
  <si>
    <t>平泉町</t>
  </si>
  <si>
    <t>ﾋﾗｲｽﾞﾐﾁｮｳ</t>
  </si>
  <si>
    <t>034410</t>
  </si>
  <si>
    <t>住田町</t>
  </si>
  <si>
    <t>ｽﾐﾀﾁｮｳ</t>
  </si>
  <si>
    <t>034614</t>
  </si>
  <si>
    <t>大槌町</t>
  </si>
  <si>
    <t>ｵｵﾂﾁﾁｮｳ</t>
  </si>
  <si>
    <t>034827</t>
  </si>
  <si>
    <t>山田町</t>
  </si>
  <si>
    <t>ﾔﾏﾀﾞﾏﾁ</t>
  </si>
  <si>
    <t>034835</t>
  </si>
  <si>
    <t>岩泉町</t>
  </si>
  <si>
    <t>ｲﾜｲｽﾞﾐﾁｮｳ</t>
  </si>
  <si>
    <t>034843</t>
  </si>
  <si>
    <t>田野畑村</t>
  </si>
  <si>
    <t>ﾀﾉﾊﾀﾑﾗ</t>
  </si>
  <si>
    <t>034851</t>
  </si>
  <si>
    <t>普代村</t>
  </si>
  <si>
    <t>ﾌﾀﾞｲﾑﾗ</t>
  </si>
  <si>
    <t>035017</t>
  </si>
  <si>
    <t>軽米町</t>
  </si>
  <si>
    <t>ｶﾙﾏｲﾏﾁ</t>
  </si>
  <si>
    <t>035033</t>
  </si>
  <si>
    <t>野田村</t>
  </si>
  <si>
    <t>ﾉﾀﾞﾑﾗ</t>
  </si>
  <si>
    <t>035068</t>
  </si>
  <si>
    <t>九戸村</t>
  </si>
  <si>
    <t>ｸﾉﾍﾑﾗ</t>
  </si>
  <si>
    <t>035076</t>
  </si>
  <si>
    <t>洋野町</t>
  </si>
  <si>
    <t>ﾋﾛﾉﾁｮｳ</t>
  </si>
  <si>
    <t>035246</t>
  </si>
  <si>
    <t>一戸町</t>
  </si>
  <si>
    <t>ｲﾁﾉﾍﾏﾁ</t>
  </si>
  <si>
    <t>040002</t>
  </si>
  <si>
    <t>ﾐﾔｷﾞｹﾝ</t>
  </si>
  <si>
    <t>041009</t>
  </si>
  <si>
    <t>仙台市</t>
  </si>
  <si>
    <t>ｾﾝﾀﾞｲｼ</t>
  </si>
  <si>
    <t>042021</t>
  </si>
  <si>
    <t>石巻市</t>
  </si>
  <si>
    <t>ｲｼﾉﾏｷｼ</t>
  </si>
  <si>
    <t>042030</t>
  </si>
  <si>
    <t>塩竈市</t>
  </si>
  <si>
    <t>ｼｵｶﾞﾏｼ</t>
  </si>
  <si>
    <t>042056</t>
  </si>
  <si>
    <t>気仙沼市</t>
  </si>
  <si>
    <t>ｹｾﾝﾇﾏｼ</t>
  </si>
  <si>
    <t>042064</t>
  </si>
  <si>
    <t>白石市</t>
  </si>
  <si>
    <t>ｼﾛｲｼｼ</t>
  </si>
  <si>
    <t>042072</t>
  </si>
  <si>
    <t>名取市</t>
  </si>
  <si>
    <t>ﾅﾄﾘｼ</t>
  </si>
  <si>
    <t>042081</t>
  </si>
  <si>
    <t>角田市</t>
  </si>
  <si>
    <t>ｶｸﾀﾞｼ</t>
  </si>
  <si>
    <t>042099</t>
  </si>
  <si>
    <t>多賀城市</t>
  </si>
  <si>
    <t>ﾀｶﾞｼﾞｮｳｼ</t>
  </si>
  <si>
    <t>042111</t>
  </si>
  <si>
    <t>岩沼市</t>
  </si>
  <si>
    <t>ｲﾜﾇﾏｼ</t>
  </si>
  <si>
    <t>042129</t>
  </si>
  <si>
    <t>登米市</t>
  </si>
  <si>
    <t>ﾄﾒｼ</t>
  </si>
  <si>
    <t>042137</t>
  </si>
  <si>
    <t>栗原市</t>
  </si>
  <si>
    <t>ｸﾘﾊﾗｼ</t>
  </si>
  <si>
    <t>042145</t>
  </si>
  <si>
    <t>東松島市</t>
  </si>
  <si>
    <t>ﾋｶﾞｼﾏﾂｼﾏｼ</t>
  </si>
  <si>
    <t>042153</t>
  </si>
  <si>
    <t>大崎市</t>
  </si>
  <si>
    <t>ｵｵｻｷｼ</t>
  </si>
  <si>
    <t>042161</t>
  </si>
  <si>
    <t>富谷市</t>
  </si>
  <si>
    <t>ﾄﾐﾔｼ</t>
  </si>
  <si>
    <t>043010</t>
  </si>
  <si>
    <t>蔵王町</t>
  </si>
  <si>
    <t>ｻﾞｵｳﾏﾁ</t>
  </si>
  <si>
    <t>043028</t>
  </si>
  <si>
    <t>七ヶ宿町</t>
  </si>
  <si>
    <t>ｼﾁｶｼｭｸﾏﾁ</t>
  </si>
  <si>
    <t>043214</t>
  </si>
  <si>
    <t>大河原町</t>
  </si>
  <si>
    <t>ｵｵｶﾞﾜﾗﾏﾁ</t>
  </si>
  <si>
    <t>043222</t>
  </si>
  <si>
    <t>村田町</t>
  </si>
  <si>
    <t>ﾑﾗﾀﾏﾁ</t>
  </si>
  <si>
    <t>043231</t>
  </si>
  <si>
    <t>柴田町</t>
  </si>
  <si>
    <t>ｼﾊﾞﾀﾏﾁ</t>
  </si>
  <si>
    <t>043249</t>
  </si>
  <si>
    <t>川崎町</t>
  </si>
  <si>
    <t>ｶﾜｻｷﾏﾁ</t>
  </si>
  <si>
    <t>043419</t>
  </si>
  <si>
    <t>丸森町</t>
  </si>
  <si>
    <t>ﾏﾙﾓﾘﾏﾁ</t>
  </si>
  <si>
    <t>043613</t>
  </si>
  <si>
    <t>亘理町</t>
  </si>
  <si>
    <t>ﾜﾀﾘﾁｮｳ</t>
  </si>
  <si>
    <t>043621</t>
  </si>
  <si>
    <t>山元町</t>
  </si>
  <si>
    <t>ﾔﾏﾓﾄﾁｮｳ</t>
  </si>
  <si>
    <t>044016</t>
  </si>
  <si>
    <t>松島町</t>
  </si>
  <si>
    <t>ﾏﾂｼﾏﾏﾁ</t>
  </si>
  <si>
    <t>044041</t>
  </si>
  <si>
    <t>七ヶ浜町</t>
  </si>
  <si>
    <t>ｼﾁｶﾞﾊﾏﾏﾁ</t>
  </si>
  <si>
    <t>044067</t>
  </si>
  <si>
    <t>利府町</t>
  </si>
  <si>
    <t>ﾘﾌﾁｮｳ</t>
  </si>
  <si>
    <t>044211</t>
  </si>
  <si>
    <t>大和町</t>
  </si>
  <si>
    <t>ﾀｲﾜﾁｮｳ</t>
  </si>
  <si>
    <t>044229</t>
  </si>
  <si>
    <t>大郷町</t>
  </si>
  <si>
    <t>ｵｵｻﾄﾁｮｳ</t>
  </si>
  <si>
    <t>044245</t>
  </si>
  <si>
    <t>大衡村</t>
  </si>
  <si>
    <t>ｵｵﾋﾗﾑﾗ</t>
  </si>
  <si>
    <t>044440</t>
  </si>
  <si>
    <t>色麻町</t>
  </si>
  <si>
    <t>ｼｶﾏﾁｮｳ</t>
  </si>
  <si>
    <t>044458</t>
  </si>
  <si>
    <t>加美町</t>
  </si>
  <si>
    <t>ｶﾐﾏﾁ</t>
  </si>
  <si>
    <t>045012</t>
  </si>
  <si>
    <t>涌谷町</t>
  </si>
  <si>
    <t>ﾜｸﾔﾁｮｳ</t>
  </si>
  <si>
    <t>045055</t>
  </si>
  <si>
    <t>美里町</t>
  </si>
  <si>
    <t>ﾐｻﾄﾏﾁ</t>
  </si>
  <si>
    <t>045811</t>
  </si>
  <si>
    <t>女川町</t>
  </si>
  <si>
    <t>ｵﾅｶﾞﾜﾁｮｳ</t>
  </si>
  <si>
    <t>046060</t>
  </si>
  <si>
    <t>南三陸町</t>
  </si>
  <si>
    <t>ﾐﾅﾐｻﾝﾘｸﾁｮｳ</t>
  </si>
  <si>
    <t>050008</t>
  </si>
  <si>
    <t>ｱｷﾀｹﾝ</t>
  </si>
  <si>
    <t>052019</t>
  </si>
  <si>
    <t>秋田市</t>
  </si>
  <si>
    <t>ｱｷﾀｼ</t>
  </si>
  <si>
    <t>052027</t>
  </si>
  <si>
    <t>能代市</t>
  </si>
  <si>
    <t>ﾉｼﾛｼ</t>
  </si>
  <si>
    <t>052035</t>
  </si>
  <si>
    <t>横手市</t>
  </si>
  <si>
    <t>ﾖｺﾃｼ</t>
  </si>
  <si>
    <t>052043</t>
  </si>
  <si>
    <t>大館市</t>
  </si>
  <si>
    <t>ｵｵﾀﾞﾃｼ</t>
  </si>
  <si>
    <t>052060</t>
  </si>
  <si>
    <t>男鹿市</t>
  </si>
  <si>
    <t>ｵｶﾞｼ</t>
  </si>
  <si>
    <t>052078</t>
  </si>
  <si>
    <t>湯沢市</t>
  </si>
  <si>
    <t>ﾕｻﾞﾜｼ</t>
  </si>
  <si>
    <t>052094</t>
  </si>
  <si>
    <t>鹿角市</t>
  </si>
  <si>
    <t>ｶﾂﾞﾉｼ</t>
  </si>
  <si>
    <t>052108</t>
  </si>
  <si>
    <t>由利本荘市</t>
  </si>
  <si>
    <t>ﾕﾘﾎﾝｼﾞｮｳｼ</t>
  </si>
  <si>
    <t>052116</t>
  </si>
  <si>
    <t>潟上市</t>
  </si>
  <si>
    <t>ｶﾀｶﾞﾐｼ</t>
  </si>
  <si>
    <t>052124</t>
  </si>
  <si>
    <t>大仙市</t>
  </si>
  <si>
    <t>ﾀﾞｲｾﾝｼ</t>
  </si>
  <si>
    <t>052132</t>
  </si>
  <si>
    <t>北秋田市</t>
  </si>
  <si>
    <t>ｷﾀｱｷﾀｼ</t>
  </si>
  <si>
    <t>052141</t>
  </si>
  <si>
    <t>にかほ市</t>
  </si>
  <si>
    <t>ﾆｶﾎｼ</t>
  </si>
  <si>
    <t>052159</t>
  </si>
  <si>
    <t>仙北市</t>
  </si>
  <si>
    <t>ｾﾝﾎﾞｸｼ</t>
  </si>
  <si>
    <t>053031</t>
  </si>
  <si>
    <t>小坂町</t>
  </si>
  <si>
    <t>ｺｻｶﾏﾁ</t>
  </si>
  <si>
    <t>053279</t>
  </si>
  <si>
    <t>上小阿仁村</t>
  </si>
  <si>
    <t>ｶﾐｺｱﾆﾑﾗ</t>
  </si>
  <si>
    <t>053465</t>
  </si>
  <si>
    <t>藤里町</t>
  </si>
  <si>
    <t>ﾌｼﾞｻﾄﾏﾁ</t>
  </si>
  <si>
    <t>053481</t>
  </si>
  <si>
    <t>三種町</t>
  </si>
  <si>
    <t>ﾐﾀﾈﾁｮｳ</t>
  </si>
  <si>
    <t>053490</t>
  </si>
  <si>
    <t>八峰町</t>
  </si>
  <si>
    <t>ﾊｯﾎﾟｳﾁｮｳ</t>
  </si>
  <si>
    <t>053619</t>
  </si>
  <si>
    <t>五城目町</t>
  </si>
  <si>
    <t>ｺﾞｼﾞｮｳﾒﾏﾁ</t>
  </si>
  <si>
    <t>053635</t>
  </si>
  <si>
    <t>八郎潟町</t>
  </si>
  <si>
    <t>ﾊﾁﾛｳｶﾞﾀﾏﾁ</t>
  </si>
  <si>
    <t>053660</t>
  </si>
  <si>
    <t>井川町</t>
  </si>
  <si>
    <t>ｲｶﾜﾏﾁ</t>
  </si>
  <si>
    <t>053686</t>
  </si>
  <si>
    <t>大潟村</t>
  </si>
  <si>
    <t>ｵｵｶﾞﾀﾑﾗ</t>
  </si>
  <si>
    <t>054348</t>
  </si>
  <si>
    <t>美郷町</t>
  </si>
  <si>
    <t>ﾐｻﾄﾁｮｳ</t>
  </si>
  <si>
    <t>054631</t>
  </si>
  <si>
    <t>羽後町</t>
  </si>
  <si>
    <t>ｳｺﾞﾏﾁ</t>
  </si>
  <si>
    <t>054640</t>
  </si>
  <si>
    <t>東成瀬村</t>
  </si>
  <si>
    <t>ﾋｶﾞｼﾅﾙｾﾑﾗ</t>
  </si>
  <si>
    <t>060003</t>
  </si>
  <si>
    <t>ﾔﾏｶﾞﾀｹﾝ</t>
  </si>
  <si>
    <t>062014</t>
  </si>
  <si>
    <t>山形市</t>
  </si>
  <si>
    <t>ﾔﾏｶﾞﾀｼ</t>
  </si>
  <si>
    <t>062022</t>
  </si>
  <si>
    <t>米沢市</t>
  </si>
  <si>
    <t>ﾖﾈｻﾞﾜｼ</t>
  </si>
  <si>
    <t>062031</t>
  </si>
  <si>
    <t>鶴岡市</t>
  </si>
  <si>
    <t>ﾂﾙｵｶｼ</t>
  </si>
  <si>
    <t>062049</t>
  </si>
  <si>
    <t>酒田市</t>
  </si>
  <si>
    <t>ｻｶﾀｼ</t>
  </si>
  <si>
    <t>062057</t>
  </si>
  <si>
    <t>新庄市</t>
  </si>
  <si>
    <t>ｼﾝｼﾞｮｳｼ</t>
  </si>
  <si>
    <t>062065</t>
  </si>
  <si>
    <t>寒河江市</t>
  </si>
  <si>
    <t>ｻｶﾞｴｼ</t>
  </si>
  <si>
    <t>062073</t>
  </si>
  <si>
    <t>上山市</t>
  </si>
  <si>
    <t>ｶﾐﾉﾔﾏｼ</t>
  </si>
  <si>
    <t>062081</t>
  </si>
  <si>
    <t>村山市</t>
  </si>
  <si>
    <t>ﾑﾗﾔﾏｼ</t>
  </si>
  <si>
    <t>062090</t>
  </si>
  <si>
    <t>長井市</t>
  </si>
  <si>
    <t>ﾅｶﾞｲｼ</t>
  </si>
  <si>
    <t>062103</t>
  </si>
  <si>
    <t>天童市</t>
  </si>
  <si>
    <t>ﾃﾝﾄﾞｳｼ</t>
  </si>
  <si>
    <t>062111</t>
  </si>
  <si>
    <t>東根市</t>
  </si>
  <si>
    <t>ﾋｶﾞｼﾈｼ</t>
  </si>
  <si>
    <t>062120</t>
  </si>
  <si>
    <t>尾花沢市</t>
  </si>
  <si>
    <t>ｵﾊﾞﾅｻﾞﾜｼ</t>
  </si>
  <si>
    <t>062138</t>
  </si>
  <si>
    <t>南陽市</t>
  </si>
  <si>
    <t>ﾅﾝﾖｳｼ</t>
  </si>
  <si>
    <t>063011</t>
  </si>
  <si>
    <t>山辺町</t>
  </si>
  <si>
    <t>ﾔﾏﾉﾍﾞﾏﾁ</t>
  </si>
  <si>
    <t>063029</t>
  </si>
  <si>
    <t>中山町</t>
  </si>
  <si>
    <t>ﾅｶﾔﾏﾏﾁ</t>
  </si>
  <si>
    <t>063215</t>
  </si>
  <si>
    <t>河北町</t>
  </si>
  <si>
    <t>ｶﾎｸﾁｮｳ</t>
  </si>
  <si>
    <t>063223</t>
  </si>
  <si>
    <t>西川町</t>
  </si>
  <si>
    <t>ﾆｼｶﾜﾏﾁ</t>
  </si>
  <si>
    <t>063231</t>
  </si>
  <si>
    <t>朝日町</t>
  </si>
  <si>
    <t>ｱｻﾋﾏﾁ</t>
  </si>
  <si>
    <t>063240</t>
  </si>
  <si>
    <t>大江町</t>
  </si>
  <si>
    <t>ｵｵｴﾏﾁ</t>
  </si>
  <si>
    <t>063410</t>
  </si>
  <si>
    <t>大石田町</t>
  </si>
  <si>
    <t>ｵｵｲｼﾀﾞﾏﾁ</t>
  </si>
  <si>
    <t>063614</t>
  </si>
  <si>
    <t>金山町</t>
  </si>
  <si>
    <t>ｶﾈﾔﾏﾏﾁ</t>
  </si>
  <si>
    <t>063622</t>
  </si>
  <si>
    <t>最上町</t>
  </si>
  <si>
    <t>ﾓｶﾞﾐﾏﾁ</t>
  </si>
  <si>
    <t>063631</t>
  </si>
  <si>
    <t>舟形町</t>
  </si>
  <si>
    <t>ﾌﾅｶﾞﾀﾏﾁ</t>
  </si>
  <si>
    <t>063649</t>
  </si>
  <si>
    <t>真室川町</t>
  </si>
  <si>
    <t>ﾏﾑﾛｶﾞﾜﾏﾁ</t>
  </si>
  <si>
    <t>063657</t>
  </si>
  <si>
    <t>大蔵村</t>
  </si>
  <si>
    <t>ｵｵｸﾗﾑﾗ</t>
  </si>
  <si>
    <t>063665</t>
  </si>
  <si>
    <t>鮭川村</t>
  </si>
  <si>
    <t>ｻｹｶﾞﾜﾑﾗ</t>
  </si>
  <si>
    <t>063673</t>
  </si>
  <si>
    <t>戸沢村</t>
  </si>
  <si>
    <t>ﾄｻﾞﾜﾑﾗ</t>
  </si>
  <si>
    <t>063819</t>
  </si>
  <si>
    <t>高畠町</t>
  </si>
  <si>
    <t>ﾀｶﾊﾀﾏﾁ</t>
  </si>
  <si>
    <t>063827</t>
  </si>
  <si>
    <t>川西町</t>
  </si>
  <si>
    <t>ｶﾜﾆｼﾏﾁ</t>
  </si>
  <si>
    <t>064017</t>
  </si>
  <si>
    <t>小国町</t>
  </si>
  <si>
    <t>ｵｸﾞﾆﾏﾁ</t>
  </si>
  <si>
    <t>064025</t>
  </si>
  <si>
    <t>白鷹町</t>
  </si>
  <si>
    <t>ｼﾗﾀｶﾏﾁ</t>
  </si>
  <si>
    <t>064033</t>
  </si>
  <si>
    <t>飯豊町</t>
  </si>
  <si>
    <t>ｲｲﾃﾞﾏﾁ</t>
  </si>
  <si>
    <t>064262</t>
  </si>
  <si>
    <t>三川町</t>
  </si>
  <si>
    <t>ﾐｶﾜﾏﾁ</t>
  </si>
  <si>
    <t>064289</t>
  </si>
  <si>
    <t>庄内町</t>
  </si>
  <si>
    <t>ｼﾖｳﾅｲﾏﾁ</t>
  </si>
  <si>
    <t>064611</t>
  </si>
  <si>
    <t>遊佐町</t>
  </si>
  <si>
    <t>ﾕｻﾞﾏﾁ</t>
  </si>
  <si>
    <t>070009</t>
  </si>
  <si>
    <t>ﾌｸｼﾏｹﾝ</t>
  </si>
  <si>
    <t>072010</t>
  </si>
  <si>
    <t>福島市</t>
  </si>
  <si>
    <t>ﾌｸｼﾏｼ</t>
  </si>
  <si>
    <t>072028</t>
  </si>
  <si>
    <t>会津若松市</t>
  </si>
  <si>
    <t>ｱｲﾂﾞﾜｶﾏﾂｼ</t>
  </si>
  <si>
    <t>072036</t>
  </si>
  <si>
    <t>郡山市</t>
  </si>
  <si>
    <t>ｺｵﾘﾔﾏｼ</t>
  </si>
  <si>
    <t>072044</t>
  </si>
  <si>
    <t>いわき市</t>
  </si>
  <si>
    <t>ｲﾜｷｼ</t>
  </si>
  <si>
    <t>072052</t>
  </si>
  <si>
    <t>白河市</t>
  </si>
  <si>
    <t>ｼﾗｶﾜｼ</t>
  </si>
  <si>
    <t>072079</t>
  </si>
  <si>
    <t>須賀川市</t>
  </si>
  <si>
    <t>ｽｶｶﾞﾜｼ</t>
  </si>
  <si>
    <t>072087</t>
  </si>
  <si>
    <t>喜多方市</t>
  </si>
  <si>
    <t>ｷﾀｶﾀｼ</t>
  </si>
  <si>
    <t>072095</t>
  </si>
  <si>
    <t>相馬市</t>
  </si>
  <si>
    <t>ｿｳﾏｼ</t>
  </si>
  <si>
    <t>072109</t>
  </si>
  <si>
    <t>二本松市</t>
  </si>
  <si>
    <t>ﾆﾎﾝﾏﾂｼ</t>
  </si>
  <si>
    <t>072117</t>
  </si>
  <si>
    <t>田村市</t>
  </si>
  <si>
    <t>ﾀﾑﾗｼ</t>
  </si>
  <si>
    <t>072125</t>
  </si>
  <si>
    <t>南相馬市</t>
  </si>
  <si>
    <t>ﾐﾅﾐｿｳﾏｼ</t>
  </si>
  <si>
    <t>072133</t>
  </si>
  <si>
    <t>072141</t>
  </si>
  <si>
    <t>本宮市</t>
  </si>
  <si>
    <t>ﾓﾄﾐﾔｼ</t>
  </si>
  <si>
    <t>073016</t>
  </si>
  <si>
    <t>桑折町</t>
  </si>
  <si>
    <t>ｺｵﾘﾏﾁ</t>
  </si>
  <si>
    <t>073032</t>
  </si>
  <si>
    <t>国見町</t>
  </si>
  <si>
    <t>ｸﾆﾐﾏﾁ</t>
  </si>
  <si>
    <t>073083</t>
  </si>
  <si>
    <t>川俣町</t>
  </si>
  <si>
    <t>ｶﾜﾏﾀﾏﾁ</t>
  </si>
  <si>
    <t>073229</t>
  </si>
  <si>
    <t>大玉村</t>
  </si>
  <si>
    <t>ｵｵﾀﾏﾑﾗ</t>
  </si>
  <si>
    <t>073423</t>
  </si>
  <si>
    <t>鏡石町</t>
  </si>
  <si>
    <t>ｶｶﾞﾐｲｼﾏﾁ</t>
  </si>
  <si>
    <t>073440</t>
  </si>
  <si>
    <t>天栄村</t>
  </si>
  <si>
    <t>ﾃﾝｴｲﾑﾗ</t>
  </si>
  <si>
    <t>073628</t>
  </si>
  <si>
    <t>下郷町</t>
  </si>
  <si>
    <t>ｼﾓｺﾞｳﾏﾁ</t>
  </si>
  <si>
    <t>073644</t>
  </si>
  <si>
    <t>檜枝岐村</t>
  </si>
  <si>
    <t>ﾋﾉｴﾏﾀﾑﾗ</t>
  </si>
  <si>
    <t>073679</t>
  </si>
  <si>
    <t>只見町</t>
  </si>
  <si>
    <t>ﾀﾀﾞﾐﾏﾁ</t>
  </si>
  <si>
    <t>073687</t>
  </si>
  <si>
    <t>南会津町</t>
  </si>
  <si>
    <t>ﾐﾅﾐｱｲﾂﾞﾏﾁ</t>
  </si>
  <si>
    <t>074021</t>
  </si>
  <si>
    <t>北塩原村</t>
  </si>
  <si>
    <t>ｷﾀｼｵﾊﾞﾗﾑﾗ</t>
  </si>
  <si>
    <t>074055</t>
  </si>
  <si>
    <t>西会津町</t>
  </si>
  <si>
    <t>ﾆｼｱｲﾂﾞﾏﾁ</t>
  </si>
  <si>
    <t>074071</t>
  </si>
  <si>
    <t>磐梯町</t>
  </si>
  <si>
    <t>ﾊﾞﾝﾀﾞｲﾏﾁ</t>
  </si>
  <si>
    <t>074080</t>
  </si>
  <si>
    <t>猪苗代町</t>
  </si>
  <si>
    <t>ｲﾅﾜｼﾛﾏﾁ</t>
  </si>
  <si>
    <t>074217</t>
  </si>
  <si>
    <t>会津坂下町</t>
  </si>
  <si>
    <t>ｱｲﾂﾞﾊﾞﾝｹﾞﾏﾁ</t>
  </si>
  <si>
    <t>074225</t>
  </si>
  <si>
    <t>湯川村</t>
  </si>
  <si>
    <t>ﾕｶﾞﾜﾑﾗ</t>
  </si>
  <si>
    <t>074233</t>
  </si>
  <si>
    <t>柳津町</t>
  </si>
  <si>
    <t>ﾔﾅｲﾂﾞﾏﾁ</t>
  </si>
  <si>
    <t>074446</t>
  </si>
  <si>
    <t>三島町</t>
  </si>
  <si>
    <t>ﾐｼﾏﾏﾁ</t>
  </si>
  <si>
    <t>074454</t>
  </si>
  <si>
    <t>074462</t>
  </si>
  <si>
    <t>昭和村</t>
  </si>
  <si>
    <t>ｼｮｳﾜﾑﾗ</t>
  </si>
  <si>
    <t>074471</t>
  </si>
  <si>
    <t>会津美里町</t>
  </si>
  <si>
    <t>ｱｲﾂﾞﾐｻﾄﾏﾁ</t>
  </si>
  <si>
    <t>074616</t>
  </si>
  <si>
    <t>西郷村</t>
  </si>
  <si>
    <t>ﾆｼｺﾞｳﾑﾗ</t>
  </si>
  <si>
    <t>074641</t>
  </si>
  <si>
    <t>泉崎村</t>
  </si>
  <si>
    <t>ｲｽﾞﾐｻﾞｷﾑﾗ</t>
  </si>
  <si>
    <t>074659</t>
  </si>
  <si>
    <t>中島村</t>
  </si>
  <si>
    <t>ﾅｶｼﾞﾏﾑﾗ</t>
  </si>
  <si>
    <t>074667</t>
  </si>
  <si>
    <t>矢吹町</t>
  </si>
  <si>
    <t>ﾔﾌﾞｷﾏﾁ</t>
  </si>
  <si>
    <t>074811</t>
  </si>
  <si>
    <t>棚倉町</t>
  </si>
  <si>
    <t>ﾀﾅｸﾞﾗﾏﾁ</t>
  </si>
  <si>
    <t>074829</t>
  </si>
  <si>
    <t>矢祭町</t>
  </si>
  <si>
    <t>ﾔﾏﾂﾘﾏﾁ</t>
  </si>
  <si>
    <t>074837</t>
  </si>
  <si>
    <t>塙町</t>
  </si>
  <si>
    <t>ﾊﾅﾜﾏﾁ</t>
  </si>
  <si>
    <t>074845</t>
  </si>
  <si>
    <t>鮫川村</t>
  </si>
  <si>
    <t>ｻﾒｶﾞﾜﾑﾗ</t>
  </si>
  <si>
    <t>075019</t>
  </si>
  <si>
    <t>石川町</t>
  </si>
  <si>
    <t>ｲｼｶﾜﾏﾁ</t>
  </si>
  <si>
    <t>075027</t>
  </si>
  <si>
    <t>玉川村</t>
  </si>
  <si>
    <t>ﾀﾏｶﾜﾑﾗ</t>
  </si>
  <si>
    <t>075035</t>
  </si>
  <si>
    <t>平田村</t>
  </si>
  <si>
    <t>ﾋﾗﾀﾑﾗ</t>
  </si>
  <si>
    <t>075043</t>
  </si>
  <si>
    <t>浅川町</t>
  </si>
  <si>
    <t>ｱｻｶﾜﾏﾁ</t>
  </si>
  <si>
    <t>075051</t>
  </si>
  <si>
    <t>古殿町</t>
  </si>
  <si>
    <t>ﾌﾙﾄﾞﾉﾏﾁ</t>
  </si>
  <si>
    <t>075213</t>
  </si>
  <si>
    <t>三春町</t>
  </si>
  <si>
    <t>ﾐﾊﾙﾏﾁ</t>
  </si>
  <si>
    <t>075221</t>
  </si>
  <si>
    <t>小野町</t>
  </si>
  <si>
    <t>ｵﾉﾏﾁ</t>
  </si>
  <si>
    <t>075418</t>
  </si>
  <si>
    <t>広野町</t>
  </si>
  <si>
    <t>ﾋﾛﾉﾏﾁ</t>
  </si>
  <si>
    <t>075426</t>
  </si>
  <si>
    <t>楢葉町</t>
  </si>
  <si>
    <t>ﾅﾗﾊﾏﾁ</t>
  </si>
  <si>
    <t>075434</t>
  </si>
  <si>
    <t>富岡町</t>
  </si>
  <si>
    <t>ﾄﾐｵｶﾏﾁ</t>
  </si>
  <si>
    <t>075442</t>
  </si>
  <si>
    <t>川内村</t>
  </si>
  <si>
    <t>ｶﾜｳﾁﾑﾗ</t>
  </si>
  <si>
    <t>075451</t>
  </si>
  <si>
    <t>大熊町</t>
  </si>
  <si>
    <t>ｵｵｸﾏﾏﾁ</t>
  </si>
  <si>
    <t>075469</t>
  </si>
  <si>
    <t>双葉町</t>
  </si>
  <si>
    <t>ﾌﾀﾊﾞﾏﾁ</t>
  </si>
  <si>
    <t>075477</t>
  </si>
  <si>
    <t>浪江町</t>
  </si>
  <si>
    <t>ﾅﾐｴﾏﾁ</t>
  </si>
  <si>
    <t>075485</t>
  </si>
  <si>
    <t>葛尾村</t>
  </si>
  <si>
    <t>ｶﾂﾗｵﾑﾗ</t>
  </si>
  <si>
    <t>075612</t>
  </si>
  <si>
    <t>新地町</t>
  </si>
  <si>
    <t>ｼﾝﾁﾏﾁ</t>
  </si>
  <si>
    <t>075647</t>
  </si>
  <si>
    <t>飯舘村</t>
  </si>
  <si>
    <t>ｲｲﾀﾃﾑﾗ</t>
  </si>
  <si>
    <t>080004</t>
  </si>
  <si>
    <t>ｲﾊﾞﾗｷｹﾝ</t>
  </si>
  <si>
    <t>082015</t>
  </si>
  <si>
    <t>水戸市</t>
  </si>
  <si>
    <t>ﾐﾄｼ</t>
  </si>
  <si>
    <t>082023</t>
  </si>
  <si>
    <t>日立市</t>
  </si>
  <si>
    <t>ﾋﾀﾁｼ</t>
  </si>
  <si>
    <t>082031</t>
  </si>
  <si>
    <t>土浦市</t>
  </si>
  <si>
    <t>ﾂﾁｳﾗｼ</t>
  </si>
  <si>
    <t>082040</t>
  </si>
  <si>
    <t>古河市</t>
  </si>
  <si>
    <t>ｺｶﾞｼ</t>
  </si>
  <si>
    <t>082058</t>
  </si>
  <si>
    <t>石岡市</t>
  </si>
  <si>
    <t>ｲｼｵｶｼ</t>
  </si>
  <si>
    <t>082074</t>
  </si>
  <si>
    <t>結城市</t>
  </si>
  <si>
    <t>ﾕｳｷｼ</t>
  </si>
  <si>
    <t>082082</t>
  </si>
  <si>
    <t>龍ケ崎市</t>
  </si>
  <si>
    <t>ﾘｭｳｶﾞｻｷｼ</t>
  </si>
  <si>
    <t>082104</t>
  </si>
  <si>
    <t>下妻市</t>
  </si>
  <si>
    <t>ｼﾓﾂﾏｼ</t>
  </si>
  <si>
    <t>082112</t>
  </si>
  <si>
    <t>常総市</t>
  </si>
  <si>
    <t>ｼﾞｮｳｿｳｼ</t>
  </si>
  <si>
    <t>082121</t>
  </si>
  <si>
    <t>常陸太田市</t>
  </si>
  <si>
    <t>ﾋﾀﾁｵｵﾀｼ</t>
  </si>
  <si>
    <t>082147</t>
  </si>
  <si>
    <t>高萩市</t>
  </si>
  <si>
    <t>ﾀｶﾊｷﾞｼ</t>
  </si>
  <si>
    <t>082155</t>
  </si>
  <si>
    <t>北茨城市</t>
  </si>
  <si>
    <t>ｷﾀｲﾊﾞﾗｷｼ</t>
  </si>
  <si>
    <t>082163</t>
  </si>
  <si>
    <t>笠間市</t>
  </si>
  <si>
    <t>ｶｻﾏｼ</t>
  </si>
  <si>
    <t>082171</t>
  </si>
  <si>
    <t>取手市</t>
  </si>
  <si>
    <t>ﾄﾘﾃﾞｼ</t>
  </si>
  <si>
    <t>082198</t>
  </si>
  <si>
    <t>牛久市</t>
  </si>
  <si>
    <t>ｳｼｸｼ</t>
  </si>
  <si>
    <t>082201</t>
  </si>
  <si>
    <t>つくば市</t>
  </si>
  <si>
    <t>ﾂｸﾊﾞｼ</t>
  </si>
  <si>
    <t>082210</t>
  </si>
  <si>
    <t>ひたちなか市</t>
  </si>
  <si>
    <t>ﾋﾀﾁﾅｶｼ</t>
  </si>
  <si>
    <t>082228</t>
  </si>
  <si>
    <t>鹿嶋市</t>
  </si>
  <si>
    <t>ｶｼﾏｼ</t>
  </si>
  <si>
    <t>082236</t>
  </si>
  <si>
    <t>潮来市</t>
  </si>
  <si>
    <t>ｲﾀｺｼ</t>
  </si>
  <si>
    <t>082244</t>
  </si>
  <si>
    <t>守谷市</t>
  </si>
  <si>
    <t>ﾓﾘﾔｼ</t>
  </si>
  <si>
    <t>082252</t>
  </si>
  <si>
    <t>常陸大宮市</t>
  </si>
  <si>
    <t>ﾋﾀﾁｵｵﾐﾔｼ</t>
  </si>
  <si>
    <t>082261</t>
  </si>
  <si>
    <t>那珂市</t>
  </si>
  <si>
    <t>ﾅｶｼ</t>
  </si>
  <si>
    <t>082279</t>
  </si>
  <si>
    <t>筑西市</t>
  </si>
  <si>
    <t>ﾁｸｾｲｼ</t>
  </si>
  <si>
    <t>082287</t>
  </si>
  <si>
    <t>坂東市</t>
  </si>
  <si>
    <t>ﾊﾞﾝﾄﾞｳｼ</t>
  </si>
  <si>
    <t>082295</t>
  </si>
  <si>
    <t>稲敷市</t>
  </si>
  <si>
    <t>ｲﾅｼｷｼ</t>
  </si>
  <si>
    <t>082309</t>
  </si>
  <si>
    <t>かすみがうら市</t>
  </si>
  <si>
    <t>ｶｽﾐｶﾞｳﾗｼ</t>
  </si>
  <si>
    <t>082317</t>
  </si>
  <si>
    <t>桜川市</t>
  </si>
  <si>
    <t>ｻｸﾗｶﾞﾜｼ</t>
  </si>
  <si>
    <t>082325</t>
  </si>
  <si>
    <t>神栖市</t>
  </si>
  <si>
    <t>ｶﾐｽｼ</t>
  </si>
  <si>
    <t>082333</t>
  </si>
  <si>
    <t>行方市</t>
  </si>
  <si>
    <t>ﾅﾒｶﾞﾀｼ</t>
  </si>
  <si>
    <t>082341</t>
  </si>
  <si>
    <t>鉾田市</t>
  </si>
  <si>
    <t>ﾎｺﾀｼ</t>
  </si>
  <si>
    <t>082350</t>
  </si>
  <si>
    <t>つくばみらい市</t>
  </si>
  <si>
    <t>ﾂｸﾊﾞﾐﾗｲｼ</t>
  </si>
  <si>
    <t>082368</t>
  </si>
  <si>
    <t>小美玉市</t>
  </si>
  <si>
    <t>ｵﾐﾀﾏｼ</t>
  </si>
  <si>
    <t>083020</t>
  </si>
  <si>
    <t>茨城町</t>
  </si>
  <si>
    <t>ｲﾊﾞﾗｷﾏﾁ</t>
  </si>
  <si>
    <t>083097</t>
  </si>
  <si>
    <t>大洗町</t>
  </si>
  <si>
    <t>ｵｵｱﾗｲﾏﾁ</t>
  </si>
  <si>
    <t>083101</t>
  </si>
  <si>
    <t>城里町</t>
  </si>
  <si>
    <t>ｼﾛｻﾄﾏﾁ</t>
  </si>
  <si>
    <t>083411</t>
  </si>
  <si>
    <t>東海村</t>
  </si>
  <si>
    <t>ﾄｳｶｲﾑﾗ</t>
  </si>
  <si>
    <t>083640</t>
  </si>
  <si>
    <t>大子町</t>
  </si>
  <si>
    <t>ﾀﾞｲｺﾞﾏﾁ</t>
  </si>
  <si>
    <t>084425</t>
  </si>
  <si>
    <t>美浦村</t>
  </si>
  <si>
    <t>ﾐﾎﾑﾗ</t>
  </si>
  <si>
    <t>084433</t>
  </si>
  <si>
    <t>阿見町</t>
  </si>
  <si>
    <t>ｱﾐﾏﾁ</t>
  </si>
  <si>
    <t>084476</t>
  </si>
  <si>
    <t>河内町</t>
  </si>
  <si>
    <t>ｶﾜﾁﾏﾁ</t>
  </si>
  <si>
    <t>085219</t>
  </si>
  <si>
    <t>八千代町</t>
  </si>
  <si>
    <t>ﾔﾁﾖﾏﾁ</t>
  </si>
  <si>
    <t>085421</t>
  </si>
  <si>
    <t>五霞町</t>
  </si>
  <si>
    <t>ｺﾞｶﾏﾁ</t>
  </si>
  <si>
    <t>085464</t>
  </si>
  <si>
    <t>境町</t>
  </si>
  <si>
    <t>ｻｶｲﾏﾁ</t>
  </si>
  <si>
    <t>085642</t>
  </si>
  <si>
    <t>利根町</t>
  </si>
  <si>
    <t>ﾄﾈﾏﾁ</t>
  </si>
  <si>
    <t>090000</t>
  </si>
  <si>
    <t>ﾄﾁｷﾞｹﾝ</t>
  </si>
  <si>
    <t>092011</t>
  </si>
  <si>
    <t>宇都宮市</t>
  </si>
  <si>
    <t>ｳﾂﾉﾐﾔｼ</t>
  </si>
  <si>
    <t>092029</t>
  </si>
  <si>
    <t>足利市</t>
  </si>
  <si>
    <t>ｱｼｶｶﾞｼ</t>
  </si>
  <si>
    <t>092037</t>
  </si>
  <si>
    <t>栃木市</t>
  </si>
  <si>
    <t>ﾄﾁｷﾞｼ</t>
  </si>
  <si>
    <t>092045</t>
  </si>
  <si>
    <t>佐野市</t>
  </si>
  <si>
    <t>ｻﾉｼ</t>
  </si>
  <si>
    <t>092053</t>
  </si>
  <si>
    <t>鹿沼市</t>
  </si>
  <si>
    <t>ｶﾇﾏｼ</t>
  </si>
  <si>
    <t>092061</t>
  </si>
  <si>
    <t>日光市</t>
  </si>
  <si>
    <t>ﾆｯｺｳｼ</t>
  </si>
  <si>
    <t>092088</t>
  </si>
  <si>
    <t>小山市</t>
  </si>
  <si>
    <t>ｵﾔﾏｼ</t>
  </si>
  <si>
    <t>092096</t>
  </si>
  <si>
    <t>真岡市</t>
  </si>
  <si>
    <t>ﾓｵｶｼ</t>
  </si>
  <si>
    <t>092100</t>
  </si>
  <si>
    <t>大田原市</t>
  </si>
  <si>
    <t>ｵｵﾀﾜﾗｼ</t>
  </si>
  <si>
    <t>092118</t>
  </si>
  <si>
    <t>矢板市</t>
  </si>
  <si>
    <t>ﾔｲﾀｼ</t>
  </si>
  <si>
    <t>092134</t>
  </si>
  <si>
    <t>那須塩原市</t>
  </si>
  <si>
    <t>ﾅｽｼｵﾊﾞﾗｼ</t>
  </si>
  <si>
    <t>092142</t>
  </si>
  <si>
    <t>さくら市</t>
  </si>
  <si>
    <t>ｻｸﾗｼ</t>
  </si>
  <si>
    <t>092151</t>
  </si>
  <si>
    <t>那須烏山市</t>
  </si>
  <si>
    <t>ﾅｽｶﾗｽﾔﾏｼ</t>
  </si>
  <si>
    <t>092169</t>
  </si>
  <si>
    <t>下野市</t>
  </si>
  <si>
    <t>ｼﾓﾂｹｼ</t>
  </si>
  <si>
    <t>093017</t>
  </si>
  <si>
    <t>上三川町</t>
  </si>
  <si>
    <t>ｶﾐﾉｶﾜﾏﾁ</t>
  </si>
  <si>
    <t>093424</t>
  </si>
  <si>
    <t>益子町</t>
  </si>
  <si>
    <t>ﾏｼｺﾏﾁ</t>
  </si>
  <si>
    <t>093432</t>
  </si>
  <si>
    <t>茂木町</t>
  </si>
  <si>
    <t>ﾓﾃｷﾞﾏﾁ</t>
  </si>
  <si>
    <t>093441</t>
  </si>
  <si>
    <t>市貝町</t>
  </si>
  <si>
    <t>ｲﾁｶｲﾏﾁ</t>
  </si>
  <si>
    <t>093459</t>
  </si>
  <si>
    <t>芳賀町</t>
  </si>
  <si>
    <t>ﾊｶﾞﾏﾁ</t>
  </si>
  <si>
    <t>093611</t>
  </si>
  <si>
    <t>壬生町</t>
  </si>
  <si>
    <t>ﾐﾌﾞﾏﾁ</t>
  </si>
  <si>
    <t>093645</t>
  </si>
  <si>
    <t>野木町</t>
  </si>
  <si>
    <t>ﾉｷﾞﾏﾁ</t>
  </si>
  <si>
    <t>093840</t>
  </si>
  <si>
    <t>塩谷町</t>
  </si>
  <si>
    <t>ｼｵﾔﾏﾁ</t>
  </si>
  <si>
    <t>093866</t>
  </si>
  <si>
    <t>高根沢町</t>
  </si>
  <si>
    <t>ﾀｶﾈｻﾞﾜﾏﾁ</t>
  </si>
  <si>
    <t>094072</t>
  </si>
  <si>
    <t>那須町</t>
  </si>
  <si>
    <t>ﾅｽﾏﾁ</t>
  </si>
  <si>
    <t>094111</t>
  </si>
  <si>
    <t>那珂川町</t>
  </si>
  <si>
    <t>ﾅｶｶﾞﾜﾏﾁ</t>
  </si>
  <si>
    <t>100005</t>
  </si>
  <si>
    <t>ｸﾞﾝﾏｹﾝ</t>
  </si>
  <si>
    <t>102016</t>
  </si>
  <si>
    <t>前橋市</t>
  </si>
  <si>
    <t>ﾏｴﾊﾞｼｼ</t>
  </si>
  <si>
    <t>102024</t>
  </si>
  <si>
    <t>高崎市</t>
  </si>
  <si>
    <t>ﾀｶｻｷｼ</t>
  </si>
  <si>
    <t>102032</t>
  </si>
  <si>
    <t>桐生市</t>
  </si>
  <si>
    <t>ｷﾘｭｳｼ</t>
  </si>
  <si>
    <t>102041</t>
  </si>
  <si>
    <t>伊勢崎市</t>
  </si>
  <si>
    <t>ｲｾｻｷｼ</t>
  </si>
  <si>
    <t>102059</t>
  </si>
  <si>
    <t>太田市</t>
  </si>
  <si>
    <t>ｵｵﾀｼ</t>
  </si>
  <si>
    <t>102067</t>
  </si>
  <si>
    <t>沼田市</t>
  </si>
  <si>
    <t>ﾇﾏﾀｼ</t>
  </si>
  <si>
    <t>102075</t>
  </si>
  <si>
    <t>館林市</t>
  </si>
  <si>
    <t>ﾀﾃﾊﾞﾔｼｼ</t>
  </si>
  <si>
    <t>102083</t>
  </si>
  <si>
    <t>渋川市</t>
  </si>
  <si>
    <t>ｼﾌﾞｶﾜｼ</t>
  </si>
  <si>
    <t>102091</t>
  </si>
  <si>
    <t>藤岡市</t>
  </si>
  <si>
    <t>ﾌｼﾞｵｶｼ</t>
  </si>
  <si>
    <t>102105</t>
  </si>
  <si>
    <t>富岡市</t>
  </si>
  <si>
    <t>ﾄﾐｵｶｼ</t>
  </si>
  <si>
    <t>102113</t>
  </si>
  <si>
    <t>安中市</t>
  </si>
  <si>
    <t>ｱﾝﾅｶｼ</t>
  </si>
  <si>
    <t>102121</t>
  </si>
  <si>
    <t>みどり市</t>
  </si>
  <si>
    <t>ﾐﾄﾞﾘｼ</t>
  </si>
  <si>
    <t>103446</t>
  </si>
  <si>
    <t>榛東村</t>
  </si>
  <si>
    <t>ｼﾝﾄｳﾑﾗ</t>
  </si>
  <si>
    <t>103454</t>
  </si>
  <si>
    <t>吉岡町</t>
  </si>
  <si>
    <t>ﾖｼｵｶﾏﾁ</t>
  </si>
  <si>
    <t>103667</t>
  </si>
  <si>
    <t>上野村</t>
  </si>
  <si>
    <t>ｳｴﾉﾑﾗ</t>
  </si>
  <si>
    <t>103675</t>
  </si>
  <si>
    <t>神流町</t>
  </si>
  <si>
    <t>ｶﾝﾅﾏﾁ</t>
  </si>
  <si>
    <t>103829</t>
  </si>
  <si>
    <t>下仁田町</t>
  </si>
  <si>
    <t>ｼﾓﾆﾀﾏﾁ</t>
  </si>
  <si>
    <t>103837</t>
  </si>
  <si>
    <t>南牧村</t>
  </si>
  <si>
    <t>ﾅﾝﾓｸﾑﾗ</t>
  </si>
  <si>
    <t>103845</t>
  </si>
  <si>
    <t>甘楽町</t>
  </si>
  <si>
    <t>ｶﾝﾗﾏﾁ</t>
  </si>
  <si>
    <t>104213</t>
  </si>
  <si>
    <t>中之条町</t>
  </si>
  <si>
    <t>ﾅｶﾉｼﾞﾖｳﾏﾁ</t>
  </si>
  <si>
    <t>104248</t>
  </si>
  <si>
    <t>長野原町</t>
  </si>
  <si>
    <t>ﾅｶﾞﾉﾊﾗﾏﾁ</t>
  </si>
  <si>
    <t>104256</t>
  </si>
  <si>
    <t>嬬恋村</t>
  </si>
  <si>
    <t>ﾂﾏｺﾞｲﾑﾗ</t>
  </si>
  <si>
    <t>104264</t>
  </si>
  <si>
    <t>草津町</t>
  </si>
  <si>
    <t>ｸｻﾂﾏﾁ</t>
  </si>
  <si>
    <t>104281</t>
  </si>
  <si>
    <t>高山村</t>
  </si>
  <si>
    <t>ﾀｶﾔﾏﾑﾗ</t>
  </si>
  <si>
    <t>104299</t>
  </si>
  <si>
    <t>東吾妻町</t>
  </si>
  <si>
    <t>ﾋｶﾞｼｱｶﾞﾂﾏﾏﾁ</t>
  </si>
  <si>
    <t>104434</t>
  </si>
  <si>
    <t>片品村</t>
  </si>
  <si>
    <t>ｶﾀｼﾅﾑﾗ</t>
  </si>
  <si>
    <t>104442</t>
  </si>
  <si>
    <t>川場村</t>
  </si>
  <si>
    <t>ｶﾜﾊﾞﾑﾗ</t>
  </si>
  <si>
    <t>104485</t>
  </si>
  <si>
    <t>104493</t>
  </si>
  <si>
    <t>みなかみ町</t>
  </si>
  <si>
    <t>ﾐﾅｶﾐﾏﾁ</t>
  </si>
  <si>
    <t>104647</t>
  </si>
  <si>
    <t>玉村町</t>
  </si>
  <si>
    <t>ﾀﾏﾑﾗﾏﾁ</t>
  </si>
  <si>
    <t>105210</t>
  </si>
  <si>
    <t>板倉町</t>
  </si>
  <si>
    <t>ｲﾀｸﾗﾏﾁ</t>
  </si>
  <si>
    <t>105228</t>
  </si>
  <si>
    <t>明和町</t>
  </si>
  <si>
    <t>ﾒｲﾜﾏﾁ</t>
  </si>
  <si>
    <t>105236</t>
  </si>
  <si>
    <t>千代田町</t>
  </si>
  <si>
    <t>ﾁﾖﾀﾞﾏﾁ</t>
  </si>
  <si>
    <t>105244</t>
  </si>
  <si>
    <t>大泉町</t>
  </si>
  <si>
    <t>ｵｵｲｽﾞﾐﾏﾁ</t>
  </si>
  <si>
    <t>105252</t>
  </si>
  <si>
    <t>邑楽町</t>
  </si>
  <si>
    <t>ｵｳﾗﾏﾁ</t>
  </si>
  <si>
    <t>110001</t>
  </si>
  <si>
    <t>ｻｲﾀﾏｹﾝ</t>
  </si>
  <si>
    <t>111007</t>
  </si>
  <si>
    <t>さいたま市</t>
  </si>
  <si>
    <t>ｻｲﾀﾏｼ</t>
  </si>
  <si>
    <t>112011</t>
  </si>
  <si>
    <t>川越市</t>
  </si>
  <si>
    <t>ｶﾜｺﾞｴｼ</t>
  </si>
  <si>
    <t>112020</t>
  </si>
  <si>
    <t>熊谷市</t>
  </si>
  <si>
    <t>ｸﾏｶﾞﾔｼ</t>
  </si>
  <si>
    <t>112038</t>
  </si>
  <si>
    <t>川口市</t>
  </si>
  <si>
    <t>ｶﾜｸﾞﾁｼ</t>
  </si>
  <si>
    <t>112062</t>
  </si>
  <si>
    <t>行田市</t>
  </si>
  <si>
    <t>ｷﾞﾖｳﾀﾞｼ</t>
  </si>
  <si>
    <t>112071</t>
  </si>
  <si>
    <t>秩父市</t>
  </si>
  <si>
    <t>ﾁﾁﾌﾞｼ</t>
  </si>
  <si>
    <t>112089</t>
  </si>
  <si>
    <t>所沢市</t>
  </si>
  <si>
    <t>ﾄｺﾛｻﾞﾜｼ</t>
  </si>
  <si>
    <t>112097</t>
  </si>
  <si>
    <t>飯能市</t>
  </si>
  <si>
    <t>ﾊﾝﾉｳｼ</t>
  </si>
  <si>
    <t>112101</t>
  </si>
  <si>
    <t>加須市</t>
  </si>
  <si>
    <t>ｶｿﾞｼ</t>
  </si>
  <si>
    <t>112119</t>
  </si>
  <si>
    <t>本庄市</t>
  </si>
  <si>
    <t>ﾎﾝｼﾞﾖｳｼ</t>
  </si>
  <si>
    <t>112127</t>
  </si>
  <si>
    <t>東松山市</t>
  </si>
  <si>
    <t>ﾋｶﾞｼﾏﾂﾔﾏｼ</t>
  </si>
  <si>
    <t>112143</t>
  </si>
  <si>
    <t>春日部市</t>
  </si>
  <si>
    <t>ｶｽｶﾍﾞｼ</t>
  </si>
  <si>
    <t>112151</t>
  </si>
  <si>
    <t>狭山市</t>
  </si>
  <si>
    <t>ｻﾔﾏｼ</t>
  </si>
  <si>
    <t>112160</t>
  </si>
  <si>
    <t>羽生市</t>
  </si>
  <si>
    <t>ﾊﾆﾕｳｼ</t>
  </si>
  <si>
    <t>112178</t>
  </si>
  <si>
    <t>鴻巣市</t>
  </si>
  <si>
    <t>ｺｳﾉｽｼ</t>
  </si>
  <si>
    <t>112186</t>
  </si>
  <si>
    <t>深谷市</t>
  </si>
  <si>
    <t>ﾌｶﾔｼ</t>
  </si>
  <si>
    <t>112194</t>
  </si>
  <si>
    <t>上尾市</t>
  </si>
  <si>
    <t>ｱｹﾞｵｼ</t>
  </si>
  <si>
    <t>112216</t>
  </si>
  <si>
    <t>草加市</t>
  </si>
  <si>
    <t>ｿｳｶｼ</t>
  </si>
  <si>
    <t>112224</t>
  </si>
  <si>
    <t>越谷市</t>
  </si>
  <si>
    <t>ｺｼｶﾞﾔｼ</t>
  </si>
  <si>
    <t>112232</t>
  </si>
  <si>
    <t>蕨市</t>
  </si>
  <si>
    <t>ﾜﾗﾋﾞｼ</t>
  </si>
  <si>
    <t>112241</t>
  </si>
  <si>
    <t>戸田市</t>
  </si>
  <si>
    <t>ﾄﾀﾞｼ</t>
  </si>
  <si>
    <t>112259</t>
  </si>
  <si>
    <t>入間市</t>
  </si>
  <si>
    <t>ｲﾙﾏｼ</t>
  </si>
  <si>
    <t>112275</t>
  </si>
  <si>
    <t>朝霞市</t>
  </si>
  <si>
    <t>ｱｻｶｼ</t>
  </si>
  <si>
    <t>112283</t>
  </si>
  <si>
    <t>志木市</t>
  </si>
  <si>
    <t>ｼｷｼ</t>
  </si>
  <si>
    <t>112291</t>
  </si>
  <si>
    <t>和光市</t>
  </si>
  <si>
    <t>ﾜｺｳｼ</t>
  </si>
  <si>
    <t>112305</t>
  </si>
  <si>
    <t>新座市</t>
  </si>
  <si>
    <t>ﾆｲｻﾞｼ</t>
  </si>
  <si>
    <t>112313</t>
  </si>
  <si>
    <t>桶川市</t>
  </si>
  <si>
    <t>ｵｹｶﾞﾜｼ</t>
  </si>
  <si>
    <t>112321</t>
  </si>
  <si>
    <t>久喜市</t>
  </si>
  <si>
    <t>ｸｷｼ</t>
  </si>
  <si>
    <t>112330</t>
  </si>
  <si>
    <t>北本市</t>
  </si>
  <si>
    <t>ｷﾀﾓﾄｼ</t>
  </si>
  <si>
    <t>112348</t>
  </si>
  <si>
    <t>八潮市</t>
  </si>
  <si>
    <t>ﾔｼｵｼ</t>
  </si>
  <si>
    <t>112356</t>
  </si>
  <si>
    <t>富士見市</t>
  </si>
  <si>
    <t>ﾌｼﾞﾐｼ</t>
  </si>
  <si>
    <t>112372</t>
  </si>
  <si>
    <t>三郷市</t>
  </si>
  <si>
    <t>ﾐｻﾄｼ</t>
  </si>
  <si>
    <t>112381</t>
  </si>
  <si>
    <t>蓮田市</t>
  </si>
  <si>
    <t>ﾊｽﾀﾞｼ</t>
  </si>
  <si>
    <t>112399</t>
  </si>
  <si>
    <t>坂戸市</t>
  </si>
  <si>
    <t>ｻｶﾄﾞｼ</t>
  </si>
  <si>
    <t>112402</t>
  </si>
  <si>
    <t>幸手市</t>
  </si>
  <si>
    <t>ｻｯﾃｼ</t>
  </si>
  <si>
    <t>112411</t>
  </si>
  <si>
    <t>鶴ヶ島市</t>
  </si>
  <si>
    <t>ﾂﾙｶﾞｼﾏｼ</t>
  </si>
  <si>
    <t>112429</t>
  </si>
  <si>
    <t>日高市</t>
  </si>
  <si>
    <t>ﾋﾀﾞｶｼ</t>
  </si>
  <si>
    <t>112437</t>
  </si>
  <si>
    <t>吉川市</t>
  </si>
  <si>
    <t>ﾖｼｶﾜｼ</t>
  </si>
  <si>
    <t>112453</t>
  </si>
  <si>
    <t>ふじみ野市</t>
  </si>
  <si>
    <t>ﾌｼﾞﾐﾉｼ</t>
  </si>
  <si>
    <t>112461</t>
  </si>
  <si>
    <t>白岡市</t>
  </si>
  <si>
    <t>ｼﾗｵｶｼ</t>
  </si>
  <si>
    <t>113018</t>
  </si>
  <si>
    <t>伊奈町</t>
  </si>
  <si>
    <t>ｲﾅﾏﾁ</t>
  </si>
  <si>
    <t>113247</t>
  </si>
  <si>
    <t>三芳町</t>
  </si>
  <si>
    <t>ﾐﾖｼﾏﾁ</t>
  </si>
  <si>
    <t>113263</t>
  </si>
  <si>
    <t>毛呂山町</t>
  </si>
  <si>
    <t>ﾓﾛﾔﾏﾏﾁ</t>
  </si>
  <si>
    <t>113271</t>
  </si>
  <si>
    <t>越生町</t>
  </si>
  <si>
    <t>ｵｺﾞｾﾏﾁ</t>
  </si>
  <si>
    <t>113417</t>
  </si>
  <si>
    <t>滑川町</t>
  </si>
  <si>
    <t>ﾅﾒｶﾞﾜﾏﾁ</t>
  </si>
  <si>
    <t>113425</t>
  </si>
  <si>
    <t>嵐山町</t>
  </si>
  <si>
    <t>ﾗﾝｻﾞﾝﾏﾁ</t>
  </si>
  <si>
    <t>113433</t>
  </si>
  <si>
    <t>小川町</t>
  </si>
  <si>
    <t>ｵｶﾞﾜﾏﾁ</t>
  </si>
  <si>
    <t>113468</t>
  </si>
  <si>
    <t>川島町</t>
  </si>
  <si>
    <t>ｶﾜｼﾞﾏﾏﾁ</t>
  </si>
  <si>
    <t>113476</t>
  </si>
  <si>
    <t>吉見町</t>
  </si>
  <si>
    <t>ﾖｼﾐﾏﾁ</t>
  </si>
  <si>
    <t>113484</t>
  </si>
  <si>
    <t>鳩山町</t>
  </si>
  <si>
    <t>ﾊﾄﾔﾏﾏﾁ</t>
  </si>
  <si>
    <t>113492</t>
  </si>
  <si>
    <t>ときがわ町</t>
  </si>
  <si>
    <t>ﾄｷｶﾞﾜﾏﾁ</t>
  </si>
  <si>
    <t>113611</t>
  </si>
  <si>
    <t>横瀬町</t>
  </si>
  <si>
    <t>ﾖｺｾﾞﾏﾁ</t>
  </si>
  <si>
    <t>113620</t>
  </si>
  <si>
    <t>皆野町</t>
  </si>
  <si>
    <t>ﾐﾅﾉﾏﾁ</t>
  </si>
  <si>
    <t>113638</t>
  </si>
  <si>
    <t>長瀞町</t>
  </si>
  <si>
    <t>ﾅｶﾞﾄﾛﾏﾁ</t>
  </si>
  <si>
    <t>113654</t>
  </si>
  <si>
    <t>小鹿野町</t>
  </si>
  <si>
    <t>ｵｶﾞﾉﾏﾁ</t>
  </si>
  <si>
    <t>113697</t>
  </si>
  <si>
    <t>東秩父村</t>
  </si>
  <si>
    <t>ﾋｶﾞｼﾁﾁﾌﾞﾑﾗ</t>
  </si>
  <si>
    <t>113816</t>
  </si>
  <si>
    <t>113832</t>
  </si>
  <si>
    <t>神川町</t>
  </si>
  <si>
    <t>ｶﾐｶﾜﾏﾁ</t>
  </si>
  <si>
    <t>113859</t>
  </si>
  <si>
    <t>上里町</t>
  </si>
  <si>
    <t>ｶﾐｻﾄﾏﾁ</t>
  </si>
  <si>
    <t>114081</t>
  </si>
  <si>
    <t>寄居町</t>
  </si>
  <si>
    <t>ﾖﾘｲﾏﾁ</t>
  </si>
  <si>
    <t>114421</t>
  </si>
  <si>
    <t>宮代町</t>
  </si>
  <si>
    <t>ﾐﾔｼﾛﾏﾁ</t>
  </si>
  <si>
    <t>114642</t>
  </si>
  <si>
    <t>杉戸町</t>
  </si>
  <si>
    <t>ｽｷﾞﾄﾏﾁ</t>
  </si>
  <si>
    <t>114651</t>
  </si>
  <si>
    <t>松伏町</t>
  </si>
  <si>
    <t>ﾏﾂﾌﾞｼﾏﾁ</t>
  </si>
  <si>
    <t>120006</t>
  </si>
  <si>
    <t>ﾁﾊﾞｹﾝ</t>
  </si>
  <si>
    <t>121002</t>
  </si>
  <si>
    <t>千葉市</t>
  </si>
  <si>
    <t>ﾁﾊﾞｼ</t>
  </si>
  <si>
    <t>122025</t>
  </si>
  <si>
    <t>銚子市</t>
  </si>
  <si>
    <t>ﾁｮｳｼｼ</t>
  </si>
  <si>
    <t>122033</t>
  </si>
  <si>
    <t>市川市</t>
  </si>
  <si>
    <t>ｲﾁｶﾜｼ</t>
  </si>
  <si>
    <t>122041</t>
  </si>
  <si>
    <t>船橋市</t>
  </si>
  <si>
    <t>ﾌﾅﾊﾞｼｼ</t>
  </si>
  <si>
    <t>122050</t>
  </si>
  <si>
    <t>館山市</t>
  </si>
  <si>
    <t>ﾀﾃﾔﾏｼ</t>
  </si>
  <si>
    <t>122068</t>
  </si>
  <si>
    <t>木更津市</t>
  </si>
  <si>
    <t>ｷｻﾗﾂﾞｼ</t>
  </si>
  <si>
    <t>122076</t>
  </si>
  <si>
    <t>松戸市</t>
  </si>
  <si>
    <t>ﾏﾂﾄﾞｼ</t>
  </si>
  <si>
    <t>122084</t>
  </si>
  <si>
    <t>野田市</t>
  </si>
  <si>
    <t>ﾉﾀﾞｼ</t>
  </si>
  <si>
    <t>122106</t>
  </si>
  <si>
    <t>茂原市</t>
  </si>
  <si>
    <t>ﾓﾊﾞﾗｼ</t>
  </si>
  <si>
    <t>122114</t>
  </si>
  <si>
    <t>成田市</t>
  </si>
  <si>
    <t>ﾅﾘﾀｼ</t>
  </si>
  <si>
    <t>122122</t>
  </si>
  <si>
    <t>佐倉市</t>
  </si>
  <si>
    <t>122131</t>
  </si>
  <si>
    <t>東金市</t>
  </si>
  <si>
    <t>ﾄｳｶﾞﾈｼ</t>
  </si>
  <si>
    <t>122157</t>
  </si>
  <si>
    <t>旭市</t>
  </si>
  <si>
    <t>ｱｻﾋｼ</t>
  </si>
  <si>
    <t>122165</t>
  </si>
  <si>
    <t>習志野市</t>
  </si>
  <si>
    <t>ﾅﾗｼﾉｼ</t>
  </si>
  <si>
    <t>122173</t>
  </si>
  <si>
    <t>柏市</t>
  </si>
  <si>
    <t>ｶｼﾜｼ</t>
  </si>
  <si>
    <t>122181</t>
  </si>
  <si>
    <t>勝浦市</t>
  </si>
  <si>
    <t>ｶﾂｳﾗｼ</t>
  </si>
  <si>
    <t>122190</t>
  </si>
  <si>
    <t>市原市</t>
  </si>
  <si>
    <t>ｲﾁﾊﾗｼ</t>
  </si>
  <si>
    <t>122203</t>
  </si>
  <si>
    <t>流山市</t>
  </si>
  <si>
    <t>ﾅｶﾞﾚﾔﾏｼ</t>
  </si>
  <si>
    <t>122211</t>
  </si>
  <si>
    <t>八千代市</t>
  </si>
  <si>
    <t>ﾔﾁﾖｼ</t>
  </si>
  <si>
    <t>122220</t>
  </si>
  <si>
    <t>我孫子市</t>
  </si>
  <si>
    <t>ｱﾋﾞｺｼ</t>
  </si>
  <si>
    <t>122238</t>
  </si>
  <si>
    <t>鴨川市</t>
  </si>
  <si>
    <t>ｶﾓｶﾞﾜｼ</t>
  </si>
  <si>
    <t>122246</t>
  </si>
  <si>
    <t>鎌ケ谷市</t>
  </si>
  <si>
    <t>ｶﾏｶﾞﾔｼ</t>
  </si>
  <si>
    <t>122254</t>
  </si>
  <si>
    <t>君津市</t>
  </si>
  <si>
    <t>ｷﾐﾂｼ</t>
  </si>
  <si>
    <t>122262</t>
  </si>
  <si>
    <t>富津市</t>
  </si>
  <si>
    <t>ﾌｯﾂｼ</t>
  </si>
  <si>
    <t>122271</t>
  </si>
  <si>
    <t>浦安市</t>
  </si>
  <si>
    <t>ｳﾗﾔｽｼ</t>
  </si>
  <si>
    <t>122289</t>
  </si>
  <si>
    <t>四街道市</t>
  </si>
  <si>
    <t>ﾖﾂｶｲﾄﾞｳｼ</t>
  </si>
  <si>
    <t>122297</t>
  </si>
  <si>
    <t>袖ケ浦市</t>
  </si>
  <si>
    <t>ｿﾃﾞｶﾞｳﾗｼ</t>
  </si>
  <si>
    <t>122301</t>
  </si>
  <si>
    <t>八街市</t>
  </si>
  <si>
    <t>ﾔﾁﾏﾀｼ</t>
  </si>
  <si>
    <t>122319</t>
  </si>
  <si>
    <t>印西市</t>
  </si>
  <si>
    <t>ｲﾝｻﾞｲｼ</t>
  </si>
  <si>
    <t>122327</t>
  </si>
  <si>
    <t>白井市</t>
  </si>
  <si>
    <t>ｼﾛｲｼ</t>
  </si>
  <si>
    <t>122335</t>
  </si>
  <si>
    <t>富里市</t>
  </si>
  <si>
    <t>ﾄﾐｻﾄｼ</t>
  </si>
  <si>
    <t>122343</t>
  </si>
  <si>
    <t>南房総市</t>
  </si>
  <si>
    <t>ﾐﾅﾐﾎﾞｳｿｳｼ</t>
  </si>
  <si>
    <t>122351</t>
  </si>
  <si>
    <t>匝瑳市</t>
  </si>
  <si>
    <t>ｿｳｻｼ</t>
  </si>
  <si>
    <t>122360</t>
  </si>
  <si>
    <t>香取市</t>
  </si>
  <si>
    <t>ｶﾄﾘｼ</t>
  </si>
  <si>
    <t>122378</t>
  </si>
  <si>
    <t>山武市</t>
  </si>
  <si>
    <t>ｻﾝﾑｼ</t>
  </si>
  <si>
    <t>122386</t>
  </si>
  <si>
    <t>いすみ市</t>
  </si>
  <si>
    <t>ｲｽﾐｼ</t>
  </si>
  <si>
    <t>122394</t>
  </si>
  <si>
    <t>大網白里市</t>
  </si>
  <si>
    <t>ｵｵｱﾐｼﾗｻﾄｼ</t>
  </si>
  <si>
    <t>123226</t>
  </si>
  <si>
    <t>酒々井町</t>
  </si>
  <si>
    <t>ｼｽｲﾏﾁ</t>
  </si>
  <si>
    <t>123293</t>
  </si>
  <si>
    <t>栄町</t>
  </si>
  <si>
    <t>ｻｶｴﾏﾁ</t>
  </si>
  <si>
    <t>123421</t>
  </si>
  <si>
    <t>神崎町</t>
  </si>
  <si>
    <t>ｺｳｻﾞｷﾏﾁ</t>
  </si>
  <si>
    <t>123471</t>
  </si>
  <si>
    <t>多古町</t>
  </si>
  <si>
    <t>ﾀｺﾏﾁ</t>
  </si>
  <si>
    <t>123498</t>
  </si>
  <si>
    <t>東庄町</t>
  </si>
  <si>
    <t>ﾄｳﾉｼｮｳﾏﾁ</t>
  </si>
  <si>
    <t>124036</t>
  </si>
  <si>
    <t>九十九里町</t>
  </si>
  <si>
    <t>ｸｼﾞﾕｳｸﾘﾏﾁ</t>
  </si>
  <si>
    <t>124095</t>
  </si>
  <si>
    <t>芝山町</t>
  </si>
  <si>
    <t>ｼﾊﾞﾔﾏﾏﾁ</t>
  </si>
  <si>
    <t>124109</t>
  </si>
  <si>
    <t>横芝光町</t>
  </si>
  <si>
    <t>ﾖｺｼﾊﾞﾋｶﾘﾏﾁ</t>
  </si>
  <si>
    <t>124214</t>
  </si>
  <si>
    <t>一宮町</t>
  </si>
  <si>
    <t>ｲﾁﾉﾐﾔﾏﾁ</t>
  </si>
  <si>
    <t>124222</t>
  </si>
  <si>
    <t>睦沢町</t>
  </si>
  <si>
    <t>ﾑﾂｻﾞﾜﾏﾁ</t>
  </si>
  <si>
    <t>124231</t>
  </si>
  <si>
    <t>長生村</t>
  </si>
  <si>
    <t>ﾁｮｳｾｲﾑﾗ</t>
  </si>
  <si>
    <t>124249</t>
  </si>
  <si>
    <t>白子町</t>
  </si>
  <si>
    <t>ｼﾗｺﾏﾁ</t>
  </si>
  <si>
    <t>124265</t>
  </si>
  <si>
    <t>長柄町</t>
  </si>
  <si>
    <t>ﾅｶﾞﾗﾏﾁ</t>
  </si>
  <si>
    <t>124273</t>
  </si>
  <si>
    <t>長南町</t>
  </si>
  <si>
    <t>ﾁｮｳﾅﾝﾏﾁ</t>
  </si>
  <si>
    <t>124419</t>
  </si>
  <si>
    <t>大多喜町</t>
  </si>
  <si>
    <t>ｵｵﾀｷﾏﾁ</t>
  </si>
  <si>
    <t>124435</t>
  </si>
  <si>
    <t>御宿町</t>
  </si>
  <si>
    <t>ｵﾝｼﾞﾕｸﾏﾁ</t>
  </si>
  <si>
    <t>124630</t>
  </si>
  <si>
    <t>鋸南町</t>
  </si>
  <si>
    <t>ｷﾖﾅﾝﾏﾁ</t>
  </si>
  <si>
    <t>130001</t>
  </si>
  <si>
    <t>ﾄｳｷｮｳﾄ</t>
  </si>
  <si>
    <t>131016</t>
  </si>
  <si>
    <t>千代田区</t>
  </si>
  <si>
    <t>ﾁﾖﾀﾞｸ</t>
  </si>
  <si>
    <t>131024</t>
  </si>
  <si>
    <t>中央区</t>
  </si>
  <si>
    <t>ﾁｭｳｵｳｸ</t>
  </si>
  <si>
    <t>131032</t>
  </si>
  <si>
    <t>港区</t>
  </si>
  <si>
    <t>ﾐﾅﾄｸ</t>
  </si>
  <si>
    <t>131041</t>
  </si>
  <si>
    <t>新宿区</t>
  </si>
  <si>
    <t>ｼﾝｼﾞｭｸｸ</t>
  </si>
  <si>
    <t>131059</t>
  </si>
  <si>
    <t>文京区</t>
  </si>
  <si>
    <t>ﾌﾞﾝｷｮｳｸ</t>
  </si>
  <si>
    <t>131067</t>
  </si>
  <si>
    <t>台東区</t>
  </si>
  <si>
    <t>ﾀｲﾄｳｸ</t>
  </si>
  <si>
    <t>131075</t>
  </si>
  <si>
    <t>墨田区</t>
  </si>
  <si>
    <t>ｽﾐﾀﾞｸ</t>
  </si>
  <si>
    <t>131083</t>
  </si>
  <si>
    <t>江東区</t>
  </si>
  <si>
    <t>ｺｳﾄｳｸ</t>
  </si>
  <si>
    <t>131091</t>
  </si>
  <si>
    <t>品川区</t>
  </si>
  <si>
    <t>ｼﾅｶﾞﾜｸ</t>
  </si>
  <si>
    <t>131105</t>
  </si>
  <si>
    <t>目黒区</t>
  </si>
  <si>
    <t>ﾒｸﾞﾛｸ</t>
  </si>
  <si>
    <t>131113</t>
  </si>
  <si>
    <t>大田区</t>
  </si>
  <si>
    <t>ｵｵﾀｸ</t>
  </si>
  <si>
    <t>131121</t>
  </si>
  <si>
    <t>世田谷区</t>
  </si>
  <si>
    <t>ｾﾀｶﾞﾔｸ</t>
  </si>
  <si>
    <t>131130</t>
  </si>
  <si>
    <t>渋谷区</t>
  </si>
  <si>
    <t>ｼﾌﾞﾔｸ</t>
  </si>
  <si>
    <t>131148</t>
  </si>
  <si>
    <t>中野区</t>
  </si>
  <si>
    <t>ﾅｶﾉｸ</t>
  </si>
  <si>
    <t>131156</t>
  </si>
  <si>
    <t>杉並区</t>
  </si>
  <si>
    <t>ｽｷﾞﾅﾐｸ</t>
  </si>
  <si>
    <t>131164</t>
  </si>
  <si>
    <t>豊島区</t>
  </si>
  <si>
    <t>ﾄｼﾏｸ</t>
  </si>
  <si>
    <t>131172</t>
  </si>
  <si>
    <t>北区</t>
  </si>
  <si>
    <t>ｷﾀｸ</t>
  </si>
  <si>
    <t>131181</t>
  </si>
  <si>
    <t>荒川区</t>
  </si>
  <si>
    <t>ｱﾗｶﾜｸ</t>
  </si>
  <si>
    <t>131199</t>
  </si>
  <si>
    <t>板橋区</t>
  </si>
  <si>
    <t>ｲﾀﾊﾞｼｸ</t>
  </si>
  <si>
    <t>131202</t>
  </si>
  <si>
    <t>練馬区</t>
  </si>
  <si>
    <t>ﾈﾘﾏｸ</t>
  </si>
  <si>
    <t>131211</t>
  </si>
  <si>
    <t>足立区</t>
  </si>
  <si>
    <t>ｱﾀﾞﾁｸ</t>
  </si>
  <si>
    <t>131229</t>
  </si>
  <si>
    <t>葛飾区</t>
  </si>
  <si>
    <t>ｶﾂｼｶｸ</t>
  </si>
  <si>
    <t>131237</t>
  </si>
  <si>
    <t>江戸川区</t>
  </si>
  <si>
    <t>ｴﾄﾞｶﾞﾜｸ</t>
  </si>
  <si>
    <t>132012</t>
  </si>
  <si>
    <t>八王子市</t>
  </si>
  <si>
    <t>ﾊﾁｵｳｼﾞｼ</t>
  </si>
  <si>
    <t>132021</t>
  </si>
  <si>
    <t>立川市</t>
  </si>
  <si>
    <t>ﾀﾁｶﾜｼ</t>
  </si>
  <si>
    <t>132039</t>
  </si>
  <si>
    <t>武蔵野市</t>
  </si>
  <si>
    <t>ﾑｻｼﾉｼ</t>
  </si>
  <si>
    <t>132047</t>
  </si>
  <si>
    <t>三鷹市</t>
  </si>
  <si>
    <t>ﾐﾀｶｼ</t>
  </si>
  <si>
    <t>132055</t>
  </si>
  <si>
    <t>青梅市</t>
  </si>
  <si>
    <t>ｵｳﾒｼ</t>
  </si>
  <si>
    <t>132063</t>
  </si>
  <si>
    <t>府中市</t>
  </si>
  <si>
    <t>ﾌﾁｭｳｼ</t>
  </si>
  <si>
    <t>132071</t>
  </si>
  <si>
    <t>昭島市</t>
  </si>
  <si>
    <t>ｱｷｼﾏｼ</t>
  </si>
  <si>
    <t>132080</t>
  </si>
  <si>
    <t>調布市</t>
  </si>
  <si>
    <t>ﾁｮｳﾌｼ</t>
  </si>
  <si>
    <t>132098</t>
  </si>
  <si>
    <t>町田市</t>
  </si>
  <si>
    <t>ﾏﾁﾀﾞｼ</t>
  </si>
  <si>
    <t>132101</t>
  </si>
  <si>
    <t>小金井市</t>
  </si>
  <si>
    <t>ｺｶﾞﾈｲｼ</t>
  </si>
  <si>
    <t>132110</t>
  </si>
  <si>
    <t>小平市</t>
  </si>
  <si>
    <t>ｺﾀﾞｲﾗｼ</t>
  </si>
  <si>
    <t>132128</t>
  </si>
  <si>
    <t>日野市</t>
  </si>
  <si>
    <t>ﾋﾉｼ</t>
  </si>
  <si>
    <t>132136</t>
  </si>
  <si>
    <t>東村山市</t>
  </si>
  <si>
    <t>ﾋｶﾞｼﾑﾗﾔﾏｼ</t>
  </si>
  <si>
    <t>132144</t>
  </si>
  <si>
    <t>国分寺市</t>
  </si>
  <si>
    <t>ｺｸﾌﾞﾝｼﾞｼ</t>
  </si>
  <si>
    <t>132152</t>
  </si>
  <si>
    <t>国立市</t>
  </si>
  <si>
    <t>ｸﾆﾀﾁｼ</t>
  </si>
  <si>
    <t>132187</t>
  </si>
  <si>
    <t>福生市</t>
  </si>
  <si>
    <t>ﾌｯｻｼ</t>
  </si>
  <si>
    <t>132195</t>
  </si>
  <si>
    <t>狛江市</t>
  </si>
  <si>
    <t>ｺﾏｴｼ</t>
  </si>
  <si>
    <t>132209</t>
  </si>
  <si>
    <t>東大和市</t>
  </si>
  <si>
    <t>ﾋｶﾞｼﾔﾏﾄｼ</t>
  </si>
  <si>
    <t>132217</t>
  </si>
  <si>
    <t>清瀬市</t>
  </si>
  <si>
    <t>ｷﾖｾｼ</t>
  </si>
  <si>
    <t>132225</t>
  </si>
  <si>
    <t>東久留米市</t>
  </si>
  <si>
    <t>ﾋｶﾞｼｸﾙﾒｼ</t>
  </si>
  <si>
    <t>132233</t>
  </si>
  <si>
    <t>武蔵村山市</t>
  </si>
  <si>
    <t>ﾑｻｼﾑﾗﾔﾏｼ</t>
  </si>
  <si>
    <t>132241</t>
  </si>
  <si>
    <t>多摩市</t>
  </si>
  <si>
    <t>ﾀﾏｼ</t>
  </si>
  <si>
    <t>132250</t>
  </si>
  <si>
    <t>稲城市</t>
  </si>
  <si>
    <t>ｲﾅｷﾞｼ</t>
  </si>
  <si>
    <t>132276</t>
  </si>
  <si>
    <t>羽村市</t>
  </si>
  <si>
    <t>ﾊﾑﾗｼ</t>
  </si>
  <si>
    <t>132284</t>
  </si>
  <si>
    <t>あきる野市</t>
  </si>
  <si>
    <t>ｱｷﾙﾉｼ</t>
  </si>
  <si>
    <t>132292</t>
  </si>
  <si>
    <t>西東京市</t>
  </si>
  <si>
    <t>ﾆｼﾄｳｷｮｳｼ</t>
  </si>
  <si>
    <t>133035</t>
  </si>
  <si>
    <t>瑞穂町</t>
  </si>
  <si>
    <t>ﾐｽﾞﾎﾏﾁ</t>
  </si>
  <si>
    <t>133051</t>
  </si>
  <si>
    <t>日の出町</t>
  </si>
  <si>
    <t>ﾋﾉﾃﾞﾏﾁ</t>
  </si>
  <si>
    <t>133078</t>
  </si>
  <si>
    <t>檜原村</t>
  </si>
  <si>
    <t>ﾋﾉﾊﾗﾑﾗ</t>
  </si>
  <si>
    <t>133086</t>
  </si>
  <si>
    <t>奥多摩町</t>
  </si>
  <si>
    <t>ｵｸﾀﾏﾏﾁ</t>
  </si>
  <si>
    <t>133612</t>
  </si>
  <si>
    <t>大島町</t>
  </si>
  <si>
    <t>ｵｵｼﾏﾏﾁ</t>
  </si>
  <si>
    <t>133621</t>
  </si>
  <si>
    <t>利島村</t>
  </si>
  <si>
    <t>ﾄｼﾏﾑﾗ</t>
  </si>
  <si>
    <t>133639</t>
  </si>
  <si>
    <t>新島村</t>
  </si>
  <si>
    <t>ﾆｲｼﾞﾏﾑﾗ</t>
  </si>
  <si>
    <t>133647</t>
  </si>
  <si>
    <t>神津島村</t>
  </si>
  <si>
    <t>ｺｳﾂﾞｼﾏﾑﾗ</t>
  </si>
  <si>
    <t>133817</t>
  </si>
  <si>
    <t>三宅村</t>
  </si>
  <si>
    <t>ﾐﾔｹﾑﾗ</t>
  </si>
  <si>
    <t>133825</t>
  </si>
  <si>
    <t>御蔵島村</t>
  </si>
  <si>
    <t>ﾐｸﾗｼﾞﾏﾑﾗ</t>
  </si>
  <si>
    <t>134015</t>
  </si>
  <si>
    <t>八丈町</t>
  </si>
  <si>
    <t>ﾊﾁｼﾞｮｳﾏﾁ</t>
  </si>
  <si>
    <t>134023</t>
  </si>
  <si>
    <t>青ヶ島村</t>
  </si>
  <si>
    <t>ｱｵｶﾞｼﾏﾑﾗ</t>
  </si>
  <si>
    <t>134210</t>
  </si>
  <si>
    <t>小笠原村</t>
  </si>
  <si>
    <t>ｵｶﾞｻﾜﾗﾑﾗ</t>
  </si>
  <si>
    <t>140007</t>
  </si>
  <si>
    <t>ｶﾅｶﾞﾜｹﾝ</t>
  </si>
  <si>
    <t>141003</t>
  </si>
  <si>
    <t>横浜市</t>
  </si>
  <si>
    <t>ﾖｺﾊﾏｼ</t>
  </si>
  <si>
    <t>141305</t>
  </si>
  <si>
    <t>川崎市</t>
  </si>
  <si>
    <t>ｶﾜｻｷｼ</t>
  </si>
  <si>
    <t>141500</t>
  </si>
  <si>
    <t>相模原市</t>
  </si>
  <si>
    <t>ｻｶﾞﾐﾊﾗｼ</t>
  </si>
  <si>
    <t>142018</t>
  </si>
  <si>
    <t>横須賀市</t>
  </si>
  <si>
    <t>ﾖｺｽｶｼ</t>
  </si>
  <si>
    <t>142034</t>
  </si>
  <si>
    <t>平塚市</t>
  </si>
  <si>
    <t>ﾋﾗﾂｶｼ</t>
  </si>
  <si>
    <t>142042</t>
  </si>
  <si>
    <t>鎌倉市</t>
  </si>
  <si>
    <t>ｶﾏｸﾗｼ</t>
  </si>
  <si>
    <t>142051</t>
  </si>
  <si>
    <t>藤沢市</t>
  </si>
  <si>
    <t>ﾌｼﾞｻﾜｼ</t>
  </si>
  <si>
    <t>142069</t>
  </si>
  <si>
    <t>小田原市</t>
  </si>
  <si>
    <t>ｵﾀﾞﾜﾗｼ</t>
  </si>
  <si>
    <t>142077</t>
  </si>
  <si>
    <t>茅ヶ崎市</t>
  </si>
  <si>
    <t>ﾁｶﾞｻｷｼ</t>
  </si>
  <si>
    <t>142085</t>
  </si>
  <si>
    <t>逗子市</t>
  </si>
  <si>
    <t>ｽﾞｼｼ</t>
  </si>
  <si>
    <t>142107</t>
  </si>
  <si>
    <t>三浦市</t>
  </si>
  <si>
    <t>ﾐｳﾗｼ</t>
  </si>
  <si>
    <t>142115</t>
  </si>
  <si>
    <t>秦野市</t>
  </si>
  <si>
    <t>ﾊﾀﾞﾉｼ</t>
  </si>
  <si>
    <t>142123</t>
  </si>
  <si>
    <t>厚木市</t>
  </si>
  <si>
    <t>ｱﾂｷﾞｼ</t>
  </si>
  <si>
    <t>142131</t>
  </si>
  <si>
    <t>大和市</t>
  </si>
  <si>
    <t>ﾔﾏﾄｼ</t>
  </si>
  <si>
    <t>142140</t>
  </si>
  <si>
    <t>伊勢原市</t>
  </si>
  <si>
    <t>ｲｾﾊﾗｼ</t>
  </si>
  <si>
    <t>142158</t>
  </si>
  <si>
    <t>海老名市</t>
  </si>
  <si>
    <t>ｴﾋﾞﾅｼ</t>
  </si>
  <si>
    <t>142166</t>
  </si>
  <si>
    <t>座間市</t>
  </si>
  <si>
    <t>ｻﾞﾏｼ</t>
  </si>
  <si>
    <t>142174</t>
  </si>
  <si>
    <t>南足柄市</t>
  </si>
  <si>
    <t>ﾐﾅﾐｱｼｶﾞﾗｼ</t>
  </si>
  <si>
    <t>142182</t>
  </si>
  <si>
    <t>綾瀬市</t>
  </si>
  <si>
    <t>ｱﾔｾｼ</t>
  </si>
  <si>
    <t>143014</t>
  </si>
  <si>
    <t>葉山町</t>
  </si>
  <si>
    <t>ﾊﾔﾏﾏﾁ</t>
  </si>
  <si>
    <t>143219</t>
  </si>
  <si>
    <t>寒川町</t>
  </si>
  <si>
    <t>ｻﾑｶﾜﾏﾁ</t>
  </si>
  <si>
    <t>143413</t>
  </si>
  <si>
    <t>大磯町</t>
  </si>
  <si>
    <t>ｵｵｲｿﾏﾁ</t>
  </si>
  <si>
    <t>143421</t>
  </si>
  <si>
    <t>二宮町</t>
  </si>
  <si>
    <t>ﾆﾉﾐﾔﾏﾁ</t>
  </si>
  <si>
    <t>143618</t>
  </si>
  <si>
    <t>中井町</t>
  </si>
  <si>
    <t>ﾅｶｲﾏﾁ</t>
  </si>
  <si>
    <t>143626</t>
  </si>
  <si>
    <t>大井町</t>
  </si>
  <si>
    <t>ｵｵｲﾏﾁ</t>
  </si>
  <si>
    <t>143634</t>
  </si>
  <si>
    <t>松田町</t>
  </si>
  <si>
    <t>ﾏﾂﾀﾞﾏﾁ</t>
  </si>
  <si>
    <t>143642</t>
  </si>
  <si>
    <t>山北町</t>
  </si>
  <si>
    <t>ﾔﾏｷﾀﾏﾁ</t>
  </si>
  <si>
    <t>143669</t>
  </si>
  <si>
    <t>開成町</t>
  </si>
  <si>
    <t>ｶｲｾｲﾏﾁ</t>
  </si>
  <si>
    <t>143821</t>
  </si>
  <si>
    <t>箱根町</t>
  </si>
  <si>
    <t>ﾊｺﾈﾏﾁ</t>
  </si>
  <si>
    <t>143839</t>
  </si>
  <si>
    <t>真鶴町</t>
  </si>
  <si>
    <t>ﾏﾅﾂﾞﾙﾏﾁ</t>
  </si>
  <si>
    <t>143847</t>
  </si>
  <si>
    <t>湯河原町</t>
  </si>
  <si>
    <t>ﾕｶﾞﾜﾗﾏﾁ</t>
  </si>
  <si>
    <t>144011</t>
  </si>
  <si>
    <t>愛川町</t>
  </si>
  <si>
    <t>ｱｲｶﾜﾏﾁ</t>
  </si>
  <si>
    <t>144029</t>
  </si>
  <si>
    <t>清川村</t>
  </si>
  <si>
    <t>ｷﾖｶﾜﾑﾗ</t>
  </si>
  <si>
    <t>150002</t>
  </si>
  <si>
    <t>ﾆｲｶﾞﾀｹﾝ</t>
  </si>
  <si>
    <t>151009</t>
  </si>
  <si>
    <t>新潟市</t>
  </si>
  <si>
    <t>ﾆｲｶﾞﾀｼ</t>
  </si>
  <si>
    <t>152021</t>
  </si>
  <si>
    <t>長岡市</t>
  </si>
  <si>
    <t>ﾅｶﾞｵｶｼ</t>
  </si>
  <si>
    <t>152048</t>
  </si>
  <si>
    <t>三条市</t>
  </si>
  <si>
    <t>ｻﾝｼﾞｮｳｼ</t>
  </si>
  <si>
    <t>152056</t>
  </si>
  <si>
    <t>柏崎市</t>
  </si>
  <si>
    <t>ｶｼﾜｻﾞｷｼ</t>
  </si>
  <si>
    <t>152064</t>
  </si>
  <si>
    <t>新発田市</t>
  </si>
  <si>
    <t>ｼﾊﾞﾀｼ</t>
  </si>
  <si>
    <t>152081</t>
  </si>
  <si>
    <t>小千谷市</t>
  </si>
  <si>
    <t>ｵﾁﾞﾔｼ</t>
  </si>
  <si>
    <t>152099</t>
  </si>
  <si>
    <t>加茂市</t>
  </si>
  <si>
    <t>ｶﾓｼ</t>
  </si>
  <si>
    <t>152102</t>
  </si>
  <si>
    <t>十日町市</t>
  </si>
  <si>
    <t>ﾄｵｶﾏﾁｼ</t>
  </si>
  <si>
    <t>152111</t>
  </si>
  <si>
    <t>見附市</t>
  </si>
  <si>
    <t>ﾐﾂｹｼ</t>
  </si>
  <si>
    <t>152129</t>
  </si>
  <si>
    <t>村上市</t>
  </si>
  <si>
    <t>ﾑﾗｶﾐｼ</t>
  </si>
  <si>
    <t>152137</t>
  </si>
  <si>
    <t>燕市</t>
  </si>
  <si>
    <t>ﾂﾊﾞﾒｼ</t>
  </si>
  <si>
    <t>152161</t>
  </si>
  <si>
    <t>糸魚川市</t>
  </si>
  <si>
    <t>ｲﾄｲｶﾞﾜｼ</t>
  </si>
  <si>
    <t>152170</t>
  </si>
  <si>
    <t>妙高市</t>
  </si>
  <si>
    <t>ﾐｮｳｺｳｼ</t>
  </si>
  <si>
    <t>152188</t>
  </si>
  <si>
    <t>五泉市</t>
  </si>
  <si>
    <t>ｺﾞｾﾝｼ</t>
  </si>
  <si>
    <t>152226</t>
  </si>
  <si>
    <t>上越市</t>
  </si>
  <si>
    <t>ｼﾞｮｳｴﾂｼ</t>
  </si>
  <si>
    <t>152234</t>
  </si>
  <si>
    <t>阿賀野市</t>
  </si>
  <si>
    <t>ｱｶﾞﾉｼ</t>
  </si>
  <si>
    <t>152242</t>
  </si>
  <si>
    <t>佐渡市</t>
  </si>
  <si>
    <t>ｻﾄﾞｼ</t>
  </si>
  <si>
    <t>152251</t>
  </si>
  <si>
    <t>魚沼市</t>
  </si>
  <si>
    <t>ｳｵﾇﾏｼ</t>
  </si>
  <si>
    <t>152269</t>
  </si>
  <si>
    <t>南魚沼市</t>
  </si>
  <si>
    <t>ﾐﾅﾐｳｵﾇﾏｼ</t>
  </si>
  <si>
    <t>152277</t>
  </si>
  <si>
    <t>胎内市</t>
  </si>
  <si>
    <t>ﾀｲﾅｲｼ</t>
  </si>
  <si>
    <t>153079</t>
  </si>
  <si>
    <t>聖籠町</t>
  </si>
  <si>
    <t>ｾｲﾛｳﾏﾁ</t>
  </si>
  <si>
    <t>153427</t>
  </si>
  <si>
    <t>弥彦村</t>
  </si>
  <si>
    <t>ﾔﾋｺﾑﾗ</t>
  </si>
  <si>
    <t>153613</t>
  </si>
  <si>
    <t>田上町</t>
  </si>
  <si>
    <t>ﾀｶﾞﾐﾏﾁ</t>
  </si>
  <si>
    <t>153851</t>
  </si>
  <si>
    <t>阿賀町</t>
  </si>
  <si>
    <t>ｱｶﾞﾏﾁ</t>
  </si>
  <si>
    <t>154059</t>
  </si>
  <si>
    <t>出雲崎町</t>
  </si>
  <si>
    <t>ｲｽﾞﾓｻﾞｷﾏﾁ</t>
  </si>
  <si>
    <t>154610</t>
  </si>
  <si>
    <t>湯沢町</t>
  </si>
  <si>
    <t>ﾕｻﾞﾜﾏﾁ</t>
  </si>
  <si>
    <t>154822</t>
  </si>
  <si>
    <t>津南町</t>
  </si>
  <si>
    <t>ﾂﾅﾝﾏﾁ</t>
  </si>
  <si>
    <t>155047</t>
  </si>
  <si>
    <t>刈羽村</t>
  </si>
  <si>
    <t>ｶﾘﾜﾑﾗ</t>
  </si>
  <si>
    <t>155811</t>
  </si>
  <si>
    <t>関川村</t>
  </si>
  <si>
    <t>ｾｷｶﾜﾑﾗ</t>
  </si>
  <si>
    <t>155861</t>
  </si>
  <si>
    <t>粟島浦村</t>
  </si>
  <si>
    <t>ｱﾜｼﾏｳﾗﾑﾗ</t>
  </si>
  <si>
    <t>160008</t>
  </si>
  <si>
    <t>ﾄﾔﾏｹﾝ</t>
  </si>
  <si>
    <t>162019</t>
  </si>
  <si>
    <t>富山市</t>
  </si>
  <si>
    <t>ﾄﾔﾏｼ</t>
  </si>
  <si>
    <t>162027</t>
  </si>
  <si>
    <t>高岡市</t>
  </si>
  <si>
    <t>ﾀｶｵｶｼ</t>
  </si>
  <si>
    <t>162043</t>
  </si>
  <si>
    <t>魚津市</t>
  </si>
  <si>
    <t>ｳｵﾂﾞｼ</t>
  </si>
  <si>
    <t>162051</t>
  </si>
  <si>
    <t>氷見市</t>
  </si>
  <si>
    <t>ﾋﾐｼ</t>
  </si>
  <si>
    <t>162060</t>
  </si>
  <si>
    <t>滑川市</t>
  </si>
  <si>
    <t>ﾅﾒﾘｶﾜｼ</t>
  </si>
  <si>
    <t>162078</t>
  </si>
  <si>
    <t>黒部市</t>
  </si>
  <si>
    <t>ｸﾛﾍﾞｼ</t>
  </si>
  <si>
    <t>162086</t>
  </si>
  <si>
    <t>砺波市</t>
  </si>
  <si>
    <t>ﾄﾅﾐｼ</t>
  </si>
  <si>
    <t>162094</t>
  </si>
  <si>
    <t>小矢部市</t>
  </si>
  <si>
    <t>ｵﾔﾍﾞｼ</t>
  </si>
  <si>
    <t>162108</t>
  </si>
  <si>
    <t>南砺市</t>
  </si>
  <si>
    <t>ﾅﾝﾄｼ</t>
  </si>
  <si>
    <t>162116</t>
  </si>
  <si>
    <t>射水市</t>
  </si>
  <si>
    <t>ｲﾐｽﾞｼ</t>
  </si>
  <si>
    <t>163210</t>
  </si>
  <si>
    <t>舟橋村</t>
  </si>
  <si>
    <t>ﾌﾅﾊｼﾑﾗ</t>
  </si>
  <si>
    <t>163228</t>
  </si>
  <si>
    <t>上市町</t>
  </si>
  <si>
    <t>ｶﾐｲﾁﾏﾁ</t>
  </si>
  <si>
    <t>163236</t>
  </si>
  <si>
    <t>立山町</t>
  </si>
  <si>
    <t>ﾀﾃﾔﾏﾏﾁ</t>
  </si>
  <si>
    <t>163422</t>
  </si>
  <si>
    <t>入善町</t>
  </si>
  <si>
    <t>ﾆｭｳｾﾞﾝﾏﾁ</t>
  </si>
  <si>
    <t>163431</t>
  </si>
  <si>
    <t>170003</t>
  </si>
  <si>
    <t>ｲｼｶﾜｹﾝ</t>
  </si>
  <si>
    <t>172014</t>
  </si>
  <si>
    <t>金沢市</t>
  </si>
  <si>
    <t>ｶﾅｻﾞﾜｼ</t>
  </si>
  <si>
    <t>172022</t>
  </si>
  <si>
    <t>七尾市</t>
  </si>
  <si>
    <t>ﾅﾅｵｼ</t>
  </si>
  <si>
    <t>172031</t>
  </si>
  <si>
    <t>小松市</t>
  </si>
  <si>
    <t>ｺﾏﾂｼ</t>
  </si>
  <si>
    <t>172049</t>
  </si>
  <si>
    <t>輪島市</t>
  </si>
  <si>
    <t>ﾜｼﾞﾏｼ</t>
  </si>
  <si>
    <t>172057</t>
  </si>
  <si>
    <t>珠洲市</t>
  </si>
  <si>
    <t>ｽｽﾞｼ</t>
  </si>
  <si>
    <t>172065</t>
  </si>
  <si>
    <t>加賀市</t>
  </si>
  <si>
    <t>ｶｶﾞｼ</t>
  </si>
  <si>
    <t>172073</t>
  </si>
  <si>
    <t>羽咋市</t>
  </si>
  <si>
    <t>ﾊｸｲｼ</t>
  </si>
  <si>
    <t>172090</t>
  </si>
  <si>
    <t>かほく市</t>
  </si>
  <si>
    <t>ｶﾎｸｼ</t>
  </si>
  <si>
    <t>172103</t>
  </si>
  <si>
    <t>白山市</t>
  </si>
  <si>
    <t>ﾊｸｻﾝｼ</t>
  </si>
  <si>
    <t>172111</t>
  </si>
  <si>
    <t>能美市</t>
  </si>
  <si>
    <t>ﾉﾐｼ</t>
  </si>
  <si>
    <t>172120</t>
  </si>
  <si>
    <t>野々市市</t>
  </si>
  <si>
    <t>ﾉﾉｲﾁｼ</t>
  </si>
  <si>
    <t>173240</t>
  </si>
  <si>
    <t>川北町</t>
  </si>
  <si>
    <t>ｶﾜｷﾀﾏﾁ</t>
  </si>
  <si>
    <t>173614</t>
  </si>
  <si>
    <t>津幡町</t>
  </si>
  <si>
    <t>ﾂﾊﾞﾀﾏﾁ</t>
  </si>
  <si>
    <t>173657</t>
  </si>
  <si>
    <t>内灘町</t>
  </si>
  <si>
    <t>ｳﾁﾅﾀﾞﾏﾁ</t>
  </si>
  <si>
    <t>173843</t>
  </si>
  <si>
    <t>志賀町</t>
  </si>
  <si>
    <t>ｼｶﾏﾁ</t>
  </si>
  <si>
    <t>173860</t>
  </si>
  <si>
    <t>宝達志水町</t>
  </si>
  <si>
    <t>ﾎｳﾀﾞﾂｼﾐｽﾞﾁｮｳ</t>
  </si>
  <si>
    <t>174076</t>
  </si>
  <si>
    <t>中能登町</t>
  </si>
  <si>
    <t>ﾅｶﾉﾄﾏﾁ</t>
  </si>
  <si>
    <t>174611</t>
  </si>
  <si>
    <t>穴水町</t>
  </si>
  <si>
    <t>ｱﾅﾐｽﾞﾏﾁ</t>
  </si>
  <si>
    <t>174637</t>
  </si>
  <si>
    <t>能登町</t>
  </si>
  <si>
    <t>ﾉﾄﾁｮｳ</t>
  </si>
  <si>
    <t>180009</t>
  </si>
  <si>
    <t>ﾌｸｲｹﾝ</t>
  </si>
  <si>
    <t>182010</t>
  </si>
  <si>
    <t>福井市</t>
  </si>
  <si>
    <t>ﾌｸｲｼ</t>
  </si>
  <si>
    <t>182028</t>
  </si>
  <si>
    <t>敦賀市</t>
  </si>
  <si>
    <t>ﾂﾙｶﾞｼ</t>
  </si>
  <si>
    <t>182044</t>
  </si>
  <si>
    <t>小浜市</t>
  </si>
  <si>
    <t>ｵﾊﾞﾏｼ</t>
  </si>
  <si>
    <t>182052</t>
  </si>
  <si>
    <t>大野市</t>
  </si>
  <si>
    <t>ｵｵﾉｼ</t>
  </si>
  <si>
    <t>182061</t>
  </si>
  <si>
    <t>勝山市</t>
  </si>
  <si>
    <t>ｶﾂﾔﾏｼ</t>
  </si>
  <si>
    <t>182079</t>
  </si>
  <si>
    <t>鯖江市</t>
  </si>
  <si>
    <t>ｻﾊﾞｴｼ</t>
  </si>
  <si>
    <t>182087</t>
  </si>
  <si>
    <t>あわら市</t>
  </si>
  <si>
    <t>ｱﾜﾗｼ</t>
  </si>
  <si>
    <t>182095</t>
  </si>
  <si>
    <t>越前市</t>
  </si>
  <si>
    <t>ｴﾁｾﾞﾝｼ</t>
  </si>
  <si>
    <t>182109</t>
  </si>
  <si>
    <t>坂井市</t>
  </si>
  <si>
    <t>ｻｶｲｼ</t>
  </si>
  <si>
    <t>183229</t>
  </si>
  <si>
    <t>永平寺町</t>
  </si>
  <si>
    <t>ｴｲﾍｲｼﾞﾁｮｳ</t>
  </si>
  <si>
    <t>183822</t>
  </si>
  <si>
    <t>184047</t>
  </si>
  <si>
    <t>南越前町</t>
  </si>
  <si>
    <t>ﾐﾅﾐｴﾁｾﾞﾝﾁｮｳ</t>
  </si>
  <si>
    <t>184233</t>
  </si>
  <si>
    <t>越前町</t>
  </si>
  <si>
    <t>ｴﾁｾﾞﾝﾁｮｳ</t>
  </si>
  <si>
    <t>184420</t>
  </si>
  <si>
    <t>美浜町</t>
  </si>
  <si>
    <t>ﾐﾊﾏﾁｮｳ</t>
  </si>
  <si>
    <t>184811</t>
  </si>
  <si>
    <t>高浜町</t>
  </si>
  <si>
    <t>ﾀｶﾊﾏﾁｮｳ</t>
  </si>
  <si>
    <t>184837</t>
  </si>
  <si>
    <t>おおい町</t>
  </si>
  <si>
    <t>ｵｵｲﾁｮｳ</t>
  </si>
  <si>
    <t>185019</t>
  </si>
  <si>
    <t>若狭町</t>
  </si>
  <si>
    <t>ﾜｶｻﾁｮｳ</t>
  </si>
  <si>
    <t>190004</t>
  </si>
  <si>
    <t>ﾔﾏﾅｼｹﾝ</t>
  </si>
  <si>
    <t>192015</t>
  </si>
  <si>
    <t>甲府市</t>
  </si>
  <si>
    <t>ｺｳﾌｼ</t>
  </si>
  <si>
    <t>192023</t>
  </si>
  <si>
    <t>富士吉田市</t>
  </si>
  <si>
    <t>ﾌｼﾞﾖｼﾀﾞｼ</t>
  </si>
  <si>
    <t>192040</t>
  </si>
  <si>
    <t>都留市</t>
  </si>
  <si>
    <t>ﾂﾙｼ</t>
  </si>
  <si>
    <t>192058</t>
  </si>
  <si>
    <t>山梨市</t>
  </si>
  <si>
    <t>ﾔﾏﾅｼｼ</t>
  </si>
  <si>
    <t>192066</t>
  </si>
  <si>
    <t>大月市</t>
  </si>
  <si>
    <t>ｵｵﾂｷｼ</t>
  </si>
  <si>
    <t>192074</t>
  </si>
  <si>
    <t>韮崎市</t>
  </si>
  <si>
    <t>ﾆﾗｻｷｼ</t>
  </si>
  <si>
    <t>192082</t>
  </si>
  <si>
    <t>南アルプス市</t>
  </si>
  <si>
    <t>ﾐﾅﾐｱﾙﾌﾟｽｼ</t>
  </si>
  <si>
    <t>192091</t>
  </si>
  <si>
    <t>北杜市</t>
  </si>
  <si>
    <t>192104</t>
  </si>
  <si>
    <t>甲斐市</t>
  </si>
  <si>
    <t>ｶｲｼ</t>
  </si>
  <si>
    <t>192112</t>
  </si>
  <si>
    <t>笛吹市</t>
  </si>
  <si>
    <t>ﾌｴﾌｷｼ</t>
  </si>
  <si>
    <t>192121</t>
  </si>
  <si>
    <t>上野原市</t>
  </si>
  <si>
    <t>ｳｴﾉﾊﾗｼ</t>
  </si>
  <si>
    <t>192139</t>
  </si>
  <si>
    <t>甲州市</t>
  </si>
  <si>
    <t>ｺｳｼｭｳｼ</t>
  </si>
  <si>
    <t>192147</t>
  </si>
  <si>
    <t>中央市</t>
  </si>
  <si>
    <t>ﾁｭｳｵｳｼ</t>
  </si>
  <si>
    <t>193461</t>
  </si>
  <si>
    <t>市川三郷町</t>
  </si>
  <si>
    <t>ｲﾁｶﾜﾐｻﾄﾁｮｳ</t>
  </si>
  <si>
    <t>193640</t>
  </si>
  <si>
    <t>早川町</t>
  </si>
  <si>
    <t>ﾊﾔｶﾜﾁｮｳ</t>
  </si>
  <si>
    <t>193658</t>
  </si>
  <si>
    <t>身延町</t>
  </si>
  <si>
    <t>ﾐﾉﾌﾞﾁｮｳ</t>
  </si>
  <si>
    <t>193666</t>
  </si>
  <si>
    <t>193682</t>
  </si>
  <si>
    <t>富士川町</t>
  </si>
  <si>
    <t>ﾌｼﾞｶﾜﾁｮｳ</t>
  </si>
  <si>
    <t>193844</t>
  </si>
  <si>
    <t>昭和町</t>
  </si>
  <si>
    <t>ｼｮｳﾜﾁｮｳ</t>
  </si>
  <si>
    <t>194221</t>
  </si>
  <si>
    <t>道志村</t>
  </si>
  <si>
    <t>ﾄﾞｳｼﾑﾗ</t>
  </si>
  <si>
    <t>194239</t>
  </si>
  <si>
    <t>西桂町</t>
  </si>
  <si>
    <t>ﾆｼｶﾂﾗﾁｮｳ</t>
  </si>
  <si>
    <t>194247</t>
  </si>
  <si>
    <t>忍野村</t>
  </si>
  <si>
    <t>ｵｼﾉﾑﾗ</t>
  </si>
  <si>
    <t>194255</t>
  </si>
  <si>
    <t>山中湖村</t>
  </si>
  <si>
    <t>ﾔﾏﾅｶｺﾑﾗ</t>
  </si>
  <si>
    <t>194298</t>
  </si>
  <si>
    <t>鳴沢村</t>
  </si>
  <si>
    <t>ﾅﾙｻﾜﾑﾗ</t>
  </si>
  <si>
    <t>194301</t>
  </si>
  <si>
    <t>富士河口湖町</t>
  </si>
  <si>
    <t>ﾌｼﾞｶﾜｸﾞﾁｺﾏﾁ</t>
  </si>
  <si>
    <t>194425</t>
  </si>
  <si>
    <t>小菅村</t>
  </si>
  <si>
    <t>ｺｽｹﾞﾑﾗ</t>
  </si>
  <si>
    <t>194433</t>
  </si>
  <si>
    <t>丹波山村</t>
  </si>
  <si>
    <t>ﾀﾊﾞﾔﾏﾑﾗ</t>
  </si>
  <si>
    <t>200000</t>
  </si>
  <si>
    <t>ﾅｶﾞﾉｹﾝ</t>
  </si>
  <si>
    <t>202011</t>
  </si>
  <si>
    <t>長野市</t>
  </si>
  <si>
    <t>ﾅｶﾞﾉｼ</t>
  </si>
  <si>
    <t>202029</t>
  </si>
  <si>
    <t>松本市</t>
  </si>
  <si>
    <t>ﾏﾂﾓﾄｼ</t>
  </si>
  <si>
    <t>202037</t>
  </si>
  <si>
    <t>上田市</t>
  </si>
  <si>
    <t>ｳｴﾀﾞｼ</t>
  </si>
  <si>
    <t>202045</t>
  </si>
  <si>
    <t>岡谷市</t>
  </si>
  <si>
    <t>ｵｶﾔｼ</t>
  </si>
  <si>
    <t>202053</t>
  </si>
  <si>
    <t>飯田市</t>
  </si>
  <si>
    <t>ｲｲﾀﾞｼ</t>
  </si>
  <si>
    <t>202061</t>
  </si>
  <si>
    <t>諏訪市</t>
  </si>
  <si>
    <t>ｽﾜｼ</t>
  </si>
  <si>
    <t>202070</t>
  </si>
  <si>
    <t>須坂市</t>
  </si>
  <si>
    <t>ｽｻﾞｶｼ</t>
  </si>
  <si>
    <t>202088</t>
  </si>
  <si>
    <t>小諸市</t>
  </si>
  <si>
    <t>ｺﾓﾛｼ</t>
  </si>
  <si>
    <t>202096</t>
  </si>
  <si>
    <t>伊那市</t>
  </si>
  <si>
    <t>ｲﾅｼ</t>
  </si>
  <si>
    <t>202100</t>
  </si>
  <si>
    <t>駒ヶ根市</t>
  </si>
  <si>
    <t>ｺﾏｶﾞﾈｼ</t>
  </si>
  <si>
    <t>202118</t>
  </si>
  <si>
    <t>中野市</t>
  </si>
  <si>
    <t>ﾅｶﾉｼ</t>
  </si>
  <si>
    <t>202126</t>
  </si>
  <si>
    <t>大町市</t>
  </si>
  <si>
    <t>ｵｵﾏﾁｼ</t>
  </si>
  <si>
    <t>202134</t>
  </si>
  <si>
    <t>飯山市</t>
  </si>
  <si>
    <t>ｲｲﾔﾏｼ</t>
  </si>
  <si>
    <t>202142</t>
  </si>
  <si>
    <t>茅野市</t>
  </si>
  <si>
    <t>ﾁﾉｼ</t>
  </si>
  <si>
    <t>202151</t>
  </si>
  <si>
    <t>塩尻市</t>
  </si>
  <si>
    <t>ｼｵｼﾞﾘｼ</t>
  </si>
  <si>
    <t>202177</t>
  </si>
  <si>
    <t>佐久市</t>
  </si>
  <si>
    <t>ｻｸｼ</t>
  </si>
  <si>
    <t>202185</t>
  </si>
  <si>
    <t>千曲市</t>
  </si>
  <si>
    <t>ﾁｸﾏｼ</t>
  </si>
  <si>
    <t>202193</t>
  </si>
  <si>
    <t>東御市</t>
  </si>
  <si>
    <t>ﾄｳﾐｼ</t>
  </si>
  <si>
    <t>202207</t>
  </si>
  <si>
    <t>安曇野市</t>
  </si>
  <si>
    <t>ｱﾂﾞﾐﾉｼ</t>
  </si>
  <si>
    <t>203033</t>
  </si>
  <si>
    <t>小海町</t>
  </si>
  <si>
    <t>ｺｳﾐﾏﾁ</t>
  </si>
  <si>
    <t>203041</t>
  </si>
  <si>
    <t>川上村</t>
  </si>
  <si>
    <t>ｶﾜｶﾐﾑﾗ</t>
  </si>
  <si>
    <t>203050</t>
  </si>
  <si>
    <t>ﾐﾅﾐﾏｷﾑﾗ</t>
  </si>
  <si>
    <t>203068</t>
  </si>
  <si>
    <t>南相木村</t>
  </si>
  <si>
    <t>ﾐﾅﾐｱｲｷﾑﾗ</t>
  </si>
  <si>
    <t>203076</t>
  </si>
  <si>
    <t>北相木村</t>
  </si>
  <si>
    <t>ｷﾀｱｲｷﾑﾗ</t>
  </si>
  <si>
    <t>203092</t>
  </si>
  <si>
    <t>佐久穂町</t>
  </si>
  <si>
    <t>ｻｸﾎﾏﾁ</t>
  </si>
  <si>
    <t>203211</t>
  </si>
  <si>
    <t>軽井沢町</t>
  </si>
  <si>
    <t>ｶﾙｲｻﾞﾜﾏﾁ</t>
  </si>
  <si>
    <t>203238</t>
  </si>
  <si>
    <t>御代田町</t>
  </si>
  <si>
    <t>ﾐﾖﾀﾏﾁ</t>
  </si>
  <si>
    <t>203246</t>
  </si>
  <si>
    <t>立科町</t>
  </si>
  <si>
    <t>ﾀﾃｼﾅﾏﾁ</t>
  </si>
  <si>
    <t>203491</t>
  </si>
  <si>
    <t>青木村</t>
  </si>
  <si>
    <t>ｱｵｷﾑﾗ</t>
  </si>
  <si>
    <t>203505</t>
  </si>
  <si>
    <t>長和町</t>
  </si>
  <si>
    <t>ﾅｶﾞﾜﾏﾁ</t>
  </si>
  <si>
    <t>203611</t>
  </si>
  <si>
    <t>下諏訪町</t>
  </si>
  <si>
    <t>ｼﾓｽﾜﾏﾁ</t>
  </si>
  <si>
    <t>203629</t>
  </si>
  <si>
    <t>富士見町</t>
  </si>
  <si>
    <t>ﾌｼﾞﾐﾏﾁ</t>
  </si>
  <si>
    <t>203637</t>
  </si>
  <si>
    <t>原村</t>
  </si>
  <si>
    <t>ﾊﾗﾑﾗ</t>
  </si>
  <si>
    <t>203823</t>
  </si>
  <si>
    <t>辰野町</t>
  </si>
  <si>
    <t>ﾀﾂﾉﾏﾁ</t>
  </si>
  <si>
    <t>203831</t>
  </si>
  <si>
    <t>箕輪町</t>
  </si>
  <si>
    <t>ﾐﾉﾜﾏﾁ</t>
  </si>
  <si>
    <t>203840</t>
  </si>
  <si>
    <t>飯島町</t>
  </si>
  <si>
    <t>ｲｲｼﾞﾏﾏﾁ</t>
  </si>
  <si>
    <t>203858</t>
  </si>
  <si>
    <t>南箕輪村</t>
  </si>
  <si>
    <t>ﾐﾅﾐﾐﾉﾜﾑﾗ</t>
  </si>
  <si>
    <t>203866</t>
  </si>
  <si>
    <t>中川村</t>
  </si>
  <si>
    <t>ﾅｶｶﾞﾜﾑﾗ</t>
  </si>
  <si>
    <t>203882</t>
  </si>
  <si>
    <t>宮田村</t>
  </si>
  <si>
    <t>ﾐﾔﾀﾞﾑﾗ</t>
  </si>
  <si>
    <t>204021</t>
  </si>
  <si>
    <t>松川町</t>
  </si>
  <si>
    <t>ﾏﾂｶﾜﾏﾁ</t>
  </si>
  <si>
    <t>204030</t>
  </si>
  <si>
    <t>高森町</t>
  </si>
  <si>
    <t>ﾀｶﾓﾘﾏﾁ</t>
  </si>
  <si>
    <t>204048</t>
  </si>
  <si>
    <t>阿南町</t>
  </si>
  <si>
    <t>ｱﾅﾝﾁｮｳ</t>
  </si>
  <si>
    <t>204072</t>
  </si>
  <si>
    <t>阿智村</t>
  </si>
  <si>
    <t>ｱﾁﾑﾗ</t>
  </si>
  <si>
    <t>204099</t>
  </si>
  <si>
    <t>平谷村</t>
  </si>
  <si>
    <t>ﾋﾗﾔﾑﾗ</t>
  </si>
  <si>
    <t>204102</t>
  </si>
  <si>
    <t>根羽村</t>
  </si>
  <si>
    <t>ﾈﾊﾞﾑﾗ</t>
  </si>
  <si>
    <t>204111</t>
  </si>
  <si>
    <t>下條村</t>
  </si>
  <si>
    <t>ｼﾓｼﾞｮｳﾑﾗ</t>
  </si>
  <si>
    <t>204129</t>
  </si>
  <si>
    <t>売木村</t>
  </si>
  <si>
    <t>ｳﾙｷﾞﾑﾗ</t>
  </si>
  <si>
    <t>204137</t>
  </si>
  <si>
    <t>天龍村</t>
  </si>
  <si>
    <t>ﾃﾝﾘｭｳﾑﾗ</t>
  </si>
  <si>
    <t>204145</t>
  </si>
  <si>
    <t>泰阜村</t>
  </si>
  <si>
    <t>ﾔｽｵｶﾑﾗ</t>
  </si>
  <si>
    <t>204153</t>
  </si>
  <si>
    <t>喬木村</t>
  </si>
  <si>
    <t>ﾀｶｷﾞﾑﾗ</t>
  </si>
  <si>
    <t>204161</t>
  </si>
  <si>
    <t>豊丘村</t>
  </si>
  <si>
    <t>ﾄﾖｵｶﾑﾗ</t>
  </si>
  <si>
    <t>204170</t>
  </si>
  <si>
    <t>大鹿村</t>
  </si>
  <si>
    <t>ｵｵｼｶﾑﾗ</t>
  </si>
  <si>
    <t>204226</t>
  </si>
  <si>
    <t>上松町</t>
  </si>
  <si>
    <t>ｱｹﾞﾏﾂﾏﾁ</t>
  </si>
  <si>
    <t>204234</t>
  </si>
  <si>
    <t>南木曽町</t>
  </si>
  <si>
    <t>ﾅｷﾞｿﾏﾁ</t>
  </si>
  <si>
    <t>204251</t>
  </si>
  <si>
    <t>木祖村</t>
  </si>
  <si>
    <t>ｷｿﾑﾗ</t>
  </si>
  <si>
    <t>204293</t>
  </si>
  <si>
    <t>王滝村</t>
  </si>
  <si>
    <t>ｵｳﾀｷﾑﾗ</t>
  </si>
  <si>
    <t>204307</t>
  </si>
  <si>
    <t>大桑村</t>
  </si>
  <si>
    <t>ｵｵｸﾜﾑﾗ</t>
  </si>
  <si>
    <t>204323</t>
  </si>
  <si>
    <t>木曽町</t>
  </si>
  <si>
    <t>ｷｿﾏﾁ</t>
  </si>
  <si>
    <t>204463</t>
  </si>
  <si>
    <t>麻績村</t>
  </si>
  <si>
    <t>ｵﾐﾑﾗ</t>
  </si>
  <si>
    <t>204480</t>
  </si>
  <si>
    <t>生坂村</t>
  </si>
  <si>
    <t>ｲｸｻｶﾑﾗ</t>
  </si>
  <si>
    <t>204501</t>
  </si>
  <si>
    <t>山形村</t>
  </si>
  <si>
    <t>ﾔﾏｶﾞﾀﾑﾗ</t>
  </si>
  <si>
    <t>204510</t>
  </si>
  <si>
    <t>朝日村</t>
  </si>
  <si>
    <t>ｱｻﾋﾑﾗ</t>
  </si>
  <si>
    <t>204528</t>
  </si>
  <si>
    <t>筑北村</t>
  </si>
  <si>
    <t>ﾁｸﾎｸﾑﾗ</t>
  </si>
  <si>
    <t>204811</t>
  </si>
  <si>
    <t>ｲｹﾀﾞﾏﾁ</t>
  </si>
  <si>
    <t>204820</t>
  </si>
  <si>
    <t>松川村</t>
  </si>
  <si>
    <t>ﾏﾂｶﾜﾑﾗ</t>
  </si>
  <si>
    <t>204854</t>
  </si>
  <si>
    <t>白馬村</t>
  </si>
  <si>
    <t>ﾊｸﾊﾞﾑﾗ</t>
  </si>
  <si>
    <t>204862</t>
  </si>
  <si>
    <t>小谷村</t>
  </si>
  <si>
    <t>ｵﾀﾘﾑﾗ</t>
  </si>
  <si>
    <t>205214</t>
  </si>
  <si>
    <t>坂城町</t>
  </si>
  <si>
    <t>ｻｶｷﾏﾁ</t>
  </si>
  <si>
    <t>205419</t>
  </si>
  <si>
    <t>小布施町</t>
  </si>
  <si>
    <t>ｵﾌﾞｾﾏﾁ</t>
  </si>
  <si>
    <t>205435</t>
  </si>
  <si>
    <t>205613</t>
  </si>
  <si>
    <t>山ノ内町</t>
  </si>
  <si>
    <t>ﾔﾏﾉｳﾁﾏﾁ</t>
  </si>
  <si>
    <t>205621</t>
  </si>
  <si>
    <t>木島平村</t>
  </si>
  <si>
    <t>ｷｼﾞﾏﾀﾞｲﾗﾑﾗ</t>
  </si>
  <si>
    <t>205630</t>
  </si>
  <si>
    <t>野沢温泉村</t>
  </si>
  <si>
    <t>ﾉｻﾞﾜｵﾝｾﾝﾑﾗ</t>
  </si>
  <si>
    <t>205834</t>
  </si>
  <si>
    <t>信濃町</t>
  </si>
  <si>
    <t>ｼﾅﾉﾏﾁ</t>
  </si>
  <si>
    <t>205885</t>
  </si>
  <si>
    <t>小川村</t>
  </si>
  <si>
    <t>ｵｶﾞﾜﾑﾗ</t>
  </si>
  <si>
    <t>205907</t>
  </si>
  <si>
    <t>飯綱町</t>
  </si>
  <si>
    <t>ｲｲﾂﾞﾅﾏﾁ</t>
  </si>
  <si>
    <t>206024</t>
  </si>
  <si>
    <t>栄村</t>
  </si>
  <si>
    <t>ｻｶｴﾑﾗ</t>
  </si>
  <si>
    <t>210005</t>
  </si>
  <si>
    <t>ｷﾞﾌｹﾝ</t>
  </si>
  <si>
    <t>212016</t>
  </si>
  <si>
    <t>岐阜市</t>
  </si>
  <si>
    <t>ｷﾞﾌｼ</t>
  </si>
  <si>
    <t>212024</t>
  </si>
  <si>
    <t>大垣市</t>
  </si>
  <si>
    <t>ｵｵｶﾞｷｼ</t>
  </si>
  <si>
    <t>212032</t>
  </si>
  <si>
    <t>高山市</t>
  </si>
  <si>
    <t>ﾀｶﾔﾏｼ</t>
  </si>
  <si>
    <t>212041</t>
  </si>
  <si>
    <t>多治見市</t>
  </si>
  <si>
    <t>ﾀｼﾞﾐｼ</t>
  </si>
  <si>
    <t>212059</t>
  </si>
  <si>
    <t>関市</t>
  </si>
  <si>
    <t>ｾｷｼ</t>
  </si>
  <si>
    <t>212067</t>
  </si>
  <si>
    <t>中津川市</t>
  </si>
  <si>
    <t>ﾅｶﾂｶﾞﾜｼ</t>
  </si>
  <si>
    <t>212075</t>
  </si>
  <si>
    <t>美濃市</t>
  </si>
  <si>
    <t>ﾐﾉｼ</t>
  </si>
  <si>
    <t>212083</t>
  </si>
  <si>
    <t>瑞浪市</t>
  </si>
  <si>
    <t>ﾐｽﾞﾅﾐｼ</t>
  </si>
  <si>
    <t>212091</t>
  </si>
  <si>
    <t>羽島市</t>
  </si>
  <si>
    <t>ﾊｼﾏｼ</t>
  </si>
  <si>
    <t>212105</t>
  </si>
  <si>
    <t>恵那市</t>
  </si>
  <si>
    <t>ｴﾅｼ</t>
  </si>
  <si>
    <t>212113</t>
  </si>
  <si>
    <t>美濃加茂市</t>
  </si>
  <si>
    <t>ﾐﾉｶﾓｼ</t>
  </si>
  <si>
    <t>212121</t>
  </si>
  <si>
    <t>土岐市</t>
  </si>
  <si>
    <t>ﾄｷｼ</t>
  </si>
  <si>
    <t>212130</t>
  </si>
  <si>
    <t>各務原市</t>
  </si>
  <si>
    <t>ｶｶﾐｶﾞﾊﾗｼ</t>
  </si>
  <si>
    <t>212148</t>
  </si>
  <si>
    <t>可児市</t>
  </si>
  <si>
    <t>ｶﾆｼ</t>
  </si>
  <si>
    <t>212156</t>
  </si>
  <si>
    <t>山県市</t>
  </si>
  <si>
    <t>212164</t>
  </si>
  <si>
    <t>瑞穂市</t>
  </si>
  <si>
    <t>ﾐｽﾞﾎｼ</t>
  </si>
  <si>
    <t>212172</t>
  </si>
  <si>
    <t>飛騨市</t>
  </si>
  <si>
    <t>ﾋﾀﾞｼ</t>
  </si>
  <si>
    <t>212181</t>
  </si>
  <si>
    <t>本巣市</t>
  </si>
  <si>
    <t>ﾓﾄｽｼ</t>
  </si>
  <si>
    <t>212199</t>
  </si>
  <si>
    <t>郡上市</t>
  </si>
  <si>
    <t>ｸﾞｼﾞｮｳｼ</t>
  </si>
  <si>
    <t>212202</t>
  </si>
  <si>
    <t>下呂市</t>
  </si>
  <si>
    <t>ｹﾞﾛｼ</t>
  </si>
  <si>
    <t>212211</t>
  </si>
  <si>
    <t>海津市</t>
  </si>
  <si>
    <t>ｶｲﾂﾞｼ</t>
  </si>
  <si>
    <t>213021</t>
  </si>
  <si>
    <t>岐南町</t>
  </si>
  <si>
    <t>ｷﾞﾅﾝﾁｮｳ</t>
  </si>
  <si>
    <t>213039</t>
  </si>
  <si>
    <t>笠松町</t>
  </si>
  <si>
    <t>ｶｻﾏﾂﾁｮｳ</t>
  </si>
  <si>
    <t>213411</t>
  </si>
  <si>
    <t>養老町</t>
  </si>
  <si>
    <t>ﾖｳﾛｳﾁｮｳ</t>
  </si>
  <si>
    <t>213616</t>
  </si>
  <si>
    <t>垂井町</t>
  </si>
  <si>
    <t>ﾀﾙｲﾁｮｳ</t>
  </si>
  <si>
    <t>213624</t>
  </si>
  <si>
    <t>関ケ原町</t>
  </si>
  <si>
    <t>ｾｷｶﾞﾊﾗﾁｮｳ</t>
  </si>
  <si>
    <t>213811</t>
  </si>
  <si>
    <t>神戸町</t>
  </si>
  <si>
    <t>ｺﾞｳﾄﾞﾁｮｳ</t>
  </si>
  <si>
    <t>213829</t>
  </si>
  <si>
    <t>輪之内町</t>
  </si>
  <si>
    <t>ﾜﾉｳﾁﾁｮｳ</t>
  </si>
  <si>
    <t>213837</t>
  </si>
  <si>
    <t>安八町</t>
  </si>
  <si>
    <t>ｱﾝﾊﾟﾁﾁｮｳ</t>
  </si>
  <si>
    <t>214019</t>
  </si>
  <si>
    <t>揖斐川町</t>
  </si>
  <si>
    <t>ｲﾋﾞｶﾞﾜﾁｮｳ</t>
  </si>
  <si>
    <t>214035</t>
  </si>
  <si>
    <t>大野町</t>
  </si>
  <si>
    <t>ｵｵﾉﾁｮｳ</t>
  </si>
  <si>
    <t>214043</t>
  </si>
  <si>
    <t>214213</t>
  </si>
  <si>
    <t>北方町</t>
  </si>
  <si>
    <t>ｷﾀｶﾞﾀﾁｮｳ</t>
  </si>
  <si>
    <t>215015</t>
  </si>
  <si>
    <t>坂祝町</t>
  </si>
  <si>
    <t>ｻｶﾎｷﾞﾁｮｳ</t>
  </si>
  <si>
    <t>215023</t>
  </si>
  <si>
    <t>富加町</t>
  </si>
  <si>
    <t>ﾄﾐｶﾁｮｳ</t>
  </si>
  <si>
    <t>215031</t>
  </si>
  <si>
    <t>川辺町</t>
  </si>
  <si>
    <t>ｶﾜﾍﾞﾁｮｳ</t>
  </si>
  <si>
    <t>215040</t>
  </si>
  <si>
    <t>七宗町</t>
  </si>
  <si>
    <t>ﾋﾁｿｳﾁｮｳ</t>
  </si>
  <si>
    <t>215058</t>
  </si>
  <si>
    <t>八百津町</t>
  </si>
  <si>
    <t>ﾔｵﾂﾁｮｳ</t>
  </si>
  <si>
    <t>215066</t>
  </si>
  <si>
    <t>白川町</t>
  </si>
  <si>
    <t>ｼﾗｶﾜﾁｮｳ</t>
  </si>
  <si>
    <t>215074</t>
  </si>
  <si>
    <t>東白川村</t>
  </si>
  <si>
    <t>ﾋｶﾞｼｼﾗｶﾜﾑﾗ</t>
  </si>
  <si>
    <t>215210</t>
  </si>
  <si>
    <t>御嵩町</t>
  </si>
  <si>
    <t>ﾐﾀｹﾁｮｳ</t>
  </si>
  <si>
    <t>216046</t>
  </si>
  <si>
    <t>白川村</t>
  </si>
  <si>
    <t>ｼﾗｶﾜﾑﾗ</t>
  </si>
  <si>
    <t>220001</t>
  </si>
  <si>
    <t>ｼｽﾞｵｶｹﾝ</t>
  </si>
  <si>
    <t>221007</t>
  </si>
  <si>
    <t>静岡市</t>
  </si>
  <si>
    <t>ｼｽﾞｵｶｼ</t>
  </si>
  <si>
    <t>221309</t>
  </si>
  <si>
    <t>浜松市</t>
  </si>
  <si>
    <t>ﾊﾏﾏﾂｼ</t>
  </si>
  <si>
    <t>222038</t>
  </si>
  <si>
    <t>沼津市</t>
  </si>
  <si>
    <t>ﾇﾏﾂﾞｼ</t>
  </si>
  <si>
    <t>222054</t>
  </si>
  <si>
    <t>熱海市</t>
  </si>
  <si>
    <t>ｱﾀﾐｼ</t>
  </si>
  <si>
    <t>222062</t>
  </si>
  <si>
    <t>三島市</t>
  </si>
  <si>
    <t>ﾐｼﾏｼ</t>
  </si>
  <si>
    <t>222071</t>
  </si>
  <si>
    <t>富士宮市</t>
  </si>
  <si>
    <t>ﾌｼﾞﾉﾐﾔｼ</t>
  </si>
  <si>
    <t>伊東市</t>
  </si>
  <si>
    <t>ｲﾄｳｼ</t>
  </si>
  <si>
    <t>222097</t>
  </si>
  <si>
    <t>島田市</t>
  </si>
  <si>
    <t>ｼﾏﾀﾞｼ</t>
  </si>
  <si>
    <t>222101</t>
  </si>
  <si>
    <t>富士市</t>
  </si>
  <si>
    <t>ﾌｼﾞｼ</t>
  </si>
  <si>
    <t>222119</t>
  </si>
  <si>
    <t>磐田市</t>
  </si>
  <si>
    <t>ｲﾜﾀｼ</t>
  </si>
  <si>
    <t>222127</t>
  </si>
  <si>
    <t>焼津市</t>
  </si>
  <si>
    <t>ﾔｲﾂﾞｼ</t>
  </si>
  <si>
    <t>222135</t>
  </si>
  <si>
    <t>掛川市</t>
  </si>
  <si>
    <t>ｶｹｶﾞﾜｼ</t>
  </si>
  <si>
    <t>222143</t>
  </si>
  <si>
    <t>藤枝市</t>
  </si>
  <si>
    <t>ﾌｼﾞｴﾀﾞｼ</t>
  </si>
  <si>
    <t>222151</t>
  </si>
  <si>
    <t>御殿場市</t>
  </si>
  <si>
    <t>ｺﾞﾃﾝﾊﾞｼ</t>
  </si>
  <si>
    <t>222160</t>
  </si>
  <si>
    <t>袋井市</t>
  </si>
  <si>
    <t>ﾌｸﾛｲｼ</t>
  </si>
  <si>
    <t>222194</t>
  </si>
  <si>
    <t>下田市</t>
  </si>
  <si>
    <t>ｼﾓﾀﾞｼ</t>
  </si>
  <si>
    <t>222208</t>
  </si>
  <si>
    <t>裾野市</t>
  </si>
  <si>
    <t>ｽｿﾉｼ</t>
  </si>
  <si>
    <t>222216</t>
  </si>
  <si>
    <t>湖西市</t>
  </si>
  <si>
    <t>ｺｻｲｼ</t>
  </si>
  <si>
    <t>222224</t>
  </si>
  <si>
    <t>伊豆市</t>
  </si>
  <si>
    <t>ｲｽﾞｼ</t>
  </si>
  <si>
    <t>222232</t>
  </si>
  <si>
    <t>御前崎市</t>
  </si>
  <si>
    <t>ｵﾏｴｻﾞｷｼ</t>
  </si>
  <si>
    <t>222241</t>
  </si>
  <si>
    <t>菊川市</t>
  </si>
  <si>
    <t>ｷｸｶﾞﾜｼ</t>
  </si>
  <si>
    <t>222259</t>
  </si>
  <si>
    <t>伊豆の国市</t>
  </si>
  <si>
    <t>ｲｽﾞﾉｸﾆｼ</t>
  </si>
  <si>
    <t>222267</t>
  </si>
  <si>
    <t>牧之原市</t>
  </si>
  <si>
    <t>ﾏｷﾉﾊﾗｼ</t>
  </si>
  <si>
    <t>223018</t>
  </si>
  <si>
    <t>東伊豆町</t>
  </si>
  <si>
    <t>ﾋｶﾞｼｲｽﾞﾁｮｳ</t>
  </si>
  <si>
    <t>223026</t>
  </si>
  <si>
    <t>河津町</t>
  </si>
  <si>
    <t>ｶﾜﾂﾞﾁｮｳ</t>
  </si>
  <si>
    <t>223042</t>
  </si>
  <si>
    <t>南伊豆町</t>
  </si>
  <si>
    <t>ﾐﾅﾐｲｽﾞﾁｮｳ</t>
  </si>
  <si>
    <t>223051</t>
  </si>
  <si>
    <t>松崎町</t>
  </si>
  <si>
    <t>ﾏﾂｻﾞｷﾁｮｳ</t>
  </si>
  <si>
    <t>223069</t>
  </si>
  <si>
    <t>西伊豆町</t>
  </si>
  <si>
    <t>ﾆｼｲｽﾞﾁｮｳ</t>
  </si>
  <si>
    <t>223255</t>
  </si>
  <si>
    <t>函南町</t>
  </si>
  <si>
    <t>ｶﾝﾅﾐﾁｮｳ</t>
  </si>
  <si>
    <t>223417</t>
  </si>
  <si>
    <t>223425</t>
  </si>
  <si>
    <t>長泉町</t>
  </si>
  <si>
    <t>ﾅｶﾞｲｽﾞﾐﾁｮｳ</t>
  </si>
  <si>
    <t>223441</t>
  </si>
  <si>
    <t>小山町</t>
  </si>
  <si>
    <t>ｵﾔﾏﾁｮｳ</t>
  </si>
  <si>
    <t>224243</t>
  </si>
  <si>
    <t>吉田町</t>
  </si>
  <si>
    <t>ﾖｼﾀﾞﾁｮｳ</t>
  </si>
  <si>
    <t>224294</t>
  </si>
  <si>
    <t>川根本町</t>
  </si>
  <si>
    <t>ｶﾜﾈﾎﾝﾁｮｳ</t>
  </si>
  <si>
    <t>224618</t>
  </si>
  <si>
    <t>230006</t>
  </si>
  <si>
    <t>ｱｲﾁｹﾝ</t>
  </si>
  <si>
    <t>231002</t>
  </si>
  <si>
    <t>名古屋市</t>
  </si>
  <si>
    <t>ﾅｺﾞﾔｼ</t>
  </si>
  <si>
    <t>232017</t>
  </si>
  <si>
    <t>豊橋市</t>
  </si>
  <si>
    <t>ﾄﾖﾊｼｼ</t>
  </si>
  <si>
    <t>232025</t>
  </si>
  <si>
    <t>岡崎市</t>
  </si>
  <si>
    <t>ｵｶｻﾞｷｼ</t>
  </si>
  <si>
    <t>232033</t>
  </si>
  <si>
    <t>一宮市</t>
  </si>
  <si>
    <t>ｲﾁﾉﾐﾔｼ</t>
  </si>
  <si>
    <t>232041</t>
  </si>
  <si>
    <t>瀬戸市</t>
  </si>
  <si>
    <t>ｾﾄｼ</t>
  </si>
  <si>
    <t>232050</t>
  </si>
  <si>
    <t>半田市</t>
  </si>
  <si>
    <t>ﾊﾝﾀﾞｼ</t>
  </si>
  <si>
    <t>232068</t>
  </si>
  <si>
    <t>春日井市</t>
  </si>
  <si>
    <t>ｶｽｶﾞｲｼ</t>
  </si>
  <si>
    <t>232076</t>
  </si>
  <si>
    <t>豊川市</t>
  </si>
  <si>
    <t>ﾄﾖｶﾜｼ</t>
  </si>
  <si>
    <t>232084</t>
  </si>
  <si>
    <t>津島市</t>
  </si>
  <si>
    <t>ﾂｼﾏｼ</t>
  </si>
  <si>
    <t>232092</t>
  </si>
  <si>
    <t>碧南市</t>
  </si>
  <si>
    <t>ﾍｷﾅﾝｼ</t>
  </si>
  <si>
    <t>232106</t>
  </si>
  <si>
    <t>刈谷市</t>
  </si>
  <si>
    <t>ｶﾘﾔｼ</t>
  </si>
  <si>
    <t>232114</t>
  </si>
  <si>
    <t>豊田市</t>
  </si>
  <si>
    <t>ﾄﾖﾀｼ</t>
  </si>
  <si>
    <t>232122</t>
  </si>
  <si>
    <t>安城市</t>
  </si>
  <si>
    <t>ｱﾝｼﾞｮｳｼ</t>
  </si>
  <si>
    <t>232131</t>
  </si>
  <si>
    <t>西尾市</t>
  </si>
  <si>
    <t>ﾆｼｵｼ</t>
  </si>
  <si>
    <t>232149</t>
  </si>
  <si>
    <t>蒲郡市</t>
  </si>
  <si>
    <t>ｶﾞﾏｺﾞｵﾘｼ</t>
  </si>
  <si>
    <t>232157</t>
  </si>
  <si>
    <t>犬山市</t>
  </si>
  <si>
    <t>ｲﾇﾔﾏｼ</t>
  </si>
  <si>
    <t>232165</t>
  </si>
  <si>
    <t>常滑市</t>
  </si>
  <si>
    <t>ﾄｺﾅﾒｼ</t>
  </si>
  <si>
    <t>232173</t>
  </si>
  <si>
    <t>江南市</t>
  </si>
  <si>
    <t>ｺｳﾅﾝｼ</t>
  </si>
  <si>
    <t>232190</t>
  </si>
  <si>
    <t>小牧市</t>
  </si>
  <si>
    <t>ｺﾏｷｼ</t>
  </si>
  <si>
    <t>232203</t>
  </si>
  <si>
    <t>稲沢市</t>
  </si>
  <si>
    <t>ｲﾅｻﾞﾜｼ</t>
  </si>
  <si>
    <t>232211</t>
  </si>
  <si>
    <t>新城市</t>
  </si>
  <si>
    <t>ｼﾝｼﾛｼ</t>
  </si>
  <si>
    <t>232220</t>
  </si>
  <si>
    <t>東海市</t>
  </si>
  <si>
    <t>ﾄｳｶｲｼ</t>
  </si>
  <si>
    <t>232238</t>
  </si>
  <si>
    <t>大府市</t>
  </si>
  <si>
    <t>ｵｵﾌﾞｼ</t>
  </si>
  <si>
    <t>232246</t>
  </si>
  <si>
    <t>知多市</t>
  </si>
  <si>
    <t>ﾁﾀｼ</t>
  </si>
  <si>
    <t>232254</t>
  </si>
  <si>
    <t>知立市</t>
  </si>
  <si>
    <t>ﾁﾘｭｳｼ</t>
  </si>
  <si>
    <t>232262</t>
  </si>
  <si>
    <t>尾張旭市</t>
  </si>
  <si>
    <t>ｵﾜﾘｱｻﾋｼ</t>
  </si>
  <si>
    <t>232271</t>
  </si>
  <si>
    <t>高浜市</t>
  </si>
  <si>
    <t>ﾀｶﾊﾏｼ</t>
  </si>
  <si>
    <t>232289</t>
  </si>
  <si>
    <t>岩倉市</t>
  </si>
  <si>
    <t>ｲﾜｸﾗｼ</t>
  </si>
  <si>
    <t>232297</t>
  </si>
  <si>
    <t>豊明市</t>
  </si>
  <si>
    <t>ﾄﾖｱｹｼ</t>
  </si>
  <si>
    <t>232301</t>
  </si>
  <si>
    <t>日進市</t>
  </si>
  <si>
    <t>ﾆｯｼﾝｼ</t>
  </si>
  <si>
    <t>232319</t>
  </si>
  <si>
    <t>田原市</t>
  </si>
  <si>
    <t>ﾀﾊﾗｼ</t>
  </si>
  <si>
    <t>232327</t>
  </si>
  <si>
    <t>愛西市</t>
  </si>
  <si>
    <t>ｱｲｻｲｼ</t>
  </si>
  <si>
    <t>232335</t>
  </si>
  <si>
    <t>清須市</t>
  </si>
  <si>
    <t>ｷﾖｽｼ</t>
  </si>
  <si>
    <t>232343</t>
  </si>
  <si>
    <t>北名古屋市</t>
  </si>
  <si>
    <t>ｷﾀﾅｺﾞﾔｼ</t>
  </si>
  <si>
    <t>232351</t>
  </si>
  <si>
    <t>弥富市</t>
  </si>
  <si>
    <t>ﾔﾄﾐｼ</t>
  </si>
  <si>
    <t>232360</t>
  </si>
  <si>
    <t>みよし市</t>
  </si>
  <si>
    <t>ﾐﾖｼｼ</t>
  </si>
  <si>
    <t>232378</t>
  </si>
  <si>
    <t>あま市</t>
  </si>
  <si>
    <t>ｱﾏｼ</t>
  </si>
  <si>
    <t>232386</t>
  </si>
  <si>
    <t>長久手市</t>
  </si>
  <si>
    <t>ﾅｶﾞｸﾃｼ</t>
  </si>
  <si>
    <t>233021</t>
  </si>
  <si>
    <t>東郷町</t>
  </si>
  <si>
    <t>ﾄｳｺﾞｳﾁｮｳ</t>
  </si>
  <si>
    <t>233421</t>
  </si>
  <si>
    <t>豊山町</t>
  </si>
  <si>
    <t>ﾄﾖﾔﾏﾁｮｳ</t>
  </si>
  <si>
    <t>233617</t>
  </si>
  <si>
    <t>大口町</t>
  </si>
  <si>
    <t>ｵｵｸﾞﾁﾁｮｳ</t>
  </si>
  <si>
    <t>233625</t>
  </si>
  <si>
    <t>扶桑町</t>
  </si>
  <si>
    <t>ﾌｿｳﾁｮｳ</t>
  </si>
  <si>
    <t>234249</t>
  </si>
  <si>
    <t>大治町</t>
  </si>
  <si>
    <t>ｵｵﾊﾙﾁｮｳ</t>
  </si>
  <si>
    <t>234257</t>
  </si>
  <si>
    <t>蟹江町</t>
  </si>
  <si>
    <t>ｶﾆｴﾁｮｳ</t>
  </si>
  <si>
    <t>234273</t>
  </si>
  <si>
    <t>飛島村</t>
  </si>
  <si>
    <t>ﾄﾋﾞｼﾏﾑﾗ</t>
  </si>
  <si>
    <t>234419</t>
  </si>
  <si>
    <t>阿久比町</t>
  </si>
  <si>
    <t>ｱｸﾞｲﾁｮｳ</t>
  </si>
  <si>
    <t>234427</t>
  </si>
  <si>
    <t>東浦町</t>
  </si>
  <si>
    <t>ﾋｶﾞｼｳﾗﾁｮｳ</t>
  </si>
  <si>
    <t>234451</t>
  </si>
  <si>
    <t>南知多町</t>
  </si>
  <si>
    <t>ﾐﾅﾐﾁﾀﾁｮｳ</t>
  </si>
  <si>
    <t>234460</t>
  </si>
  <si>
    <t>234478</t>
  </si>
  <si>
    <t>武豊町</t>
  </si>
  <si>
    <t>ﾀｹﾄﾖﾁｮｳ</t>
  </si>
  <si>
    <t>235016</t>
  </si>
  <si>
    <t>幸田町</t>
  </si>
  <si>
    <t>ｺｳﾀﾁｮｳ</t>
  </si>
  <si>
    <t>235610</t>
  </si>
  <si>
    <t>設楽町</t>
  </si>
  <si>
    <t>ｼﾀﾗﾁｮｳ</t>
  </si>
  <si>
    <t>235628</t>
  </si>
  <si>
    <t>東栄町</t>
  </si>
  <si>
    <t>ﾄｳｴｲﾁｮｳ</t>
  </si>
  <si>
    <t>235636</t>
  </si>
  <si>
    <t>豊根村</t>
  </si>
  <si>
    <t>ﾄﾖﾈﾑﾗ</t>
  </si>
  <si>
    <t>240001</t>
  </si>
  <si>
    <t>ﾐｴｹﾝ</t>
  </si>
  <si>
    <t>242012</t>
  </si>
  <si>
    <t>津市</t>
  </si>
  <si>
    <t>ﾂｼ</t>
  </si>
  <si>
    <t>242021</t>
  </si>
  <si>
    <t>四日市市</t>
  </si>
  <si>
    <t>ﾖｯｶｲﾁｼ</t>
  </si>
  <si>
    <t>242039</t>
  </si>
  <si>
    <t>伊勢市</t>
  </si>
  <si>
    <t>ｲｾｼ</t>
  </si>
  <si>
    <t>242047</t>
  </si>
  <si>
    <t>松阪市</t>
  </si>
  <si>
    <t>ﾏﾂｻｶｼ</t>
  </si>
  <si>
    <t>242055</t>
  </si>
  <si>
    <t>桑名市</t>
  </si>
  <si>
    <t>ｸﾜﾅｼ</t>
  </si>
  <si>
    <t>242071</t>
  </si>
  <si>
    <t>鈴鹿市</t>
  </si>
  <si>
    <t>ｽｽﾞｶｼ</t>
  </si>
  <si>
    <t>242080</t>
  </si>
  <si>
    <t>名張市</t>
  </si>
  <si>
    <t>ﾅﾊﾞﾘｼ</t>
  </si>
  <si>
    <t>242098</t>
  </si>
  <si>
    <t>尾鷲市</t>
  </si>
  <si>
    <t>ｵﾜｾｼ</t>
  </si>
  <si>
    <t>242101</t>
  </si>
  <si>
    <t>亀山市</t>
  </si>
  <si>
    <t>ｶﾒﾔﾏｼ</t>
  </si>
  <si>
    <t>242110</t>
  </si>
  <si>
    <t>鳥羽市</t>
  </si>
  <si>
    <t>ﾄﾊﾞｼ</t>
  </si>
  <si>
    <t>242128</t>
  </si>
  <si>
    <t>熊野市</t>
  </si>
  <si>
    <t>ｸﾏﾉｼ</t>
  </si>
  <si>
    <t>242144</t>
  </si>
  <si>
    <t>いなべ市</t>
  </si>
  <si>
    <t>ｲﾅﾍﾞｼ</t>
  </si>
  <si>
    <t>242152</t>
  </si>
  <si>
    <t>志摩市</t>
  </si>
  <si>
    <t>ｼﾏｼ</t>
  </si>
  <si>
    <t>242161</t>
  </si>
  <si>
    <t>伊賀市</t>
  </si>
  <si>
    <t>ｲｶﾞｼ</t>
  </si>
  <si>
    <t>243035</t>
  </si>
  <si>
    <t>木曽岬町</t>
  </si>
  <si>
    <t>ｷｿｻｷﾁｮｳ</t>
  </si>
  <si>
    <t>243248</t>
  </si>
  <si>
    <t>東員町</t>
  </si>
  <si>
    <t>ﾄｳｲﾝﾁｮｳ</t>
  </si>
  <si>
    <t>243418</t>
  </si>
  <si>
    <t>菰野町</t>
  </si>
  <si>
    <t>ｺﾓﾉﾁｮｳ</t>
  </si>
  <si>
    <t>243434</t>
  </si>
  <si>
    <t>ｱｻﾋﾁｮｳ</t>
  </si>
  <si>
    <t>243442</t>
  </si>
  <si>
    <t>川越町</t>
  </si>
  <si>
    <t>ｶﾜｺﾞｴﾁｮｳ</t>
  </si>
  <si>
    <t>244414</t>
  </si>
  <si>
    <t>多気町</t>
  </si>
  <si>
    <t>ﾀｷﾁｮｳ</t>
  </si>
  <si>
    <t>244422</t>
  </si>
  <si>
    <t>ﾒｲﾜﾁｮｳ</t>
  </si>
  <si>
    <t>244431</t>
  </si>
  <si>
    <t>大台町</t>
  </si>
  <si>
    <t>ｵｵﾀﾞｲﾁｮｳ</t>
  </si>
  <si>
    <t>244619</t>
  </si>
  <si>
    <t>玉城町</t>
  </si>
  <si>
    <t>ﾀﾏｷﾁｮｳ</t>
  </si>
  <si>
    <t>244708</t>
  </si>
  <si>
    <t>度会町</t>
  </si>
  <si>
    <t>ﾜﾀﾗｲﾁｮｳ</t>
  </si>
  <si>
    <t>244716</t>
  </si>
  <si>
    <t>大紀町</t>
  </si>
  <si>
    <t>244724</t>
  </si>
  <si>
    <t>南伊勢町</t>
  </si>
  <si>
    <t>ﾐﾅﾐｲｾﾁｮｳ</t>
  </si>
  <si>
    <t>245437</t>
  </si>
  <si>
    <t>紀北町</t>
  </si>
  <si>
    <t>ｷﾎｸﾁｮｳ</t>
  </si>
  <si>
    <t>245615</t>
  </si>
  <si>
    <t>御浜町</t>
  </si>
  <si>
    <t>245623</t>
  </si>
  <si>
    <t>紀宝町</t>
  </si>
  <si>
    <t>ｷﾎｳﾁｮｳ</t>
  </si>
  <si>
    <t>250007</t>
  </si>
  <si>
    <t>ｼｶﾞｹﾝ</t>
  </si>
  <si>
    <t>252018</t>
  </si>
  <si>
    <t>大津市</t>
  </si>
  <si>
    <t>ｵｵﾂｼ</t>
  </si>
  <si>
    <t>252026</t>
  </si>
  <si>
    <t>彦根市</t>
  </si>
  <si>
    <t>ﾋｺﾈｼ</t>
  </si>
  <si>
    <t>252034</t>
  </si>
  <si>
    <t>長浜市</t>
  </si>
  <si>
    <t>ﾅｶﾞﾊﾏｼ</t>
  </si>
  <si>
    <t>252042</t>
  </si>
  <si>
    <t>近江八幡市</t>
  </si>
  <si>
    <t>ｵｳﾐﾊﾁﾏﾝｼ</t>
  </si>
  <si>
    <t>252069</t>
  </si>
  <si>
    <t>草津市</t>
  </si>
  <si>
    <t>ｸｻﾂｼ</t>
  </si>
  <si>
    <t>252077</t>
  </si>
  <si>
    <t>守山市</t>
  </si>
  <si>
    <t>ﾓﾘﾔﾏｼ</t>
  </si>
  <si>
    <t>252085</t>
  </si>
  <si>
    <t>栗東市</t>
  </si>
  <si>
    <t>ﾘｯﾄｳｼ</t>
  </si>
  <si>
    <t>252093</t>
  </si>
  <si>
    <t>甲賀市</t>
  </si>
  <si>
    <t>ｺｳｶｼ</t>
  </si>
  <si>
    <t>252107</t>
  </si>
  <si>
    <t>野洲市</t>
  </si>
  <si>
    <t>ﾔｽｼ</t>
  </si>
  <si>
    <t>252115</t>
  </si>
  <si>
    <t>湖南市</t>
  </si>
  <si>
    <t>ｺﾅﾝｼ</t>
  </si>
  <si>
    <t>252123</t>
  </si>
  <si>
    <t>高島市</t>
  </si>
  <si>
    <t>ﾀｶｼﾏｼ</t>
  </si>
  <si>
    <t>252131</t>
  </si>
  <si>
    <t>東近江市</t>
  </si>
  <si>
    <t>ﾋｶﾞｼｵｳﾐｼ</t>
  </si>
  <si>
    <t>252140</t>
  </si>
  <si>
    <t>米原市</t>
  </si>
  <si>
    <t>ﾏｲﾊﾞﾗｼ</t>
  </si>
  <si>
    <t>253839</t>
  </si>
  <si>
    <t>日野町</t>
  </si>
  <si>
    <t>ﾋﾉﾁｮｳ</t>
  </si>
  <si>
    <t>253847</t>
  </si>
  <si>
    <t>竜王町</t>
  </si>
  <si>
    <t>ﾘﾕｳｵｳﾁｮｳ</t>
  </si>
  <si>
    <t>254258</t>
  </si>
  <si>
    <t>愛荘町</t>
  </si>
  <si>
    <t>ｱｲｼｮｳﾁｮｳ</t>
  </si>
  <si>
    <t>254410</t>
  </si>
  <si>
    <t>豊郷町</t>
  </si>
  <si>
    <t>ﾄﾖｻﾄﾁｮｳ</t>
  </si>
  <si>
    <t>254428</t>
  </si>
  <si>
    <t>甲良町</t>
  </si>
  <si>
    <t>ｺｳﾗﾁｮｳ</t>
  </si>
  <si>
    <t>254436</t>
  </si>
  <si>
    <t>多賀町</t>
  </si>
  <si>
    <t>ﾀｶﾞﾁｮｳ</t>
  </si>
  <si>
    <t>260002</t>
  </si>
  <si>
    <t>ｷｮｳﾄﾌ</t>
  </si>
  <si>
    <t>261009</t>
  </si>
  <si>
    <t>京都市</t>
  </si>
  <si>
    <t>ｷｮｳﾄｼ</t>
  </si>
  <si>
    <t>262013</t>
  </si>
  <si>
    <t>福知山市</t>
  </si>
  <si>
    <t>ﾌｸﾁﾔﾏｼ</t>
  </si>
  <si>
    <t>262021</t>
  </si>
  <si>
    <t>舞鶴市</t>
  </si>
  <si>
    <t>ﾏｲﾂﾞﾙｼ</t>
  </si>
  <si>
    <t>262030</t>
  </si>
  <si>
    <t>綾部市</t>
  </si>
  <si>
    <t>ｱﾔﾍﾞｼ</t>
  </si>
  <si>
    <t>262048</t>
  </si>
  <si>
    <t>宇治市</t>
  </si>
  <si>
    <t>ｳｼﾞｼ</t>
  </si>
  <si>
    <t>262056</t>
  </si>
  <si>
    <t>宮津市</t>
  </si>
  <si>
    <t>ﾐﾔﾂﾞｼ</t>
  </si>
  <si>
    <t>262064</t>
  </si>
  <si>
    <t>亀岡市</t>
  </si>
  <si>
    <t>ｶﾒｵｶｼ</t>
  </si>
  <si>
    <t>262072</t>
  </si>
  <si>
    <t>城陽市</t>
  </si>
  <si>
    <t>ｼﾞｮｳﾖｳｼ</t>
  </si>
  <si>
    <t>262081</t>
  </si>
  <si>
    <t>向日市</t>
  </si>
  <si>
    <t>ﾑｺｳｼ</t>
  </si>
  <si>
    <t>262099</t>
  </si>
  <si>
    <t>長岡京市</t>
  </si>
  <si>
    <t>ﾅｶﾞｵｶｷｮｳｼ</t>
  </si>
  <si>
    <t>262102</t>
  </si>
  <si>
    <t>八幡市</t>
  </si>
  <si>
    <t>ﾔﾜﾀｼ</t>
  </si>
  <si>
    <t>262111</t>
  </si>
  <si>
    <t>京田辺市</t>
  </si>
  <si>
    <t>ｷｮｳﾀﾅﾍﾞｼ</t>
  </si>
  <si>
    <t>262129</t>
  </si>
  <si>
    <t>京丹後市</t>
  </si>
  <si>
    <t>ｷｮｳﾀﾝｺﾞｼ</t>
  </si>
  <si>
    <t>262137</t>
  </si>
  <si>
    <t>南丹市</t>
  </si>
  <si>
    <t>ﾅﾝﾀﾝｼ</t>
  </si>
  <si>
    <t>262145</t>
  </si>
  <si>
    <t>木津川市</t>
  </si>
  <si>
    <t>ｷﾂﾞｶﾞﾜｼ</t>
  </si>
  <si>
    <t>263036</t>
  </si>
  <si>
    <t>大山崎町</t>
  </si>
  <si>
    <t>ｵｵﾔﾏｻﾞｷﾁｮｳ</t>
  </si>
  <si>
    <t>263222</t>
  </si>
  <si>
    <t>久御山町</t>
  </si>
  <si>
    <t>ｸﾐﾔﾏﾁｮｳ</t>
  </si>
  <si>
    <t>263435</t>
  </si>
  <si>
    <t>井手町</t>
  </si>
  <si>
    <t>ｲﾃﾞﾁｮｳ</t>
  </si>
  <si>
    <t>263443</t>
  </si>
  <si>
    <t>宇治田原町</t>
  </si>
  <si>
    <t>ｳｼﾞﾀﾜﾗﾁｮｳ</t>
  </si>
  <si>
    <t>263648</t>
  </si>
  <si>
    <t>笠置町</t>
  </si>
  <si>
    <t>ｶｻｷﾞﾁｮｳ</t>
  </si>
  <si>
    <t>263656</t>
  </si>
  <si>
    <t>和束町</t>
  </si>
  <si>
    <t>ﾜﾂﾞｶﾁｮｳ</t>
  </si>
  <si>
    <t>263664</t>
  </si>
  <si>
    <t>精華町</t>
  </si>
  <si>
    <t>ｾｲｶﾁｮｳ</t>
  </si>
  <si>
    <t>263672</t>
  </si>
  <si>
    <t>南山城村</t>
  </si>
  <si>
    <t>ﾐﾅﾐﾔﾏｼﾛﾑﾗ</t>
  </si>
  <si>
    <t>264075</t>
  </si>
  <si>
    <t>京丹波町</t>
  </si>
  <si>
    <t>ｷｮｳﾀﾝﾊﾞﾁｮｳ</t>
  </si>
  <si>
    <t>264636</t>
  </si>
  <si>
    <t>伊根町</t>
  </si>
  <si>
    <t>ｲﾈﾁｮｳ</t>
  </si>
  <si>
    <t>264652</t>
  </si>
  <si>
    <t>与謝野町</t>
  </si>
  <si>
    <t>ﾖｻﾉﾁｮｳ</t>
  </si>
  <si>
    <t>270008</t>
  </si>
  <si>
    <t>ｵｵｻｶﾌ</t>
  </si>
  <si>
    <t>271004</t>
  </si>
  <si>
    <t>大阪市</t>
  </si>
  <si>
    <t>ｵｵｻｶｼ</t>
  </si>
  <si>
    <t>271403</t>
  </si>
  <si>
    <t>堺市</t>
  </si>
  <si>
    <t>272027</t>
  </si>
  <si>
    <t>岸和田市</t>
  </si>
  <si>
    <t>ｷｼﾜﾀﾞｼ</t>
  </si>
  <si>
    <t>272035</t>
  </si>
  <si>
    <t>豊中市</t>
  </si>
  <si>
    <t>ﾄﾖﾅｶｼ</t>
  </si>
  <si>
    <t>272043</t>
  </si>
  <si>
    <t>池田市</t>
  </si>
  <si>
    <t>ｲｹﾀﾞｼ</t>
  </si>
  <si>
    <t>272051</t>
  </si>
  <si>
    <t>吹田市</t>
  </si>
  <si>
    <t>ｽｲﾀｼ</t>
  </si>
  <si>
    <t>272060</t>
  </si>
  <si>
    <t>泉大津市</t>
  </si>
  <si>
    <t>ｲｽﾞﾐｵｵﾂｼ</t>
  </si>
  <si>
    <t>272078</t>
  </si>
  <si>
    <t>高槻市</t>
  </si>
  <si>
    <t>ﾀｶﾂｷｼ</t>
  </si>
  <si>
    <t>272086</t>
  </si>
  <si>
    <t>貝塚市</t>
  </si>
  <si>
    <t>ｶｲﾂﾞｶｼ</t>
  </si>
  <si>
    <t>272094</t>
  </si>
  <si>
    <t>守口市</t>
  </si>
  <si>
    <t>ﾓﾘｸﾞﾁｼ</t>
  </si>
  <si>
    <t>272108</t>
  </si>
  <si>
    <t>枚方市</t>
  </si>
  <si>
    <t>ﾋﾗｶﾀｼ</t>
  </si>
  <si>
    <t>272116</t>
  </si>
  <si>
    <t>茨木市</t>
  </si>
  <si>
    <t>ｲﾊﾞﾗｷｼ</t>
  </si>
  <si>
    <t>272124</t>
  </si>
  <si>
    <t>八尾市</t>
  </si>
  <si>
    <t>ﾔｵｼ</t>
  </si>
  <si>
    <t>272132</t>
  </si>
  <si>
    <t>泉佐野市</t>
  </si>
  <si>
    <t>ｲｽﾞﾐｻﾉｼ</t>
  </si>
  <si>
    <t>272141</t>
  </si>
  <si>
    <t>富田林市</t>
  </si>
  <si>
    <t>ﾄﾝﾀﾞﾊﾞﾔｼｼ</t>
  </si>
  <si>
    <t>272159</t>
  </si>
  <si>
    <t>寝屋川市</t>
  </si>
  <si>
    <t>ﾈﾔｶﾞﾜｼ</t>
  </si>
  <si>
    <t>272167</t>
  </si>
  <si>
    <t>河内長野市</t>
  </si>
  <si>
    <t>ｶﾜﾁﾅｶﾞﾉｼ</t>
  </si>
  <si>
    <t>272175</t>
  </si>
  <si>
    <t>松原市</t>
  </si>
  <si>
    <t>ﾏﾂﾊﾞﾗｼ</t>
  </si>
  <si>
    <t>272183</t>
  </si>
  <si>
    <t>大東市</t>
  </si>
  <si>
    <t>ﾀﾞｲﾄｳｼ</t>
  </si>
  <si>
    <t>272191</t>
  </si>
  <si>
    <t>和泉市</t>
  </si>
  <si>
    <t>ｲｽﾞﾐｼ</t>
  </si>
  <si>
    <t>272205</t>
  </si>
  <si>
    <t>箕面市</t>
  </si>
  <si>
    <t>ﾐﾉｵｼ</t>
  </si>
  <si>
    <t>272213</t>
  </si>
  <si>
    <t>柏原市</t>
  </si>
  <si>
    <t>ｶｼﾜﾗｼ</t>
  </si>
  <si>
    <t>272221</t>
  </si>
  <si>
    <t>羽曳野市</t>
  </si>
  <si>
    <t>ﾊﾋﾞｷﾉｼ</t>
  </si>
  <si>
    <t>272230</t>
  </si>
  <si>
    <t>門真市</t>
  </si>
  <si>
    <t>ｶﾄﾞﾏｼ</t>
  </si>
  <si>
    <t>272248</t>
  </si>
  <si>
    <t>摂津市</t>
  </si>
  <si>
    <t>ｾｯﾂｼ</t>
  </si>
  <si>
    <t>272256</t>
  </si>
  <si>
    <t>高石市</t>
  </si>
  <si>
    <t>ﾀｶｲｼｼ</t>
  </si>
  <si>
    <t>272264</t>
  </si>
  <si>
    <t>藤井寺市</t>
  </si>
  <si>
    <t>ﾌｼﾞｲﾃﾞﾗｼ</t>
  </si>
  <si>
    <t>272272</t>
  </si>
  <si>
    <t>東大阪市</t>
  </si>
  <si>
    <t>ﾋｶﾞｼｵｵｻｶｼ</t>
  </si>
  <si>
    <t>272281</t>
  </si>
  <si>
    <t>泉南市</t>
  </si>
  <si>
    <t>ｾﾝﾅﾝｼ</t>
  </si>
  <si>
    <t>272299</t>
  </si>
  <si>
    <t>四條畷市</t>
  </si>
  <si>
    <t>ｼｼﾞﾖｳﾅﾜﾃｼ</t>
  </si>
  <si>
    <t>272302</t>
  </si>
  <si>
    <t>交野市</t>
  </si>
  <si>
    <t>ｶﾀﾉｼ</t>
  </si>
  <si>
    <t>272311</t>
  </si>
  <si>
    <t>大阪狭山市</t>
  </si>
  <si>
    <t>ｵｵｻｶｻﾔﾏｼ</t>
  </si>
  <si>
    <t>272329</t>
  </si>
  <si>
    <t>阪南市</t>
  </si>
  <si>
    <t>ﾊﾝﾅﾝｼ</t>
  </si>
  <si>
    <t>273015</t>
  </si>
  <si>
    <t>島本町</t>
  </si>
  <si>
    <t>ｼﾏﾓﾄﾁｮｳ</t>
  </si>
  <si>
    <t>273210</t>
  </si>
  <si>
    <t>豊能町</t>
  </si>
  <si>
    <t>ﾄﾖﾉﾁｮｳ</t>
  </si>
  <si>
    <t>273228</t>
  </si>
  <si>
    <t>能勢町</t>
  </si>
  <si>
    <t>ﾉｾﾁｮｳ</t>
  </si>
  <si>
    <t>273414</t>
  </si>
  <si>
    <t>忠岡町</t>
  </si>
  <si>
    <t>ﾀﾀﾞｵｶﾁｮｳ</t>
  </si>
  <si>
    <t>273619</t>
  </si>
  <si>
    <t>熊取町</t>
  </si>
  <si>
    <t>ｸﾏﾄﾘﾁｮｳ</t>
  </si>
  <si>
    <t>273627</t>
  </si>
  <si>
    <t>田尻町</t>
  </si>
  <si>
    <t>ﾀｼﾞﾘﾁｮｳ</t>
  </si>
  <si>
    <t>273660</t>
  </si>
  <si>
    <t>岬町</t>
  </si>
  <si>
    <t>ﾐｻｷﾁｮｳ</t>
  </si>
  <si>
    <t>273813</t>
  </si>
  <si>
    <t>太子町</t>
  </si>
  <si>
    <t>ﾀｲｼﾁｮｳ</t>
  </si>
  <si>
    <t>273821</t>
  </si>
  <si>
    <t>河南町</t>
  </si>
  <si>
    <t>ｶﾅﾝﾁｮｳ</t>
  </si>
  <si>
    <t>273830</t>
  </si>
  <si>
    <t>千早赤阪村</t>
  </si>
  <si>
    <t>ﾁﾊﾔｱｶｻｶﾑﾗ</t>
  </si>
  <si>
    <t>280003</t>
  </si>
  <si>
    <t>ﾋｮｳｺﾞｹﾝ</t>
  </si>
  <si>
    <t>281000</t>
  </si>
  <si>
    <t>神戸市</t>
  </si>
  <si>
    <t>ｺｳﾍﾞｼ</t>
  </si>
  <si>
    <t>282014</t>
  </si>
  <si>
    <t>姫路市</t>
  </si>
  <si>
    <t>ﾋﾒｼﾞｼ</t>
  </si>
  <si>
    <t>282022</t>
  </si>
  <si>
    <t>尼崎市</t>
  </si>
  <si>
    <t>ｱﾏｶﾞｻｷｼ</t>
  </si>
  <si>
    <t>282031</t>
  </si>
  <si>
    <t>明石市</t>
  </si>
  <si>
    <t>ｱｶｼｼ</t>
  </si>
  <si>
    <t>282049</t>
  </si>
  <si>
    <t>西宮市</t>
  </si>
  <si>
    <t>ﾆｼﾉﾐﾔｼ</t>
  </si>
  <si>
    <t>282057</t>
  </si>
  <si>
    <t>洲本市</t>
  </si>
  <si>
    <t>ｽﾓﾄｼ</t>
  </si>
  <si>
    <t>282065</t>
  </si>
  <si>
    <t>芦屋市</t>
  </si>
  <si>
    <t>ｱｼﾔｼ</t>
  </si>
  <si>
    <t>282073</t>
  </si>
  <si>
    <t>伊丹市</t>
  </si>
  <si>
    <t>ｲﾀﾐｼ</t>
  </si>
  <si>
    <t>282081</t>
  </si>
  <si>
    <t>相生市</t>
  </si>
  <si>
    <t>ｱｲｵｲｼ</t>
  </si>
  <si>
    <t>282090</t>
  </si>
  <si>
    <t>豊岡市</t>
  </si>
  <si>
    <t>ﾄﾖｵｶｼ</t>
  </si>
  <si>
    <t>282103</t>
  </si>
  <si>
    <t>加古川市</t>
  </si>
  <si>
    <t>ｶｺｶﾞﾜｼ</t>
  </si>
  <si>
    <t>282120</t>
  </si>
  <si>
    <t>赤穂市</t>
  </si>
  <si>
    <t>ｱｺｳｼ</t>
  </si>
  <si>
    <t>282138</t>
  </si>
  <si>
    <t>西脇市</t>
  </si>
  <si>
    <t>ﾆｼﾜｷｼ</t>
  </si>
  <si>
    <t>282146</t>
  </si>
  <si>
    <t>宝塚市</t>
  </si>
  <si>
    <t>ﾀｶﾗﾂﾞｶｼ</t>
  </si>
  <si>
    <t>282154</t>
  </si>
  <si>
    <t>三木市</t>
  </si>
  <si>
    <t>ﾐｷｼ</t>
  </si>
  <si>
    <t>282162</t>
  </si>
  <si>
    <t>高砂市</t>
  </si>
  <si>
    <t>ﾀｶｻｺﾞｼ</t>
  </si>
  <si>
    <t>282171</t>
  </si>
  <si>
    <t>川西市</t>
  </si>
  <si>
    <t>ｶﾜﾆｼｼ</t>
  </si>
  <si>
    <t>282189</t>
  </si>
  <si>
    <t>小野市</t>
  </si>
  <si>
    <t>ｵﾉｼ</t>
  </si>
  <si>
    <t>282197</t>
  </si>
  <si>
    <t>三田市</t>
  </si>
  <si>
    <t>ｻﾝﾀﾞｼ</t>
  </si>
  <si>
    <t>282201</t>
  </si>
  <si>
    <t>加西市</t>
  </si>
  <si>
    <t>ｶｻｲｼ</t>
  </si>
  <si>
    <t>282219</t>
  </si>
  <si>
    <t>丹波篠山市</t>
  </si>
  <si>
    <t>ﾀﾝﾊﾞｻｻﾔﾏｼ</t>
  </si>
  <si>
    <t>282227</t>
  </si>
  <si>
    <t>養父市</t>
  </si>
  <si>
    <t>ﾔﾌﾞｼ</t>
  </si>
  <si>
    <t>282235</t>
  </si>
  <si>
    <t>丹波市</t>
  </si>
  <si>
    <t>ﾀﾝﾊﾞｼ</t>
  </si>
  <si>
    <t>282243</t>
  </si>
  <si>
    <t>南あわじ市</t>
  </si>
  <si>
    <t>ﾐﾅﾐｱﾜｼﾞｼ</t>
  </si>
  <si>
    <t>282251</t>
  </si>
  <si>
    <t>朝来市</t>
  </si>
  <si>
    <t>ｱｻｺﾞｼ</t>
  </si>
  <si>
    <t>282260</t>
  </si>
  <si>
    <t>淡路市</t>
  </si>
  <si>
    <t>ｱﾜｼﾞｼ</t>
  </si>
  <si>
    <t>282278</t>
  </si>
  <si>
    <t>宍粟市</t>
  </si>
  <si>
    <t>ｼｿｳｼ</t>
  </si>
  <si>
    <t>282286</t>
  </si>
  <si>
    <t>加東市</t>
  </si>
  <si>
    <t>ｶﾄｳｼ</t>
  </si>
  <si>
    <t>282294</t>
  </si>
  <si>
    <t>たつの市</t>
  </si>
  <si>
    <t>ﾀﾂﾉｼ</t>
  </si>
  <si>
    <t>283011</t>
  </si>
  <si>
    <t>猪名川町</t>
  </si>
  <si>
    <t>ｲﾅｶﾞﾜﾁｮｳ</t>
  </si>
  <si>
    <t>283657</t>
  </si>
  <si>
    <t>多可町</t>
  </si>
  <si>
    <t>ﾀｶﾁｮｳ</t>
  </si>
  <si>
    <t>283819</t>
  </si>
  <si>
    <t>稲美町</t>
  </si>
  <si>
    <t>ｲﾅﾐﾁｮｳ</t>
  </si>
  <si>
    <t>283827</t>
  </si>
  <si>
    <t>播磨町</t>
  </si>
  <si>
    <t>ﾊﾘﾏﾁｮｳ</t>
  </si>
  <si>
    <t>284424</t>
  </si>
  <si>
    <t>市川町</t>
  </si>
  <si>
    <t>ｲﾁｶﾜﾁｮｳ</t>
  </si>
  <si>
    <t>284432</t>
  </si>
  <si>
    <t>福崎町</t>
  </si>
  <si>
    <t>ﾌｸｻｷﾁｮｳ</t>
  </si>
  <si>
    <t>284467</t>
  </si>
  <si>
    <t>神河町</t>
  </si>
  <si>
    <t>284645</t>
  </si>
  <si>
    <t>284815</t>
  </si>
  <si>
    <t>上郡町</t>
  </si>
  <si>
    <t>ｶﾐｺﾞｵﾘﾁｮｳ</t>
  </si>
  <si>
    <t>285013</t>
  </si>
  <si>
    <t>佐用町</t>
  </si>
  <si>
    <t>ｻﾖｳﾁｮｳ</t>
  </si>
  <si>
    <t>285854</t>
  </si>
  <si>
    <t>香美町</t>
  </si>
  <si>
    <t>ｶﾐﾁｮｳ</t>
  </si>
  <si>
    <t>285862</t>
  </si>
  <si>
    <t>新温泉町</t>
  </si>
  <si>
    <t>ｼﾝｵﾝｾﾝﾁｮｳ</t>
  </si>
  <si>
    <t>290009</t>
  </si>
  <si>
    <t>ﾅﾗｹﾝ</t>
  </si>
  <si>
    <t>292010</t>
  </si>
  <si>
    <t>奈良市</t>
  </si>
  <si>
    <t>ﾅﾗｼ</t>
  </si>
  <si>
    <t>292028</t>
  </si>
  <si>
    <t>大和高田市</t>
  </si>
  <si>
    <t>ﾔﾏﾄﾀｶﾀﾞｼ</t>
  </si>
  <si>
    <t>292036</t>
  </si>
  <si>
    <t>大和郡山市</t>
  </si>
  <si>
    <t>ﾔﾏﾄｺｵﾘﾔﾏｼ</t>
  </si>
  <si>
    <t>292044</t>
  </si>
  <si>
    <t>天理市</t>
  </si>
  <si>
    <t>ﾃﾝﾘｼ</t>
  </si>
  <si>
    <t>292052</t>
  </si>
  <si>
    <t>橿原市</t>
  </si>
  <si>
    <t>ｶｼﾊﾗｼ</t>
  </si>
  <si>
    <t>292061</t>
  </si>
  <si>
    <t>桜井市</t>
  </si>
  <si>
    <t>ｻｸﾗｲｼ</t>
  </si>
  <si>
    <t>292079</t>
  </si>
  <si>
    <t>五條市</t>
  </si>
  <si>
    <t>ｺﾞｼﾞｮｳｼ</t>
  </si>
  <si>
    <t>292087</t>
  </si>
  <si>
    <t>御所市</t>
  </si>
  <si>
    <t>ｺﾞｾｼ</t>
  </si>
  <si>
    <t>292095</t>
  </si>
  <si>
    <t>生駒市</t>
  </si>
  <si>
    <t>ｲｺﾏｼ</t>
  </si>
  <si>
    <t>292109</t>
  </si>
  <si>
    <t>香芝市</t>
  </si>
  <si>
    <t>ｶｼﾊﾞｼ</t>
  </si>
  <si>
    <t>292117</t>
  </si>
  <si>
    <t>葛城市</t>
  </si>
  <si>
    <t>ｶﾂﾗｷﾞｼ</t>
  </si>
  <si>
    <t>292125</t>
  </si>
  <si>
    <t>宇陀市</t>
  </si>
  <si>
    <t>ｳﾀﾞｼ</t>
  </si>
  <si>
    <t>293229</t>
  </si>
  <si>
    <t>山添村</t>
  </si>
  <si>
    <t>ﾔﾏｿﾞｴﾑﾗ</t>
  </si>
  <si>
    <t>293423</t>
  </si>
  <si>
    <t>平群町</t>
  </si>
  <si>
    <t>ﾍｸﾞﾘﾁｮｳ</t>
  </si>
  <si>
    <t>293431</t>
  </si>
  <si>
    <t>三郷町</t>
  </si>
  <si>
    <t>ｻﾝｺﾞｳﾁｮｳ</t>
  </si>
  <si>
    <t>293440</t>
  </si>
  <si>
    <t>斑鳩町</t>
  </si>
  <si>
    <t>ｲｶﾙｶﾞﾁｮｳ</t>
  </si>
  <si>
    <t>293458</t>
  </si>
  <si>
    <t>安堵町</t>
  </si>
  <si>
    <t>ｱﾝﾄﾞﾁｮｳ</t>
  </si>
  <si>
    <t>293610</t>
  </si>
  <si>
    <t>ｶﾜﾆｼﾁｮｳ</t>
  </si>
  <si>
    <t>293628</t>
  </si>
  <si>
    <t>三宅町</t>
  </si>
  <si>
    <t>ﾐﾔｹﾁｮｳ</t>
  </si>
  <si>
    <t>293636</t>
  </si>
  <si>
    <t>田原本町</t>
  </si>
  <si>
    <t>ﾀﾜﾗﾓﾄﾁｮｳ</t>
  </si>
  <si>
    <t>293857</t>
  </si>
  <si>
    <t>曽爾村</t>
  </si>
  <si>
    <t>ｿﾆﾑﾗ</t>
  </si>
  <si>
    <t>293865</t>
  </si>
  <si>
    <t>御杖村</t>
  </si>
  <si>
    <t>ﾐﾂｴﾑﾗ</t>
  </si>
  <si>
    <t>294012</t>
  </si>
  <si>
    <t>高取町</t>
  </si>
  <si>
    <t>ﾀｶﾄﾘﾁｮｳ</t>
  </si>
  <si>
    <t>294021</t>
  </si>
  <si>
    <t>明日香村</t>
  </si>
  <si>
    <t>ｱｽｶﾑﾗ</t>
  </si>
  <si>
    <t>294241</t>
  </si>
  <si>
    <t>上牧町</t>
  </si>
  <si>
    <t>ｶﾝﾏｷﾁｮｳ</t>
  </si>
  <si>
    <t>294250</t>
  </si>
  <si>
    <t>王寺町</t>
  </si>
  <si>
    <t>ｵｳｼﾞﾁｮｳ</t>
  </si>
  <si>
    <t>294268</t>
  </si>
  <si>
    <t>広陵町</t>
  </si>
  <si>
    <t>ｺｳﾘﾖｳﾁｮｳ</t>
  </si>
  <si>
    <t>294276</t>
  </si>
  <si>
    <t>河合町</t>
  </si>
  <si>
    <t>ｶﾜｲﾁｮｳ</t>
  </si>
  <si>
    <t>294411</t>
  </si>
  <si>
    <t>吉野町</t>
  </si>
  <si>
    <t>ﾖｼﾉﾁｮｳ</t>
  </si>
  <si>
    <t>294420</t>
  </si>
  <si>
    <t>大淀町</t>
  </si>
  <si>
    <t>ｵｵﾖﾄﾞﾁｮｳ</t>
  </si>
  <si>
    <t>294438</t>
  </si>
  <si>
    <t>下市町</t>
  </si>
  <si>
    <t>ｼﾓｲﾁﾁｮｳ</t>
  </si>
  <si>
    <t>294446</t>
  </si>
  <si>
    <t>黒滝村</t>
  </si>
  <si>
    <t>ｸﾛﾀｷﾑﾗ</t>
  </si>
  <si>
    <t>294462</t>
  </si>
  <si>
    <t>天川村</t>
  </si>
  <si>
    <t>ﾃﾝｶﾜﾑﾗ</t>
  </si>
  <si>
    <t>294471</t>
  </si>
  <si>
    <t>野迫川村</t>
  </si>
  <si>
    <t>ﾉｾｶﾞﾜﾑﾗ</t>
  </si>
  <si>
    <t>294497</t>
  </si>
  <si>
    <t>十津川村</t>
  </si>
  <si>
    <t>ﾄﾂｶﾜﾑﾗ</t>
  </si>
  <si>
    <t>294501</t>
  </si>
  <si>
    <t>下北山村</t>
  </si>
  <si>
    <t>ｼﾓｷﾀﾔﾏﾑﾗ</t>
  </si>
  <si>
    <t>294519</t>
  </si>
  <si>
    <t>上北山村</t>
  </si>
  <si>
    <t>ｶﾐｷﾀﾔﾏﾑﾗ</t>
  </si>
  <si>
    <t>294527</t>
  </si>
  <si>
    <t>294535</t>
  </si>
  <si>
    <t>東吉野村</t>
  </si>
  <si>
    <t>ﾋｶﾞｼﾖｼﾉﾑﾗ</t>
  </si>
  <si>
    <t>300004</t>
  </si>
  <si>
    <t>ﾜｶﾔﾏｹﾝ</t>
  </si>
  <si>
    <t>302015</t>
  </si>
  <si>
    <t>和歌山市</t>
  </si>
  <si>
    <t>ﾜｶﾔﾏｼ</t>
  </si>
  <si>
    <t>302023</t>
  </si>
  <si>
    <t>海南市</t>
  </si>
  <si>
    <t>ｶｲﾅﾝｼ</t>
  </si>
  <si>
    <t>302031</t>
  </si>
  <si>
    <t>橋本市</t>
  </si>
  <si>
    <t>ﾊｼﾓﾄｼ</t>
  </si>
  <si>
    <t>302040</t>
  </si>
  <si>
    <t>有田市</t>
  </si>
  <si>
    <t>ｱﾘﾀﾞｼ</t>
  </si>
  <si>
    <t>302058</t>
  </si>
  <si>
    <t>御坊市</t>
  </si>
  <si>
    <t>ｺﾞﾎﾞｳｼ</t>
  </si>
  <si>
    <t>302066</t>
  </si>
  <si>
    <t>田辺市</t>
  </si>
  <si>
    <t>ﾀﾅﾍﾞｼ</t>
  </si>
  <si>
    <t>302074</t>
  </si>
  <si>
    <t>新宮市</t>
  </si>
  <si>
    <t>ｼﾝｸﾞｳｼ</t>
  </si>
  <si>
    <t>302082</t>
  </si>
  <si>
    <t>紀の川市</t>
  </si>
  <si>
    <t>ｷﾉｶﾜｼ</t>
  </si>
  <si>
    <t>302091</t>
  </si>
  <si>
    <t>岩出市</t>
  </si>
  <si>
    <t>ｲﾜﾃﾞｼ</t>
  </si>
  <si>
    <t>303046</t>
  </si>
  <si>
    <t>紀美野町</t>
  </si>
  <si>
    <t>ｷﾐﾉﾁｮｳ</t>
  </si>
  <si>
    <t>303411</t>
  </si>
  <si>
    <t>かつらぎ町</t>
  </si>
  <si>
    <t>ｶﾂﾗｷﾞﾁｮｳ</t>
  </si>
  <si>
    <t>303437</t>
  </si>
  <si>
    <t>九度山町</t>
  </si>
  <si>
    <t>ｸﾄﾞﾔﾏﾁｮｳ</t>
  </si>
  <si>
    <t>303445</t>
  </si>
  <si>
    <t>高野町</t>
  </si>
  <si>
    <t>ｺｳﾔﾁｮｳ</t>
  </si>
  <si>
    <t>303615</t>
  </si>
  <si>
    <t>湯浅町</t>
  </si>
  <si>
    <t>ﾕｱｻﾁｮｳ</t>
  </si>
  <si>
    <t>303623</t>
  </si>
  <si>
    <t>広川町</t>
  </si>
  <si>
    <t>ﾋﾛｶﾞﾜﾁｮｳ</t>
  </si>
  <si>
    <t>303666</t>
  </si>
  <si>
    <t>有田川町</t>
  </si>
  <si>
    <t>ｱﾘﾀﾞｶﾞﾜﾁｮｳ</t>
  </si>
  <si>
    <t>303810</t>
  </si>
  <si>
    <t>303828</t>
  </si>
  <si>
    <t>303836</t>
  </si>
  <si>
    <t>由良町</t>
  </si>
  <si>
    <t>ﾕﾗﾁｮｳ</t>
  </si>
  <si>
    <t>303909</t>
  </si>
  <si>
    <t>印南町</t>
  </si>
  <si>
    <t>303917</t>
  </si>
  <si>
    <t>みなべ町</t>
  </si>
  <si>
    <t>ﾐﾅﾍﾞﾁｮｳ</t>
  </si>
  <si>
    <t>303925</t>
  </si>
  <si>
    <t>日高川町</t>
  </si>
  <si>
    <t>ﾋﾀﾞｶｶﾞﾜﾁｮｳ</t>
  </si>
  <si>
    <t>304018</t>
  </si>
  <si>
    <t>白浜町</t>
  </si>
  <si>
    <t>ｼﾗﾊﾏﾁｮｳ</t>
  </si>
  <si>
    <t>304042</t>
  </si>
  <si>
    <t>上富田町</t>
  </si>
  <si>
    <t>ｶﾐﾄﾝﾀﾞﾁｮｳ</t>
  </si>
  <si>
    <t>304069</t>
  </si>
  <si>
    <t>すさみ町</t>
  </si>
  <si>
    <t>ｽｻﾐﾁｮｳ</t>
  </si>
  <si>
    <t>304212</t>
  </si>
  <si>
    <t>那智勝浦町</t>
  </si>
  <si>
    <t>ﾅﾁｶﾂｳﾗﾁｮｳ</t>
  </si>
  <si>
    <t>304221</t>
  </si>
  <si>
    <t>太地町</t>
  </si>
  <si>
    <t>ﾀｲｼﾞﾁｮｳ</t>
  </si>
  <si>
    <t>304247</t>
  </si>
  <si>
    <t>古座川町</t>
  </si>
  <si>
    <t>ｺｻﾞｶﾞﾜﾁｮｳ</t>
  </si>
  <si>
    <t>304271</t>
  </si>
  <si>
    <t>北山村</t>
  </si>
  <si>
    <t>ｷﾀﾔﾏﾑﾗ</t>
  </si>
  <si>
    <t>304280</t>
  </si>
  <si>
    <t>串本町</t>
  </si>
  <si>
    <t>ｸｼﾓﾄﾁｮｳ</t>
  </si>
  <si>
    <t>310000</t>
  </si>
  <si>
    <t>ﾄｯﾄﾘｹﾝ</t>
  </si>
  <si>
    <t>312011</t>
  </si>
  <si>
    <t>鳥取市</t>
  </si>
  <si>
    <t>ﾄｯﾄﾘｼ</t>
  </si>
  <si>
    <t>312029</t>
  </si>
  <si>
    <t>米子市</t>
  </si>
  <si>
    <t>ﾖﾅｺﾞｼ</t>
  </si>
  <si>
    <t>312037</t>
  </si>
  <si>
    <t>倉吉市</t>
  </si>
  <si>
    <t>ｸﾗﾖｼｼ</t>
  </si>
  <si>
    <t>312045</t>
  </si>
  <si>
    <t>境港市</t>
  </si>
  <si>
    <t>ｻｶｲﾐﾅﾄｼ</t>
  </si>
  <si>
    <t>313025</t>
  </si>
  <si>
    <t>岩美町</t>
  </si>
  <si>
    <t>ｲﾜﾐﾁｮｳ</t>
  </si>
  <si>
    <t>313254</t>
  </si>
  <si>
    <t>若桜町</t>
  </si>
  <si>
    <t>313289</t>
  </si>
  <si>
    <t>智頭町</t>
  </si>
  <si>
    <t>ﾁﾂﾞﾁｮｳ</t>
  </si>
  <si>
    <t>313297</t>
  </si>
  <si>
    <t>八頭町</t>
  </si>
  <si>
    <t>ﾔｽﾞﾁｮｳ</t>
  </si>
  <si>
    <t>313645</t>
  </si>
  <si>
    <t>三朝町</t>
  </si>
  <si>
    <t>ﾐｻｻﾁｮｳ</t>
  </si>
  <si>
    <t>313700</t>
  </si>
  <si>
    <t>湯梨浜町</t>
  </si>
  <si>
    <t>ﾕﾘﾊﾏﾁｮｳ</t>
  </si>
  <si>
    <t>313718</t>
  </si>
  <si>
    <t>琴浦町</t>
  </si>
  <si>
    <t>ｺﾄｳﾗﾁｮｳ</t>
  </si>
  <si>
    <t>313726</t>
  </si>
  <si>
    <t>北栄町</t>
  </si>
  <si>
    <t>ﾎｸｴｲﾁｮｳ</t>
  </si>
  <si>
    <t>313840</t>
  </si>
  <si>
    <t>日吉津村</t>
  </si>
  <si>
    <t>ﾋｴﾂﾞｿﾝ</t>
  </si>
  <si>
    <t>313866</t>
  </si>
  <si>
    <t>大山町</t>
  </si>
  <si>
    <t>ﾀﾞｲｾﾝﾁｮｳ</t>
  </si>
  <si>
    <t>313891</t>
  </si>
  <si>
    <t>313904</t>
  </si>
  <si>
    <t>伯耆町</t>
  </si>
  <si>
    <t>ﾎｳｷﾁｮｳ</t>
  </si>
  <si>
    <t>314013</t>
  </si>
  <si>
    <t>日南町</t>
  </si>
  <si>
    <t>ﾆﾁﾅﾝﾁｮｳ</t>
  </si>
  <si>
    <t>314021</t>
  </si>
  <si>
    <t>314030</t>
  </si>
  <si>
    <t>江府町</t>
  </si>
  <si>
    <t>ｺｳﾌﾁｮｳ</t>
  </si>
  <si>
    <t>320005</t>
  </si>
  <si>
    <t>ｼﾏﾈｹﾝ</t>
  </si>
  <si>
    <t>322016</t>
  </si>
  <si>
    <t>松江市</t>
  </si>
  <si>
    <t>ﾏﾂｴｼ</t>
  </si>
  <si>
    <t>322024</t>
  </si>
  <si>
    <t>浜田市</t>
  </si>
  <si>
    <t>ﾊﾏﾀﾞｼ</t>
  </si>
  <si>
    <t>322032</t>
  </si>
  <si>
    <t>出雲市</t>
  </si>
  <si>
    <t>ｲｽﾞﾓｼ</t>
  </si>
  <si>
    <t>322041</t>
  </si>
  <si>
    <t>益田市</t>
  </si>
  <si>
    <t>ﾏｽﾀﾞｼ</t>
  </si>
  <si>
    <t>322059</t>
  </si>
  <si>
    <t>大田市</t>
  </si>
  <si>
    <t>ｵｵﾀﾞｼ</t>
  </si>
  <si>
    <t>322067</t>
  </si>
  <si>
    <t>安来市</t>
  </si>
  <si>
    <t>ﾔｽｷﾞｼ</t>
  </si>
  <si>
    <t>322075</t>
  </si>
  <si>
    <t>江津市</t>
  </si>
  <si>
    <t>ｺﾞｳﾂｼ</t>
  </si>
  <si>
    <t>322091</t>
  </si>
  <si>
    <t>雲南市</t>
  </si>
  <si>
    <t>ｳﾝﾅﾝｼ</t>
  </si>
  <si>
    <t>323438</t>
  </si>
  <si>
    <t>奥出雲町</t>
  </si>
  <si>
    <t>ｵｸｲｽﾞﾓﾁｮｳ</t>
  </si>
  <si>
    <t>323861</t>
  </si>
  <si>
    <t>飯南町</t>
  </si>
  <si>
    <t>ｲｲﾅﾝﾁｮｳ</t>
  </si>
  <si>
    <t>324418</t>
  </si>
  <si>
    <t>川本町</t>
  </si>
  <si>
    <t>ｶﾜﾓﾄﾏﾁ</t>
  </si>
  <si>
    <t>324485</t>
  </si>
  <si>
    <t>324493</t>
  </si>
  <si>
    <t>邑南町</t>
  </si>
  <si>
    <t>ｵｵﾅﾝﾁｮｳ</t>
  </si>
  <si>
    <t>325015</t>
  </si>
  <si>
    <t>津和野町</t>
  </si>
  <si>
    <t>ﾂﾜﾉﾁｮｳ</t>
  </si>
  <si>
    <t>325058</t>
  </si>
  <si>
    <t>吉賀町</t>
  </si>
  <si>
    <t>ﾖｼｶﾁｮｳ</t>
  </si>
  <si>
    <t>325252</t>
  </si>
  <si>
    <t>海士町</t>
  </si>
  <si>
    <t>ｱﾏﾁｮｳ</t>
  </si>
  <si>
    <t>325261</t>
  </si>
  <si>
    <t>西ノ島町</t>
  </si>
  <si>
    <t>ﾆｼﾉｼﾏﾁｮｳ</t>
  </si>
  <si>
    <t>325279</t>
  </si>
  <si>
    <t>知夫村</t>
  </si>
  <si>
    <t>ﾁﾌﾞﾑﾗ</t>
  </si>
  <si>
    <t>325287</t>
  </si>
  <si>
    <t>隠岐の島町</t>
  </si>
  <si>
    <t>ｵｷﾉｼﾏﾁｮｳ</t>
  </si>
  <si>
    <t>330001</t>
  </si>
  <si>
    <t>ｵｶﾔﾏｹﾝ</t>
  </si>
  <si>
    <t>331007</t>
  </si>
  <si>
    <t>岡山市</t>
  </si>
  <si>
    <t>ｵｶﾔﾏｼ</t>
  </si>
  <si>
    <t>332020</t>
  </si>
  <si>
    <t>倉敷市</t>
  </si>
  <si>
    <t>ｸﾗｼｷｼ</t>
  </si>
  <si>
    <t>332038</t>
  </si>
  <si>
    <t>津山市</t>
  </si>
  <si>
    <t>ﾂﾔﾏｼ</t>
  </si>
  <si>
    <t>332046</t>
  </si>
  <si>
    <t>玉野市</t>
  </si>
  <si>
    <t>ﾀﾏﾉｼ</t>
  </si>
  <si>
    <t>332054</t>
  </si>
  <si>
    <t>笠岡市</t>
  </si>
  <si>
    <t>ｶｻｵｶｼ</t>
  </si>
  <si>
    <t>332071</t>
  </si>
  <si>
    <t>井原市</t>
  </si>
  <si>
    <t>ｲﾊﾞﾗｼ</t>
  </si>
  <si>
    <t>332089</t>
  </si>
  <si>
    <t>総社市</t>
  </si>
  <si>
    <t>ｿｳｼﾞﾔｼ</t>
  </si>
  <si>
    <t>332097</t>
  </si>
  <si>
    <t>高梁市</t>
  </si>
  <si>
    <t>ﾀｶﾊｼｼ</t>
  </si>
  <si>
    <t>332101</t>
  </si>
  <si>
    <t>新見市</t>
  </si>
  <si>
    <t>ﾆｲﾐｼ</t>
  </si>
  <si>
    <t>332119</t>
  </si>
  <si>
    <t>備前市</t>
  </si>
  <si>
    <t>ﾋﾞｾﾞﾝｼ</t>
  </si>
  <si>
    <t>332127</t>
  </si>
  <si>
    <t>瀬戸内市</t>
  </si>
  <si>
    <t>ｾﾄｳﾁｼ</t>
  </si>
  <si>
    <t>332135</t>
  </si>
  <si>
    <t>赤磐市</t>
  </si>
  <si>
    <t>ｱｶｲﾜｼ</t>
  </si>
  <si>
    <t>332143</t>
  </si>
  <si>
    <t>真庭市</t>
  </si>
  <si>
    <t>ﾏﾆﾜｼ</t>
  </si>
  <si>
    <t>332151</t>
  </si>
  <si>
    <t>美作市</t>
  </si>
  <si>
    <t>ﾐﾏｻｶｼ</t>
  </si>
  <si>
    <t>332160</t>
  </si>
  <si>
    <t>浅口市</t>
  </si>
  <si>
    <t>ｱｻｸﾁｼ</t>
  </si>
  <si>
    <t>333468</t>
  </si>
  <si>
    <t>和気町</t>
  </si>
  <si>
    <t>ﾜｹﾁｮｳ</t>
  </si>
  <si>
    <t>334235</t>
  </si>
  <si>
    <t>早島町</t>
  </si>
  <si>
    <t>ﾊﾔｼﾏﾁｮｳ</t>
  </si>
  <si>
    <t>334456</t>
  </si>
  <si>
    <t>里庄町</t>
  </si>
  <si>
    <t>ｻﾄｼｮｳﾁｮｳ</t>
  </si>
  <si>
    <t>334618</t>
  </si>
  <si>
    <t>矢掛町</t>
  </si>
  <si>
    <t>ﾔｶｹﾞﾁｮｳ</t>
  </si>
  <si>
    <t>335860</t>
  </si>
  <si>
    <t>新庄村</t>
  </si>
  <si>
    <t>ｼﾝｼﾞﾖｳｿﾝ</t>
  </si>
  <si>
    <t>336068</t>
  </si>
  <si>
    <t>鏡野町</t>
  </si>
  <si>
    <t>ｶｶﾞﾐﾉﾁｮｳ</t>
  </si>
  <si>
    <t>336220</t>
  </si>
  <si>
    <t>勝央町</t>
  </si>
  <si>
    <t>ｼｮｳｵｳﾁｮｳ</t>
  </si>
  <si>
    <t>336238</t>
  </si>
  <si>
    <t>奈義町</t>
  </si>
  <si>
    <t>ﾅｷﾞﾁｮｳ</t>
  </si>
  <si>
    <t>336432</t>
  </si>
  <si>
    <t>西粟倉村</t>
  </si>
  <si>
    <t>ﾆｼｱﾜｸﾗｿﾝ</t>
  </si>
  <si>
    <t>336637</t>
  </si>
  <si>
    <t>久米南町</t>
  </si>
  <si>
    <t>ｸﾒﾅﾝﾁｮｳ</t>
  </si>
  <si>
    <t>336661</t>
  </si>
  <si>
    <t>美咲町</t>
  </si>
  <si>
    <t>336815</t>
  </si>
  <si>
    <t>吉備中央町</t>
  </si>
  <si>
    <t>ｷﾋﾞﾁｭｳｵｳﾁｮｳ</t>
  </si>
  <si>
    <t>340006</t>
  </si>
  <si>
    <t>ﾋﾛｼﾏｹﾝ</t>
  </si>
  <si>
    <t>341002</t>
  </si>
  <si>
    <t>広島市</t>
  </si>
  <si>
    <t>ﾋﾛｼﾏｼ</t>
  </si>
  <si>
    <t>342025</t>
  </si>
  <si>
    <t>呉市</t>
  </si>
  <si>
    <t>ｸﾚｼ</t>
  </si>
  <si>
    <t>342033</t>
  </si>
  <si>
    <t>竹原市</t>
  </si>
  <si>
    <t>ﾀｹﾊﾗｼ</t>
  </si>
  <si>
    <t>342041</t>
  </si>
  <si>
    <t>三原市</t>
  </si>
  <si>
    <t>ﾐﾊﾗｼ</t>
  </si>
  <si>
    <t>342050</t>
  </si>
  <si>
    <t>尾道市</t>
  </si>
  <si>
    <t>ｵﾉﾐﾁｼ</t>
  </si>
  <si>
    <t>342076</t>
  </si>
  <si>
    <t>福山市</t>
  </si>
  <si>
    <t>ﾌｸﾔﾏｼ</t>
  </si>
  <si>
    <t>342084</t>
  </si>
  <si>
    <t>342092</t>
  </si>
  <si>
    <t>三次市</t>
  </si>
  <si>
    <t>342106</t>
  </si>
  <si>
    <t>庄原市</t>
  </si>
  <si>
    <t>ｼｮｳﾊﾞﾗｼ</t>
  </si>
  <si>
    <t>342114</t>
  </si>
  <si>
    <t>大竹市</t>
  </si>
  <si>
    <t>ｵｵﾀｹｼ</t>
  </si>
  <si>
    <t>342122</t>
  </si>
  <si>
    <t>東広島市</t>
  </si>
  <si>
    <t>ﾋｶﾞｼﾋﾛｼﾏｼ</t>
  </si>
  <si>
    <t>342131</t>
  </si>
  <si>
    <t>廿日市市</t>
  </si>
  <si>
    <t>ﾊﾂｶｲﾁｼ</t>
  </si>
  <si>
    <t>342149</t>
  </si>
  <si>
    <t>安芸高田市</t>
  </si>
  <si>
    <t>ｱｷﾀｶﾀｼ</t>
  </si>
  <si>
    <t>342157</t>
  </si>
  <si>
    <t>江田島市</t>
  </si>
  <si>
    <t>ｴﾀｼﾞﾏｼ</t>
  </si>
  <si>
    <t>343021</t>
  </si>
  <si>
    <t>府中町</t>
  </si>
  <si>
    <t>ﾌﾁｭｳﾁｮｳ</t>
  </si>
  <si>
    <t>343048</t>
  </si>
  <si>
    <t>海田町</t>
  </si>
  <si>
    <t>ｶｲﾀﾁｮｳ</t>
  </si>
  <si>
    <t>343072</t>
  </si>
  <si>
    <t>熊野町</t>
  </si>
  <si>
    <t>ｸﾏﾉﾁｮｳ</t>
  </si>
  <si>
    <t>343099</t>
  </si>
  <si>
    <t>坂町</t>
  </si>
  <si>
    <t>ｻｶﾁｮｳ</t>
  </si>
  <si>
    <t>343684</t>
  </si>
  <si>
    <t>安芸太田町</t>
  </si>
  <si>
    <t>ｱｷｵｵﾀﾁｮｳ</t>
  </si>
  <si>
    <t>343692</t>
  </si>
  <si>
    <t>北広島町</t>
  </si>
  <si>
    <t>ｷﾀﾋﾛｼﾏﾁｮｳ</t>
  </si>
  <si>
    <t>344311</t>
  </si>
  <si>
    <t>大崎上島町</t>
  </si>
  <si>
    <t>ｵｵｻｷｶﾐｼﾞﾏﾁｮｳ</t>
  </si>
  <si>
    <t>344621</t>
  </si>
  <si>
    <t>世羅町</t>
  </si>
  <si>
    <t>ｾﾗﾁｮｳ</t>
  </si>
  <si>
    <t>345458</t>
  </si>
  <si>
    <t>神石高原町</t>
  </si>
  <si>
    <t>ｼﾞﾝｾｷｺｳｹﾞﾝﾁｮｳ</t>
  </si>
  <si>
    <t>350001</t>
  </si>
  <si>
    <t>ﾔﾏｸﾞﾁｹﾝ</t>
  </si>
  <si>
    <t>352012</t>
  </si>
  <si>
    <t>下関市</t>
  </si>
  <si>
    <t>ｼﾓﾉｾｷｼ</t>
  </si>
  <si>
    <t>352021</t>
  </si>
  <si>
    <t>宇部市</t>
  </si>
  <si>
    <t>ｳﾍﾞｼ</t>
  </si>
  <si>
    <t>352039</t>
  </si>
  <si>
    <t>山口市</t>
  </si>
  <si>
    <t>ﾔﾏｸﾞﾁｼ</t>
  </si>
  <si>
    <t>352047</t>
  </si>
  <si>
    <t>萩市</t>
  </si>
  <si>
    <t>ﾊｷﾞｼ</t>
  </si>
  <si>
    <t>352063</t>
  </si>
  <si>
    <t>防府市</t>
  </si>
  <si>
    <t>ﾎｳﾌｼ</t>
  </si>
  <si>
    <t>352071</t>
  </si>
  <si>
    <t>下松市</t>
  </si>
  <si>
    <t>ｸﾀﾞﾏﾂｼ</t>
  </si>
  <si>
    <t>352080</t>
  </si>
  <si>
    <t>岩国市</t>
  </si>
  <si>
    <t>ｲﾜｸﾆｼ</t>
  </si>
  <si>
    <t>352101</t>
  </si>
  <si>
    <t>光市</t>
  </si>
  <si>
    <t>ﾋｶﾘｼ</t>
  </si>
  <si>
    <t>352110</t>
  </si>
  <si>
    <t>長門市</t>
  </si>
  <si>
    <t>ﾅｶﾞﾄｼ</t>
  </si>
  <si>
    <t>352128</t>
  </si>
  <si>
    <t>柳井市</t>
  </si>
  <si>
    <t>ﾔﾅｲｼ</t>
  </si>
  <si>
    <t>352136</t>
  </si>
  <si>
    <t>美祢市</t>
  </si>
  <si>
    <t>ﾐﾈｼ</t>
  </si>
  <si>
    <t>352152</t>
  </si>
  <si>
    <t>周南市</t>
  </si>
  <si>
    <t>ｼｭｳﾅﾝｼ</t>
  </si>
  <si>
    <t>352161</t>
  </si>
  <si>
    <t>山陽小野田市</t>
  </si>
  <si>
    <t>ｻﾝﾖｳｵﾉﾀﾞｼ</t>
  </si>
  <si>
    <t>353051</t>
  </si>
  <si>
    <t>周防大島町</t>
  </si>
  <si>
    <t>ｽｵｳｵｵｼﾏﾁｮｳ</t>
  </si>
  <si>
    <t>353213</t>
  </si>
  <si>
    <t>和木町</t>
  </si>
  <si>
    <t>ﾜｷﾁｮｳ</t>
  </si>
  <si>
    <t>353418</t>
  </si>
  <si>
    <t>上関町</t>
  </si>
  <si>
    <t>ｶﾐﾉｾｷﾁｮｳ</t>
  </si>
  <si>
    <t>353434</t>
  </si>
  <si>
    <t>田布施町</t>
  </si>
  <si>
    <t>ﾀﾌﾞｾﾁｮｳ</t>
  </si>
  <si>
    <t>353442</t>
  </si>
  <si>
    <t>平生町</t>
  </si>
  <si>
    <t>ﾋﾗｵﾁｮｳ</t>
  </si>
  <si>
    <t>355020</t>
  </si>
  <si>
    <t>阿武町</t>
  </si>
  <si>
    <t>ｱﾌﾞﾁｮｳ</t>
  </si>
  <si>
    <t>360007</t>
  </si>
  <si>
    <t>ﾄｸｼﾏｹﾝ</t>
  </si>
  <si>
    <t>362018</t>
  </si>
  <si>
    <t>徳島市</t>
  </si>
  <si>
    <t>ﾄｸｼﾏｼ</t>
  </si>
  <si>
    <t>362026</t>
  </si>
  <si>
    <t>鳴門市</t>
  </si>
  <si>
    <t>ﾅﾙﾄｼ</t>
  </si>
  <si>
    <t>362034</t>
  </si>
  <si>
    <t>小松島市</t>
  </si>
  <si>
    <t>ｺﾏﾂｼﾏｼ</t>
  </si>
  <si>
    <t>362042</t>
  </si>
  <si>
    <t>阿南市</t>
  </si>
  <si>
    <t>ｱﾅﾝｼ</t>
  </si>
  <si>
    <t>362051</t>
  </si>
  <si>
    <t>吉野川市</t>
  </si>
  <si>
    <t>ﾖｼﾉｶﾞﾜｼ</t>
  </si>
  <si>
    <t>362069</t>
  </si>
  <si>
    <t>阿波市</t>
  </si>
  <si>
    <t>ｱﾜｼ</t>
  </si>
  <si>
    <t>362077</t>
  </si>
  <si>
    <t>美馬市</t>
  </si>
  <si>
    <t>ﾐﾏｼ</t>
  </si>
  <si>
    <t>362085</t>
  </si>
  <si>
    <t>三好市</t>
  </si>
  <si>
    <t>363014</t>
  </si>
  <si>
    <t>勝浦町</t>
  </si>
  <si>
    <t>ｶﾂｳﾗﾁｮｳ</t>
  </si>
  <si>
    <t>363022</t>
  </si>
  <si>
    <t>上勝町</t>
  </si>
  <si>
    <t>ｶﾐｶﾂﾁｮｳ</t>
  </si>
  <si>
    <t>363219</t>
  </si>
  <si>
    <t>佐那河内村</t>
  </si>
  <si>
    <t>ｻﾅｺﾞｳﾁｿﾝ</t>
  </si>
  <si>
    <t>363413</t>
  </si>
  <si>
    <t>石井町</t>
  </si>
  <si>
    <t>ｲｼｲﾁｮｳ</t>
  </si>
  <si>
    <t>363421</t>
  </si>
  <si>
    <t>神山町</t>
  </si>
  <si>
    <t>ｶﾐﾔﾏﾁｮｳ</t>
  </si>
  <si>
    <t>363685</t>
  </si>
  <si>
    <t>那賀町</t>
  </si>
  <si>
    <t>ﾅｶﾁｮｳ</t>
  </si>
  <si>
    <t>363839</t>
  </si>
  <si>
    <t>牟岐町</t>
  </si>
  <si>
    <t>ﾑｷﾞﾁｮｳ</t>
  </si>
  <si>
    <t>363871</t>
  </si>
  <si>
    <t>美波町</t>
  </si>
  <si>
    <t>ﾐﾅﾐﾁｮｳ</t>
  </si>
  <si>
    <t>363880</t>
  </si>
  <si>
    <t>海陽町</t>
  </si>
  <si>
    <t>ｶｲﾖｳﾁｮｳ</t>
  </si>
  <si>
    <t>364011</t>
  </si>
  <si>
    <t>松茂町</t>
  </si>
  <si>
    <t>ﾏﾂｼｹﾞﾁｮｳ</t>
  </si>
  <si>
    <t>364029</t>
  </si>
  <si>
    <t>北島町</t>
  </si>
  <si>
    <t>ｷﾀｼﾞﾏﾁｮｳ</t>
  </si>
  <si>
    <t>364037</t>
  </si>
  <si>
    <t>藍住町</t>
  </si>
  <si>
    <t>ｱｲｽﾞﾐﾁｮｳ</t>
  </si>
  <si>
    <t>364045</t>
  </si>
  <si>
    <t>板野町</t>
  </si>
  <si>
    <t>ｲﾀﾉﾁｮｳ</t>
  </si>
  <si>
    <t>364053</t>
  </si>
  <si>
    <t>上板町</t>
  </si>
  <si>
    <t>ｶﾐｲﾀﾁｮｳ</t>
  </si>
  <si>
    <t>364681</t>
  </si>
  <si>
    <t>つるぎ町</t>
  </si>
  <si>
    <t>ﾂﾙｷﾞﾁｮｳ</t>
  </si>
  <si>
    <t>364894</t>
  </si>
  <si>
    <t>東みよし町</t>
  </si>
  <si>
    <t>ﾋｶﾞｼﾐﾖｼﾁｮｳ</t>
  </si>
  <si>
    <t>370002</t>
  </si>
  <si>
    <t>ｶｶﾞﾜｹﾝ</t>
  </si>
  <si>
    <t>372013</t>
  </si>
  <si>
    <t>高松市</t>
  </si>
  <si>
    <t>ﾀｶﾏﾂｼ</t>
  </si>
  <si>
    <t>372021</t>
  </si>
  <si>
    <t>丸亀市</t>
  </si>
  <si>
    <t>ﾏﾙｶﾞﾒｼ</t>
  </si>
  <si>
    <t>372030</t>
  </si>
  <si>
    <t>坂出市</t>
  </si>
  <si>
    <t>ｻｶｲﾃﾞｼ</t>
  </si>
  <si>
    <t>372048</t>
  </si>
  <si>
    <t>善通寺市</t>
  </si>
  <si>
    <t>ｾﾞﾝﾂｳｼﾞｼ</t>
  </si>
  <si>
    <t>372056</t>
  </si>
  <si>
    <t>観音寺市</t>
  </si>
  <si>
    <t>ｶﾝｵﾝｼﾞｼ</t>
  </si>
  <si>
    <t>372064</t>
  </si>
  <si>
    <t>さぬき市</t>
  </si>
  <si>
    <t>ｻﾇｷｼ</t>
  </si>
  <si>
    <t>372072</t>
  </si>
  <si>
    <t>東かがわ市</t>
  </si>
  <si>
    <t>ﾋｶﾞｼｶｶﾞﾜｼ</t>
  </si>
  <si>
    <t>372081</t>
  </si>
  <si>
    <t>三豊市</t>
  </si>
  <si>
    <t>ﾐﾄﾖｼ</t>
  </si>
  <si>
    <t>373222</t>
  </si>
  <si>
    <t>土庄町</t>
  </si>
  <si>
    <t>ﾄﾉｼｮｳﾁｮｳ</t>
  </si>
  <si>
    <t>373249</t>
  </si>
  <si>
    <t>小豆島町</t>
  </si>
  <si>
    <t>ｼｮｳﾄﾞｼﾏﾁｮｳ</t>
  </si>
  <si>
    <t>373419</t>
  </si>
  <si>
    <t>三木町</t>
  </si>
  <si>
    <t>ﾐｷﾁｮｳ</t>
  </si>
  <si>
    <t>373648</t>
  </si>
  <si>
    <t>直島町</t>
  </si>
  <si>
    <t>ﾅｵｼﾏﾁｮｳ</t>
  </si>
  <si>
    <t>373869</t>
  </si>
  <si>
    <t>宇多津町</t>
  </si>
  <si>
    <t>ｳﾀﾂﾞﾁｮｳ</t>
  </si>
  <si>
    <t>373877</t>
  </si>
  <si>
    <t>綾川町</t>
  </si>
  <si>
    <t>ｱﾔｶﾞﾜﾁｮｳ</t>
  </si>
  <si>
    <t>374032</t>
  </si>
  <si>
    <t>琴平町</t>
  </si>
  <si>
    <t>ｺﾄﾋﾗﾁｮｳ</t>
  </si>
  <si>
    <t>374041</t>
  </si>
  <si>
    <t>多度津町</t>
  </si>
  <si>
    <t>ﾀﾄﾞﾂﾁｮｳ</t>
  </si>
  <si>
    <t>374067</t>
  </si>
  <si>
    <t>まんのう町</t>
  </si>
  <si>
    <t>ﾏﾝﾉｳﾁｮｳ</t>
  </si>
  <si>
    <t>380008</t>
  </si>
  <si>
    <t>ｴﾋﾒｹﾝ</t>
  </si>
  <si>
    <t>382019</t>
  </si>
  <si>
    <t>松山市</t>
  </si>
  <si>
    <t>ﾏﾂﾔﾏｼ</t>
  </si>
  <si>
    <t>382027</t>
  </si>
  <si>
    <t>今治市</t>
  </si>
  <si>
    <t>ｲﾏﾊﾞﾘｼ</t>
  </si>
  <si>
    <t>382035</t>
  </si>
  <si>
    <t>宇和島市</t>
  </si>
  <si>
    <t>ｳﾜｼﾞﾏｼ</t>
  </si>
  <si>
    <t>382043</t>
  </si>
  <si>
    <t>八幡浜市</t>
  </si>
  <si>
    <t>ﾔﾜﾀﾊﾏｼ</t>
  </si>
  <si>
    <t>382051</t>
  </si>
  <si>
    <t>新居浜市</t>
  </si>
  <si>
    <t>ﾆｲﾊﾏｼ</t>
  </si>
  <si>
    <t>382060</t>
  </si>
  <si>
    <t>西条市</t>
  </si>
  <si>
    <t>ｻｲｼﾞｮｳｼ</t>
  </si>
  <si>
    <t>382078</t>
  </si>
  <si>
    <t>大洲市</t>
  </si>
  <si>
    <t>ｵｵｽﾞｼ</t>
  </si>
  <si>
    <t>382108</t>
  </si>
  <si>
    <t>伊予市</t>
  </si>
  <si>
    <t>ｲﾖｼ</t>
  </si>
  <si>
    <t>382132</t>
  </si>
  <si>
    <t>四国中央市</t>
  </si>
  <si>
    <t>ｼｺｸﾁｭｳｵｳｼ</t>
  </si>
  <si>
    <t>382141</t>
  </si>
  <si>
    <t>西予市</t>
  </si>
  <si>
    <t>ｾｲﾖｼ</t>
  </si>
  <si>
    <t>382159</t>
  </si>
  <si>
    <t>東温市</t>
  </si>
  <si>
    <t>ﾄｳｵﾝｼ</t>
  </si>
  <si>
    <t>383562</t>
  </si>
  <si>
    <t>上島町</t>
  </si>
  <si>
    <t>ｶﾐｼﾞﾏﾁｮｳ</t>
  </si>
  <si>
    <t>383864</t>
  </si>
  <si>
    <t>久万高原町</t>
  </si>
  <si>
    <t>ｸﾏｺｳｹﾞﾝﾁｮｳ</t>
  </si>
  <si>
    <t>384011</t>
  </si>
  <si>
    <t>ﾏｻｷﾁｮｳ</t>
  </si>
  <si>
    <t>384020</t>
  </si>
  <si>
    <t>砥部町</t>
  </si>
  <si>
    <t>ﾄﾍﾞﾁｮｳ</t>
  </si>
  <si>
    <t>384224</t>
  </si>
  <si>
    <t>内子町</t>
  </si>
  <si>
    <t>ｳﾁｺﾁｮｳ</t>
  </si>
  <si>
    <t>384429</t>
  </si>
  <si>
    <t>伊方町</t>
  </si>
  <si>
    <t>ｲｶﾀﾁｮｳ</t>
  </si>
  <si>
    <t>384844</t>
  </si>
  <si>
    <t>松野町</t>
  </si>
  <si>
    <t>ﾏﾂﾉﾁｮｳ</t>
  </si>
  <si>
    <t>384887</t>
  </si>
  <si>
    <t>鬼北町</t>
  </si>
  <si>
    <t>385069</t>
  </si>
  <si>
    <t>愛南町</t>
  </si>
  <si>
    <t>ｱｲﾅﾝﾁｮｳ</t>
  </si>
  <si>
    <t>390003</t>
  </si>
  <si>
    <t>ｺｳﾁｹﾝ</t>
  </si>
  <si>
    <t>392014</t>
  </si>
  <si>
    <t>高知市</t>
  </si>
  <si>
    <t>ｺｳﾁｼ</t>
  </si>
  <si>
    <t>392022</t>
  </si>
  <si>
    <t>室戸市</t>
  </si>
  <si>
    <t>ﾑﾛﾄｼ</t>
  </si>
  <si>
    <t>392031</t>
  </si>
  <si>
    <t>安芸市</t>
  </si>
  <si>
    <t>ｱｷｼ</t>
  </si>
  <si>
    <t>392049</t>
  </si>
  <si>
    <t>南国市</t>
  </si>
  <si>
    <t>ﾅﾝｺｸｼ</t>
  </si>
  <si>
    <t>392057</t>
  </si>
  <si>
    <t>土佐市</t>
  </si>
  <si>
    <t>ﾄｻｼ</t>
  </si>
  <si>
    <t>392065</t>
  </si>
  <si>
    <t>須崎市</t>
  </si>
  <si>
    <t>ｽｻｷｼ</t>
  </si>
  <si>
    <t>392081</t>
  </si>
  <si>
    <t>宿毛市</t>
  </si>
  <si>
    <t>ｽｸﾓｼ</t>
  </si>
  <si>
    <t>392090</t>
  </si>
  <si>
    <t>土佐清水市</t>
  </si>
  <si>
    <t>ﾄｻｼﾐｽﾞｼ</t>
  </si>
  <si>
    <t>392103</t>
  </si>
  <si>
    <t>四万十市</t>
  </si>
  <si>
    <t>ｼﾏﾝﾄｼ</t>
  </si>
  <si>
    <t>392111</t>
  </si>
  <si>
    <t>香南市</t>
  </si>
  <si>
    <t>392120</t>
  </si>
  <si>
    <t>香美市</t>
  </si>
  <si>
    <t>ｶﾐｼ</t>
  </si>
  <si>
    <t>393011</t>
  </si>
  <si>
    <t>東洋町</t>
  </si>
  <si>
    <t>ﾄｳﾖｳﾁｮｳ</t>
  </si>
  <si>
    <t>393029</t>
  </si>
  <si>
    <t>奈半利町</t>
  </si>
  <si>
    <t>ﾅﾊﾘﾁｮｳ</t>
  </si>
  <si>
    <t>393037</t>
  </si>
  <si>
    <t>田野町</t>
  </si>
  <si>
    <t>ﾀﾉﾁｮｳ</t>
  </si>
  <si>
    <t>393045</t>
  </si>
  <si>
    <t>安田町</t>
  </si>
  <si>
    <t>ﾔｽﾀﾞﾁｮｳ</t>
  </si>
  <si>
    <t>393053</t>
  </si>
  <si>
    <t>北川村</t>
  </si>
  <si>
    <t>ｷﾀｶﾞﾜﾑﾗ</t>
  </si>
  <si>
    <t>393061</t>
  </si>
  <si>
    <t>馬路村</t>
  </si>
  <si>
    <t>ｳﾏｼﾞﾑﾗ</t>
  </si>
  <si>
    <t>393070</t>
  </si>
  <si>
    <t>芸西村</t>
  </si>
  <si>
    <t>ｹﾞｲｾｲﾑﾗ</t>
  </si>
  <si>
    <t>393410</t>
  </si>
  <si>
    <t>本山町</t>
  </si>
  <si>
    <t>ﾓﾄﾔﾏﾁｮｳ</t>
  </si>
  <si>
    <t>393444</t>
  </si>
  <si>
    <t>大豊町</t>
  </si>
  <si>
    <t>ｵｵﾄﾖﾁｮｳ</t>
  </si>
  <si>
    <t>393631</t>
  </si>
  <si>
    <t>土佐町</t>
  </si>
  <si>
    <t>ﾄｻﾁｮｳ</t>
  </si>
  <si>
    <t>393649</t>
  </si>
  <si>
    <t>大川村</t>
  </si>
  <si>
    <t>ｵｵｶﾜﾑﾗ</t>
  </si>
  <si>
    <t>393860</t>
  </si>
  <si>
    <t>いの町</t>
  </si>
  <si>
    <t>ｲﾉﾁｮｳ</t>
  </si>
  <si>
    <t>393878</t>
  </si>
  <si>
    <t>仁淀川町</t>
  </si>
  <si>
    <t>ﾆﾖﾄﾞｶﾞﾜﾁｮｳ</t>
  </si>
  <si>
    <t>394017</t>
  </si>
  <si>
    <t>中土佐町</t>
  </si>
  <si>
    <t>ﾅｶﾄｻﾁｮｳ</t>
  </si>
  <si>
    <t>394025</t>
  </si>
  <si>
    <t>佐川町</t>
  </si>
  <si>
    <t>ｻｶﾜﾁｮｳ</t>
  </si>
  <si>
    <t>394033</t>
  </si>
  <si>
    <t>越知町</t>
  </si>
  <si>
    <t>ｵﾁﾁｮｳ</t>
  </si>
  <si>
    <t>394050</t>
  </si>
  <si>
    <t>梼原町</t>
  </si>
  <si>
    <t>ﾕｽﾊﾗﾁｮｳ</t>
  </si>
  <si>
    <t>394106</t>
  </si>
  <si>
    <t>日高村</t>
  </si>
  <si>
    <t>ﾋﾀﾞｶﾑﾗ</t>
  </si>
  <si>
    <t>394114</t>
  </si>
  <si>
    <t>津野町</t>
  </si>
  <si>
    <t>ﾂﾉﾁｮｳ</t>
  </si>
  <si>
    <t>394122</t>
  </si>
  <si>
    <t>四万十町</t>
  </si>
  <si>
    <t>ｼﾏﾝﾄﾁｮｳ</t>
  </si>
  <si>
    <t>394246</t>
  </si>
  <si>
    <t>大月町</t>
  </si>
  <si>
    <t>ｵｵﾂｷﾁｮｳ</t>
  </si>
  <si>
    <t>394271</t>
  </si>
  <si>
    <t>三原村</t>
  </si>
  <si>
    <t>ﾐﾊﾗﾑﾗ</t>
  </si>
  <si>
    <t>394289</t>
  </si>
  <si>
    <t>黒潮町</t>
  </si>
  <si>
    <t>ｸﾛｼｵﾁｮｳ</t>
  </si>
  <si>
    <t>400009</t>
  </si>
  <si>
    <t>ﾌｸｵｶｹﾝ</t>
  </si>
  <si>
    <t>401005</t>
  </si>
  <si>
    <t>北九州市</t>
  </si>
  <si>
    <t>ｷﾀｷｭｳｼｭｳｼ</t>
  </si>
  <si>
    <t>401307</t>
  </si>
  <si>
    <t>福岡市</t>
  </si>
  <si>
    <t>ﾌｸｵｶｼ</t>
  </si>
  <si>
    <t>402028</t>
  </si>
  <si>
    <t>大牟田市</t>
  </si>
  <si>
    <t>ｵｵﾑﾀｼ</t>
  </si>
  <si>
    <t>402036</t>
  </si>
  <si>
    <t>久留米市</t>
  </si>
  <si>
    <t>ｸﾙﾒｼ</t>
  </si>
  <si>
    <t>402044</t>
  </si>
  <si>
    <t>直方市</t>
  </si>
  <si>
    <t>ﾉｵｶﾞﾀｼ</t>
  </si>
  <si>
    <t>402052</t>
  </si>
  <si>
    <t>飯塚市</t>
  </si>
  <si>
    <t>ｲｲﾂﾞｶｼ</t>
  </si>
  <si>
    <t>402061</t>
  </si>
  <si>
    <t>田川市</t>
  </si>
  <si>
    <t>ﾀｶﾞﾜｼ</t>
  </si>
  <si>
    <t>402079</t>
  </si>
  <si>
    <t>柳川市</t>
  </si>
  <si>
    <t>ﾔﾅｶﾞﾜｼ</t>
  </si>
  <si>
    <t>402109</t>
  </si>
  <si>
    <t>八女市</t>
  </si>
  <si>
    <t>ﾔﾒｼ</t>
  </si>
  <si>
    <t>402117</t>
  </si>
  <si>
    <t>筑後市</t>
  </si>
  <si>
    <t>ﾁｸｺﾞｼ</t>
  </si>
  <si>
    <t>402125</t>
  </si>
  <si>
    <t>大川市</t>
  </si>
  <si>
    <t>ｵｵｶﾜｼ</t>
  </si>
  <si>
    <t>402133</t>
  </si>
  <si>
    <t>行橋市</t>
  </si>
  <si>
    <t>ﾕｸﾊｼｼ</t>
  </si>
  <si>
    <t>402141</t>
  </si>
  <si>
    <t>豊前市</t>
  </si>
  <si>
    <t>ﾌﾞｾﾞﾝｼ</t>
  </si>
  <si>
    <t>402150</t>
  </si>
  <si>
    <t>中間市</t>
  </si>
  <si>
    <t>ﾅｶﾏｼ</t>
  </si>
  <si>
    <t>402168</t>
  </si>
  <si>
    <t>小郡市</t>
  </si>
  <si>
    <t>ｵｺﾞｵﾘｼ</t>
  </si>
  <si>
    <t>402176</t>
  </si>
  <si>
    <t>筑紫野市</t>
  </si>
  <si>
    <t>ﾁｸｼﾉｼ</t>
  </si>
  <si>
    <t>402184</t>
  </si>
  <si>
    <t>春日市</t>
  </si>
  <si>
    <t>ｶｽｶﾞｼ</t>
  </si>
  <si>
    <t>402192</t>
  </si>
  <si>
    <t>大野城市</t>
  </si>
  <si>
    <t>ｵｵﾉｼﾞｮｳｼ</t>
  </si>
  <si>
    <t>402206</t>
  </si>
  <si>
    <t>宗像市</t>
  </si>
  <si>
    <t>ﾑﾅｶﾀｼ</t>
  </si>
  <si>
    <t>402214</t>
  </si>
  <si>
    <t>太宰府市</t>
  </si>
  <si>
    <t>ﾀﾞｻﾞｲﾌｼ</t>
  </si>
  <si>
    <t>402231</t>
  </si>
  <si>
    <t>古賀市</t>
  </si>
  <si>
    <t>402249</t>
  </si>
  <si>
    <t>福津市</t>
  </si>
  <si>
    <t>ﾌｸﾂｼ</t>
  </si>
  <si>
    <t>402257</t>
  </si>
  <si>
    <t>うきは市</t>
  </si>
  <si>
    <t>ｳｷﾊｼ</t>
  </si>
  <si>
    <t>402265</t>
  </si>
  <si>
    <t>宮若市</t>
  </si>
  <si>
    <t>ﾐﾔﾜｶｼ</t>
  </si>
  <si>
    <t>402273</t>
  </si>
  <si>
    <t>嘉麻市</t>
  </si>
  <si>
    <t>ｶﾏｼ</t>
  </si>
  <si>
    <t>402281</t>
  </si>
  <si>
    <t>朝倉市</t>
  </si>
  <si>
    <t>ｱｻｸﾗｼ</t>
  </si>
  <si>
    <t>402290</t>
  </si>
  <si>
    <t>みやま市</t>
  </si>
  <si>
    <t>ﾐﾔﾏｼ</t>
  </si>
  <si>
    <t>402303</t>
  </si>
  <si>
    <t>糸島市</t>
  </si>
  <si>
    <t>ｲﾄｼﾏｼ</t>
  </si>
  <si>
    <t>402311</t>
  </si>
  <si>
    <t>那珂川市</t>
  </si>
  <si>
    <t>ﾅｶｶﾞﾜｼ</t>
  </si>
  <si>
    <t>403415</t>
  </si>
  <si>
    <t>宇美町</t>
  </si>
  <si>
    <t>ｳﾐﾏﾁ</t>
  </si>
  <si>
    <t>403423</t>
  </si>
  <si>
    <t>篠栗町</t>
  </si>
  <si>
    <t>ｻｻｸﾞﾘﾏﾁ</t>
  </si>
  <si>
    <t>403431</t>
  </si>
  <si>
    <t>志免町</t>
  </si>
  <si>
    <t>ｼﾒﾏﾁ</t>
  </si>
  <si>
    <t>403440</t>
  </si>
  <si>
    <t>須恵町</t>
  </si>
  <si>
    <t>ｽｴﾏﾁ</t>
  </si>
  <si>
    <t>403458</t>
  </si>
  <si>
    <t>新宮町</t>
  </si>
  <si>
    <t>ｼﾝｸﾞｳﾏﾁ</t>
  </si>
  <si>
    <t>403482</t>
  </si>
  <si>
    <t>久山町</t>
  </si>
  <si>
    <t>ﾋｻﾔﾏﾏﾁ</t>
  </si>
  <si>
    <t>403491</t>
  </si>
  <si>
    <t>粕屋町</t>
  </si>
  <si>
    <t>ｶｽﾔﾏﾁ</t>
  </si>
  <si>
    <t>403814</t>
  </si>
  <si>
    <t>芦屋町</t>
  </si>
  <si>
    <t>ｱｼﾔﾏﾁ</t>
  </si>
  <si>
    <t>403822</t>
  </si>
  <si>
    <t>水巻町</t>
  </si>
  <si>
    <t>ﾐｽﾞﾏｷﾏﾁ</t>
  </si>
  <si>
    <t>403831</t>
  </si>
  <si>
    <t>岡垣町</t>
  </si>
  <si>
    <t>ｵｶｶﾞｷﾏﾁ</t>
  </si>
  <si>
    <t>403849</t>
  </si>
  <si>
    <t>遠賀町</t>
  </si>
  <si>
    <t>ｵﾝｶﾞﾁｮｳ</t>
  </si>
  <si>
    <t>404012</t>
  </si>
  <si>
    <t>小竹町</t>
  </si>
  <si>
    <t>ｺﾀｹﾏﾁ</t>
  </si>
  <si>
    <t>404021</t>
  </si>
  <si>
    <t>鞍手町</t>
  </si>
  <si>
    <t>ｸﾗﾃﾏﾁ</t>
  </si>
  <si>
    <t>404217</t>
  </si>
  <si>
    <t>桂川町</t>
  </si>
  <si>
    <t>ｹｲｾﾝﾏﾁ</t>
  </si>
  <si>
    <t>404471</t>
  </si>
  <si>
    <t>筑前町</t>
  </si>
  <si>
    <t>ﾁｸｾﾞﾝﾏﾁ</t>
  </si>
  <si>
    <t>404489</t>
  </si>
  <si>
    <t>東峰村</t>
  </si>
  <si>
    <t>ﾄｳﾎｳﾑﾗ</t>
  </si>
  <si>
    <t>405035</t>
  </si>
  <si>
    <t>大刀洗町</t>
  </si>
  <si>
    <t>ﾀﾁｱﾗｲﾏﾁ</t>
  </si>
  <si>
    <t>405221</t>
  </si>
  <si>
    <t>大木町</t>
  </si>
  <si>
    <t>ｵｵｷﾏﾁ</t>
  </si>
  <si>
    <t>405442</t>
  </si>
  <si>
    <t>ﾋﾛｶﾜﾏﾁ</t>
  </si>
  <si>
    <t>406015</t>
  </si>
  <si>
    <t>香春町</t>
  </si>
  <si>
    <t>ｶﾜﾗﾏﾁ</t>
  </si>
  <si>
    <t>406023</t>
  </si>
  <si>
    <t>添田町</t>
  </si>
  <si>
    <t>ｿｴﾀﾞﾏﾁ</t>
  </si>
  <si>
    <t>406040</t>
  </si>
  <si>
    <t>糸田町</t>
  </si>
  <si>
    <t>ｲﾄﾀﾞﾏﾁ</t>
  </si>
  <si>
    <t>406058</t>
  </si>
  <si>
    <t>406082</t>
  </si>
  <si>
    <t>大任町</t>
  </si>
  <si>
    <t>ｵｵﾄｳﾏﾁ</t>
  </si>
  <si>
    <t>406091</t>
  </si>
  <si>
    <t>赤村</t>
  </si>
  <si>
    <t>ｱｶﾑﾗ</t>
  </si>
  <si>
    <t>406104</t>
  </si>
  <si>
    <t>福智町</t>
  </si>
  <si>
    <t>ﾌｸﾁﾏﾁ</t>
  </si>
  <si>
    <t>406210</t>
  </si>
  <si>
    <t>苅田町</t>
  </si>
  <si>
    <t>ｶﾝﾀﾞﾏﾁ</t>
  </si>
  <si>
    <t>406252</t>
  </si>
  <si>
    <t>みやこ町</t>
  </si>
  <si>
    <t>ﾐﾔｺﾏﾁ</t>
  </si>
  <si>
    <t>406422</t>
  </si>
  <si>
    <t>吉富町</t>
  </si>
  <si>
    <t>ﾖｼﾄﾐﾏﾁ</t>
  </si>
  <si>
    <t>406465</t>
  </si>
  <si>
    <t>上毛町</t>
  </si>
  <si>
    <t>ｺｳｹﾞﾏﾁ</t>
  </si>
  <si>
    <t>406473</t>
  </si>
  <si>
    <t>築上町</t>
  </si>
  <si>
    <t>ﾁｸｼﾞｮｳﾏﾁ</t>
  </si>
  <si>
    <t>410004</t>
  </si>
  <si>
    <t>ｻｶﾞｹﾝ</t>
  </si>
  <si>
    <t>412015</t>
  </si>
  <si>
    <t>佐賀市</t>
  </si>
  <si>
    <t>ｻｶﾞｼ</t>
  </si>
  <si>
    <t>412023</t>
  </si>
  <si>
    <t>唐津市</t>
  </si>
  <si>
    <t>ｶﾗﾂｼ</t>
  </si>
  <si>
    <t>412031</t>
  </si>
  <si>
    <t>鳥栖市</t>
  </si>
  <si>
    <t>ﾄｽｼ</t>
  </si>
  <si>
    <t>412040</t>
  </si>
  <si>
    <t>多久市</t>
  </si>
  <si>
    <t>ﾀｸｼ</t>
  </si>
  <si>
    <t>412058</t>
  </si>
  <si>
    <t>伊万里市</t>
  </si>
  <si>
    <t>ｲﾏﾘｼ</t>
  </si>
  <si>
    <t>412066</t>
  </si>
  <si>
    <t>武雄市</t>
  </si>
  <si>
    <t>ﾀｹｵｼ</t>
  </si>
  <si>
    <t>412074</t>
  </si>
  <si>
    <t>鹿島市</t>
  </si>
  <si>
    <t>412082</t>
  </si>
  <si>
    <t>小城市</t>
  </si>
  <si>
    <t>ｵｷﾞｼ</t>
  </si>
  <si>
    <t>412091</t>
  </si>
  <si>
    <t>嬉野市</t>
  </si>
  <si>
    <t>ｳﾚｼﾉｼ</t>
  </si>
  <si>
    <t>412104</t>
  </si>
  <si>
    <t>神埼市</t>
  </si>
  <si>
    <t>ｶﾝｻﾞｷｼ</t>
  </si>
  <si>
    <t>413275</t>
  </si>
  <si>
    <t>吉野ヶ里町</t>
  </si>
  <si>
    <t>ﾖｼﾉｶﾞﾘﾁｮｳ</t>
  </si>
  <si>
    <t>413411</t>
  </si>
  <si>
    <t>基山町</t>
  </si>
  <si>
    <t>ｷﾔﾏﾁｮｳ</t>
  </si>
  <si>
    <t>413453</t>
  </si>
  <si>
    <t>上峰町</t>
  </si>
  <si>
    <t>ｶﾐﾐﾈﾁｮｳ</t>
  </si>
  <si>
    <t>413461</t>
  </si>
  <si>
    <t>みやき町</t>
  </si>
  <si>
    <t>ﾐﾔｷﾁｮｳ</t>
  </si>
  <si>
    <t>413879</t>
  </si>
  <si>
    <t>玄海町</t>
  </si>
  <si>
    <t>ｹﾞﾝｶｲﾁｮｳ</t>
  </si>
  <si>
    <t>414018</t>
  </si>
  <si>
    <t>有田町</t>
  </si>
  <si>
    <t>ｱﾘﾀﾁｮｳ</t>
  </si>
  <si>
    <t>414239</t>
  </si>
  <si>
    <t>大町町</t>
  </si>
  <si>
    <t>ｵｵﾏﾁﾁｮｳ</t>
  </si>
  <si>
    <t>414247</t>
  </si>
  <si>
    <t>江北町</t>
  </si>
  <si>
    <t>ｺｳﾎｸﾏﾁ</t>
  </si>
  <si>
    <t>414255</t>
  </si>
  <si>
    <t>白石町</t>
  </si>
  <si>
    <t>ｼﾛｲｼﾁｮｳ</t>
  </si>
  <si>
    <t>414417</t>
  </si>
  <si>
    <t>太良町</t>
  </si>
  <si>
    <t>ﾀﾗﾁｮｳ</t>
  </si>
  <si>
    <t>420000</t>
  </si>
  <si>
    <t>ﾅｶﾞｻｷｹﾝ</t>
  </si>
  <si>
    <t>422011</t>
  </si>
  <si>
    <t>長崎市</t>
  </si>
  <si>
    <t>ﾅｶﾞｻｷｼ</t>
  </si>
  <si>
    <t>422029</t>
  </si>
  <si>
    <t>佐世保市</t>
  </si>
  <si>
    <t>ｻｾﾎﾞｼ</t>
  </si>
  <si>
    <t>422037</t>
  </si>
  <si>
    <t>島原市</t>
  </si>
  <si>
    <t>ｼﾏﾊﾞﾗｼ</t>
  </si>
  <si>
    <t>422045</t>
  </si>
  <si>
    <t>諫早市</t>
  </si>
  <si>
    <t>ｲｻﾊﾔｼ</t>
  </si>
  <si>
    <t>422053</t>
  </si>
  <si>
    <t>大村市</t>
  </si>
  <si>
    <t>ｵｵﾑﾗｼ</t>
  </si>
  <si>
    <t>422070</t>
  </si>
  <si>
    <t>平戸市</t>
  </si>
  <si>
    <t>ﾋﾗﾄﾞｼ</t>
  </si>
  <si>
    <t>422088</t>
  </si>
  <si>
    <t>松浦市</t>
  </si>
  <si>
    <t>ﾏﾂｳﾗｼ</t>
  </si>
  <si>
    <t>422096</t>
  </si>
  <si>
    <t>対馬市</t>
  </si>
  <si>
    <t>422100</t>
  </si>
  <si>
    <t>壱岐市</t>
  </si>
  <si>
    <t>ｲｷｼ</t>
  </si>
  <si>
    <t>422118</t>
  </si>
  <si>
    <t>五島市</t>
  </si>
  <si>
    <t>ｺﾞﾄｳｼ</t>
  </si>
  <si>
    <t>422126</t>
  </si>
  <si>
    <t>西海市</t>
  </si>
  <si>
    <t>ｻｲｶｲｼ</t>
  </si>
  <si>
    <t>422134</t>
  </si>
  <si>
    <t>雲仙市</t>
  </si>
  <si>
    <t>ｳﾝｾﾞﾝｼ</t>
  </si>
  <si>
    <t>422142</t>
  </si>
  <si>
    <t>南島原市</t>
  </si>
  <si>
    <t>ﾐﾅﾐｼﾏﾊﾞﾗｼ</t>
  </si>
  <si>
    <t>423076</t>
  </si>
  <si>
    <t>長与町</t>
  </si>
  <si>
    <t>ﾅｶﾞﾖﾁｮｳ</t>
  </si>
  <si>
    <t>423084</t>
  </si>
  <si>
    <t>時津町</t>
  </si>
  <si>
    <t>ﾄｷﾞﾂﾁｮｳ</t>
  </si>
  <si>
    <t>423211</t>
  </si>
  <si>
    <t>東彼杵町</t>
  </si>
  <si>
    <t>ﾋｶﾞｼｿﾉｷﾞﾁｮｳ</t>
  </si>
  <si>
    <t>423220</t>
  </si>
  <si>
    <t>川棚町</t>
  </si>
  <si>
    <t>ｶﾜﾀﾅﾁｮｳ</t>
  </si>
  <si>
    <t>423238</t>
  </si>
  <si>
    <t>波佐見町</t>
  </si>
  <si>
    <t>ﾊｻﾐﾁｮｳ</t>
  </si>
  <si>
    <t>423831</t>
  </si>
  <si>
    <t>小値賀町</t>
  </si>
  <si>
    <t>ｵﾁﾞｶﾁｮｳ</t>
  </si>
  <si>
    <t>423912</t>
  </si>
  <si>
    <t>佐々町</t>
  </si>
  <si>
    <t>ｻｻﾞﾁｮｳ</t>
  </si>
  <si>
    <t>424111</t>
  </si>
  <si>
    <t>新上五島町</t>
  </si>
  <si>
    <t>ｼﾝｶﾐｺﾞﾄｳﾁｮｳ</t>
  </si>
  <si>
    <t>430005</t>
  </si>
  <si>
    <t>ｸﾏﾓﾄｹﾝ</t>
  </si>
  <si>
    <t>431001</t>
  </si>
  <si>
    <t>熊本市</t>
  </si>
  <si>
    <t>ｸﾏﾓﾄｼ</t>
  </si>
  <si>
    <t>432024</t>
  </si>
  <si>
    <t>八代市</t>
  </si>
  <si>
    <t>ﾔﾂｼﾛｼ</t>
  </si>
  <si>
    <t>432032</t>
  </si>
  <si>
    <t>人吉市</t>
  </si>
  <si>
    <t>ﾋﾄﾖｼｼ</t>
  </si>
  <si>
    <t>432041</t>
  </si>
  <si>
    <t>荒尾市</t>
  </si>
  <si>
    <t>ｱﾗｵｼ</t>
  </si>
  <si>
    <t>432059</t>
  </si>
  <si>
    <t>水俣市</t>
  </si>
  <si>
    <t>ﾐﾅﾏﾀｼ</t>
  </si>
  <si>
    <t>432067</t>
  </si>
  <si>
    <t>玉名市</t>
  </si>
  <si>
    <t>ﾀﾏﾅｼ</t>
  </si>
  <si>
    <t>432083</t>
  </si>
  <si>
    <t>山鹿市</t>
  </si>
  <si>
    <t>ﾔﾏｶﾞｼ</t>
  </si>
  <si>
    <t>432105</t>
  </si>
  <si>
    <t>菊池市</t>
  </si>
  <si>
    <t>ｷｸﾁｼ</t>
  </si>
  <si>
    <t>432113</t>
  </si>
  <si>
    <t>宇土市</t>
  </si>
  <si>
    <t>ｳﾄｼ</t>
  </si>
  <si>
    <t>432121</t>
  </si>
  <si>
    <t>上天草市</t>
  </si>
  <si>
    <t>ｶﾐｱﾏｸｻｼ</t>
  </si>
  <si>
    <t>432130</t>
  </si>
  <si>
    <t>宇城市</t>
  </si>
  <si>
    <t>ｳｷｼ</t>
  </si>
  <si>
    <t>432148</t>
  </si>
  <si>
    <t>阿蘇市</t>
  </si>
  <si>
    <t>ｱｿｼ</t>
  </si>
  <si>
    <t>432156</t>
  </si>
  <si>
    <t>天草市</t>
  </si>
  <si>
    <t>ｱﾏｸｻｼ</t>
  </si>
  <si>
    <t>432164</t>
  </si>
  <si>
    <t>合志市</t>
  </si>
  <si>
    <t>ｺｳｼｼ</t>
  </si>
  <si>
    <t>433489</t>
  </si>
  <si>
    <t>433641</t>
  </si>
  <si>
    <t>玉東町</t>
  </si>
  <si>
    <t>ｷﾞｮｸﾄｳﾏﾁ</t>
  </si>
  <si>
    <t>433675</t>
  </si>
  <si>
    <t>南関町</t>
  </si>
  <si>
    <t>ﾅﾝｶﾝﾏﾁ</t>
  </si>
  <si>
    <t>433683</t>
  </si>
  <si>
    <t>長洲町</t>
  </si>
  <si>
    <t>ﾅｶﾞｽﾏﾁ</t>
  </si>
  <si>
    <t>433691</t>
  </si>
  <si>
    <t>和水町</t>
  </si>
  <si>
    <t>ﾅｺﾞﾐﾏﾁ</t>
  </si>
  <si>
    <t>434035</t>
  </si>
  <si>
    <t>大津町</t>
  </si>
  <si>
    <t>ｵｵﾂﾞﾏﾁ</t>
  </si>
  <si>
    <t>434043</t>
  </si>
  <si>
    <t>菊陽町</t>
  </si>
  <si>
    <t>ｷｸﾖｳﾏﾁ</t>
  </si>
  <si>
    <t>434230</t>
  </si>
  <si>
    <t>南小国町</t>
  </si>
  <si>
    <t>ﾐﾅﾐｵｸﾞﾆﾏﾁ</t>
  </si>
  <si>
    <t>434248</t>
  </si>
  <si>
    <t>434256</t>
  </si>
  <si>
    <t>産山村</t>
  </si>
  <si>
    <t>ｳﾌﾞﾔﾏﾑﾗ</t>
  </si>
  <si>
    <t>434281</t>
  </si>
  <si>
    <t>434329</t>
  </si>
  <si>
    <t>西原村</t>
  </si>
  <si>
    <t>ﾆｼﾊﾗﾑﾗ</t>
  </si>
  <si>
    <t>434337</t>
  </si>
  <si>
    <t>南阿蘇村</t>
  </si>
  <si>
    <t>ﾐﾅﾐｱｿﾑﾗ</t>
  </si>
  <si>
    <t>434418</t>
  </si>
  <si>
    <t>御船町</t>
  </si>
  <si>
    <t>ﾐﾌﾈﾏﾁ</t>
  </si>
  <si>
    <t>434426</t>
  </si>
  <si>
    <t>嘉島町</t>
  </si>
  <si>
    <t>ｶｼﾏﾏﾁ</t>
  </si>
  <si>
    <t>434434</t>
  </si>
  <si>
    <t>益城町</t>
  </si>
  <si>
    <t>ﾏｼｷﾏﾁ</t>
  </si>
  <si>
    <t>434442</t>
  </si>
  <si>
    <t>甲佐町</t>
  </si>
  <si>
    <t>ｺｳｻﾏﾁ</t>
  </si>
  <si>
    <t>434477</t>
  </si>
  <si>
    <t>山都町</t>
  </si>
  <si>
    <t>ﾔﾏﾄﾁｮｳ</t>
  </si>
  <si>
    <t>434680</t>
  </si>
  <si>
    <t>氷川町</t>
  </si>
  <si>
    <t>ﾋｶﾜﾁｮｳ</t>
  </si>
  <si>
    <t>434825</t>
  </si>
  <si>
    <t>芦北町</t>
  </si>
  <si>
    <t>ｱｼｷﾀﾏﾁ</t>
  </si>
  <si>
    <t>434841</t>
  </si>
  <si>
    <t>津奈木町</t>
  </si>
  <si>
    <t>ﾂﾅｷﾞﾏﾁ</t>
  </si>
  <si>
    <t>435015</t>
  </si>
  <si>
    <t>錦町</t>
  </si>
  <si>
    <t>ﾆｼｷﾏﾁ</t>
  </si>
  <si>
    <t>435058</t>
  </si>
  <si>
    <t>多良木町</t>
  </si>
  <si>
    <t>ﾀﾗｷﾞﾏﾁ</t>
  </si>
  <si>
    <t>435066</t>
  </si>
  <si>
    <t>湯前町</t>
  </si>
  <si>
    <t>ﾕﾉﾏｴﾏﾁ</t>
  </si>
  <si>
    <t>435074</t>
  </si>
  <si>
    <t>水上村</t>
  </si>
  <si>
    <t>ﾐｽﾞｶﾐﾑﾗ</t>
  </si>
  <si>
    <t>435104</t>
  </si>
  <si>
    <t>相良村</t>
  </si>
  <si>
    <t>ｻｶﾞﾗﾑﾗ</t>
  </si>
  <si>
    <t>435112</t>
  </si>
  <si>
    <t>五木村</t>
  </si>
  <si>
    <t>ｲﾂｷﾑﾗ</t>
  </si>
  <si>
    <t>435121</t>
  </si>
  <si>
    <t>山江村</t>
  </si>
  <si>
    <t>ﾔﾏｴﾑﾗ</t>
  </si>
  <si>
    <t>435139</t>
  </si>
  <si>
    <t>球磨村</t>
  </si>
  <si>
    <t>ｸﾏﾑﾗ</t>
  </si>
  <si>
    <t>435147</t>
  </si>
  <si>
    <t>あさぎり町</t>
  </si>
  <si>
    <t>ｱｻｷﾞﾘﾁｮｳ</t>
  </si>
  <si>
    <t>435317</t>
  </si>
  <si>
    <t>苓北町</t>
  </si>
  <si>
    <t>ﾚｲﾎｸﾏﾁ</t>
  </si>
  <si>
    <t>440001</t>
  </si>
  <si>
    <t>ｵｵｲﾀｹﾝ</t>
  </si>
  <si>
    <t>442011</t>
  </si>
  <si>
    <t>大分市</t>
  </si>
  <si>
    <t>ｵｵｲﾀｼ</t>
  </si>
  <si>
    <t>442020</t>
  </si>
  <si>
    <t>別府市</t>
  </si>
  <si>
    <t>ﾍﾞｯﾌﾟｼ</t>
  </si>
  <si>
    <t>442038</t>
  </si>
  <si>
    <t>中津市</t>
  </si>
  <si>
    <t>ﾅｶﾂｼ</t>
  </si>
  <si>
    <t>442046</t>
  </si>
  <si>
    <t>日田市</t>
  </si>
  <si>
    <t>ﾋﾀｼ</t>
  </si>
  <si>
    <t>442054</t>
  </si>
  <si>
    <t>佐伯市</t>
  </si>
  <si>
    <t>ｻｲｷｼ</t>
  </si>
  <si>
    <t>442062</t>
  </si>
  <si>
    <t>臼杵市</t>
  </si>
  <si>
    <t>ｳｽｷｼ</t>
  </si>
  <si>
    <t>442071</t>
  </si>
  <si>
    <t>津久見市</t>
  </si>
  <si>
    <t>ﾂｸﾐｼ</t>
  </si>
  <si>
    <t>442089</t>
  </si>
  <si>
    <t>竹田市</t>
  </si>
  <si>
    <t>ﾀｹﾀｼ</t>
  </si>
  <si>
    <t>442097</t>
  </si>
  <si>
    <t>豊後高田市</t>
  </si>
  <si>
    <t>ﾌﾞﾝｺﾞﾀｶﾀﾞｼ</t>
  </si>
  <si>
    <t>442101</t>
  </si>
  <si>
    <t>杵築市</t>
  </si>
  <si>
    <t>ｷﾂｷｼ</t>
  </si>
  <si>
    <t>442119</t>
  </si>
  <si>
    <t>宇佐市</t>
  </si>
  <si>
    <t>ｳｻｼ</t>
  </si>
  <si>
    <t>442127</t>
  </si>
  <si>
    <t>豊後大野市</t>
  </si>
  <si>
    <t>ﾌﾞﾝｺﾞｵｵﾉｼ</t>
  </si>
  <si>
    <t>442135</t>
  </si>
  <si>
    <t>由布市</t>
  </si>
  <si>
    <t>ﾕﾌｼ</t>
  </si>
  <si>
    <t>442143</t>
  </si>
  <si>
    <t>国東市</t>
  </si>
  <si>
    <t>ｸﾆｻｷｼ</t>
  </si>
  <si>
    <t>443221</t>
  </si>
  <si>
    <t>姫島村</t>
  </si>
  <si>
    <t>ﾋﾒｼﾏﾑﾗ</t>
  </si>
  <si>
    <t>443417</t>
  </si>
  <si>
    <t>日出町</t>
  </si>
  <si>
    <t>ﾋｼﾞﾏﾁ</t>
  </si>
  <si>
    <t>444618</t>
  </si>
  <si>
    <t>九重町</t>
  </si>
  <si>
    <t>ｺｺﾉｴﾏﾁ</t>
  </si>
  <si>
    <t>444626</t>
  </si>
  <si>
    <t>玖珠町</t>
  </si>
  <si>
    <t>ｸｽﾏﾁ</t>
  </si>
  <si>
    <t>450006</t>
  </si>
  <si>
    <t>ﾐﾔｻﾞｷｹﾝ</t>
  </si>
  <si>
    <t>452017</t>
  </si>
  <si>
    <t>宮崎市</t>
  </si>
  <si>
    <t>ﾐﾔｻﾞｷｼ</t>
  </si>
  <si>
    <t>452025</t>
  </si>
  <si>
    <t>都城市</t>
  </si>
  <si>
    <t>ﾐﾔｺﾉｼﾞｮｳｼ</t>
  </si>
  <si>
    <t>452033</t>
  </si>
  <si>
    <t>延岡市</t>
  </si>
  <si>
    <t>ﾉﾍﾞｵｶｼ</t>
  </si>
  <si>
    <t>452041</t>
  </si>
  <si>
    <t>日南市</t>
  </si>
  <si>
    <t>ﾆﾁﾅﾝｼ</t>
  </si>
  <si>
    <t>452050</t>
  </si>
  <si>
    <t>小林市</t>
  </si>
  <si>
    <t>ｺﾊﾞﾔｼｼ</t>
  </si>
  <si>
    <t>452068</t>
  </si>
  <si>
    <t>日向市</t>
  </si>
  <si>
    <t>ﾋｭｳｶﾞｼ</t>
  </si>
  <si>
    <t>452076</t>
  </si>
  <si>
    <t>串間市</t>
  </si>
  <si>
    <t>ｸｼﾏｼ</t>
  </si>
  <si>
    <t>452084</t>
  </si>
  <si>
    <t>西都市</t>
  </si>
  <si>
    <t>ｻｲﾄｼ</t>
  </si>
  <si>
    <t>452092</t>
  </si>
  <si>
    <t>えびの市</t>
  </si>
  <si>
    <t>ｴﾋﾞﾉｼ</t>
  </si>
  <si>
    <t>453412</t>
  </si>
  <si>
    <t>三股町</t>
  </si>
  <si>
    <t>ﾐﾏﾀﾁｮｳ</t>
  </si>
  <si>
    <t>453617</t>
  </si>
  <si>
    <t>高原町</t>
  </si>
  <si>
    <t>ﾀｶﾊﾙﾁｮｳ</t>
  </si>
  <si>
    <t>453820</t>
  </si>
  <si>
    <t>国富町</t>
  </si>
  <si>
    <t>ｸﾆﾄﾐﾁｮｳ</t>
  </si>
  <si>
    <t>453838</t>
  </si>
  <si>
    <t>綾町</t>
  </si>
  <si>
    <t>ｱﾔﾁｮｳ</t>
  </si>
  <si>
    <t>454010</t>
  </si>
  <si>
    <t>高鍋町</t>
  </si>
  <si>
    <t>ﾀｶﾅﾍﾞﾁｮｳ</t>
  </si>
  <si>
    <t>454028</t>
  </si>
  <si>
    <t>新富町</t>
  </si>
  <si>
    <t>ｼﾝﾄﾐﾁｮｳ</t>
  </si>
  <si>
    <t>454036</t>
  </si>
  <si>
    <t>西米良村</t>
  </si>
  <si>
    <t>ﾆｼﾒﾗｿﾝ</t>
  </si>
  <si>
    <t>454044</t>
  </si>
  <si>
    <t>木城町</t>
  </si>
  <si>
    <t>ｷｼﾞｮｳﾁｮｳ</t>
  </si>
  <si>
    <t>454052</t>
  </si>
  <si>
    <t>川南町</t>
  </si>
  <si>
    <t>ｶﾜﾐﾅﾐﾁｮｳ</t>
  </si>
  <si>
    <t>454061</t>
  </si>
  <si>
    <t>都農町</t>
  </si>
  <si>
    <t>454214</t>
  </si>
  <si>
    <t>門川町</t>
  </si>
  <si>
    <t>ｶﾄﾞｶﾞﾜﾁｮｳ</t>
  </si>
  <si>
    <t>454290</t>
  </si>
  <si>
    <t>諸塚村</t>
  </si>
  <si>
    <t>ﾓﾛﾂｶｿﾝ</t>
  </si>
  <si>
    <t>454303</t>
  </si>
  <si>
    <t>椎葉村</t>
  </si>
  <si>
    <t>ｼｲﾊﾞｿﾝ</t>
  </si>
  <si>
    <t>454311</t>
  </si>
  <si>
    <t>454419</t>
  </si>
  <si>
    <t>高千穂町</t>
  </si>
  <si>
    <t>ﾀｶﾁﾎﾁｮｳ</t>
  </si>
  <si>
    <t>454427</t>
  </si>
  <si>
    <t>日之影町</t>
  </si>
  <si>
    <t>ﾋﾉｶｹﾞﾁｮｳ</t>
  </si>
  <si>
    <t>454435</t>
  </si>
  <si>
    <t>五ヶ瀬町</t>
  </si>
  <si>
    <t>ｺﾞｶｾﾁｮｳ</t>
  </si>
  <si>
    <t>460001</t>
  </si>
  <si>
    <t>ｶｺﾞｼﾏｹﾝ</t>
  </si>
  <si>
    <t>462012</t>
  </si>
  <si>
    <t>鹿児島市</t>
  </si>
  <si>
    <t>ｶｺﾞｼﾏｼ</t>
  </si>
  <si>
    <t>462039</t>
  </si>
  <si>
    <t>鹿屋市</t>
  </si>
  <si>
    <t>ｶﾉﾔｼ</t>
  </si>
  <si>
    <t>462047</t>
  </si>
  <si>
    <t>枕崎市</t>
  </si>
  <si>
    <t>ﾏｸﾗｻﾞｷｼ</t>
  </si>
  <si>
    <t>462063</t>
  </si>
  <si>
    <t>阿久根市</t>
  </si>
  <si>
    <t>ｱｸﾈｼ</t>
  </si>
  <si>
    <t>462080</t>
  </si>
  <si>
    <t>出水市</t>
  </si>
  <si>
    <t>462101</t>
  </si>
  <si>
    <t>指宿市</t>
  </si>
  <si>
    <t>ｲﾌﾞｽｷｼ</t>
  </si>
  <si>
    <t>462136</t>
  </si>
  <si>
    <t>西之表市</t>
  </si>
  <si>
    <t>ﾆｼﾉｵﾓﾃｼ</t>
  </si>
  <si>
    <t>462144</t>
  </si>
  <si>
    <t>垂水市</t>
  </si>
  <si>
    <t>ﾀﾙﾐｽﾞｼ</t>
  </si>
  <si>
    <t>462152</t>
  </si>
  <si>
    <t>薩摩川内市</t>
  </si>
  <si>
    <t>ｻﾂﾏｾﾝﾀﾞｲｼ</t>
  </si>
  <si>
    <t>462161</t>
  </si>
  <si>
    <t>日置市</t>
  </si>
  <si>
    <t>ﾋｵｷｼ</t>
  </si>
  <si>
    <t>462179</t>
  </si>
  <si>
    <t>曽於市</t>
  </si>
  <si>
    <t>ｿｵｼ</t>
  </si>
  <si>
    <t>462187</t>
  </si>
  <si>
    <t>霧島市</t>
  </si>
  <si>
    <t>ｷﾘｼﾏｼ</t>
  </si>
  <si>
    <t>462195</t>
  </si>
  <si>
    <t>いちき串木野市</t>
  </si>
  <si>
    <t>ｲﾁｷｸｼｷﾉｼ</t>
  </si>
  <si>
    <t>462209</t>
  </si>
  <si>
    <t>南さつま市</t>
  </si>
  <si>
    <t>ﾐﾅﾐｻﾂﾏｼ</t>
  </si>
  <si>
    <t>462217</t>
  </si>
  <si>
    <t>志布志市</t>
  </si>
  <si>
    <t>ｼﾌﾞｼｼ</t>
  </si>
  <si>
    <t>462225</t>
  </si>
  <si>
    <t>奄美市</t>
  </si>
  <si>
    <t>ｱﾏﾐｼ</t>
  </si>
  <si>
    <t>462233</t>
  </si>
  <si>
    <t>南九州市</t>
  </si>
  <si>
    <t>ﾐﾅﾐｷｭｳｼｭｳｼ</t>
  </si>
  <si>
    <t>462241</t>
  </si>
  <si>
    <t>伊佐市</t>
  </si>
  <si>
    <t>ｲｻｼ</t>
  </si>
  <si>
    <t>462250</t>
  </si>
  <si>
    <t>姶良市</t>
  </si>
  <si>
    <t>ｱｲﾗｼ</t>
  </si>
  <si>
    <t>463035</t>
  </si>
  <si>
    <t>三島村</t>
  </si>
  <si>
    <t>ﾐｼﾏﾑﾗ</t>
  </si>
  <si>
    <t>463043</t>
  </si>
  <si>
    <t>十島村</t>
  </si>
  <si>
    <t>463922</t>
  </si>
  <si>
    <t>さつま町</t>
  </si>
  <si>
    <t>ｻﾂﾏﾁｮｳ</t>
  </si>
  <si>
    <t>464040</t>
  </si>
  <si>
    <t>長島町</t>
  </si>
  <si>
    <t>ﾅｶﾞｼﾏﾁｮｳ</t>
  </si>
  <si>
    <t>464520</t>
  </si>
  <si>
    <t>湧水町</t>
  </si>
  <si>
    <t>ﾕｳｽｲﾁｮｳ</t>
  </si>
  <si>
    <t>464686</t>
  </si>
  <si>
    <t>大崎町</t>
  </si>
  <si>
    <t>ｵｵｻｷﾁｮｳ</t>
  </si>
  <si>
    <t>464821</t>
  </si>
  <si>
    <t>東串良町</t>
  </si>
  <si>
    <t>ﾋｶﾞｼｸｼﾗﾁｮｳ</t>
  </si>
  <si>
    <t>464902</t>
  </si>
  <si>
    <t>錦江町</t>
  </si>
  <si>
    <t>ｷﾝｺｳﾁｮｳ</t>
  </si>
  <si>
    <t>464911</t>
  </si>
  <si>
    <t>南大隅町</t>
  </si>
  <si>
    <t>ﾐﾅﾐｵｵｽﾐﾁｮｳ</t>
  </si>
  <si>
    <t>464929</t>
  </si>
  <si>
    <t>肝付町</t>
  </si>
  <si>
    <t>ｷﾓﾂｷﾁｮｳ</t>
  </si>
  <si>
    <t>465011</t>
  </si>
  <si>
    <t>中種子町</t>
  </si>
  <si>
    <t>ﾅｶﾀﾈﾁｮｳ</t>
  </si>
  <si>
    <t>465020</t>
  </si>
  <si>
    <t>南種子町</t>
  </si>
  <si>
    <t>ﾐﾅﾐﾀﾈﾁｮｳ</t>
  </si>
  <si>
    <t>465054</t>
  </si>
  <si>
    <t>屋久島町</t>
  </si>
  <si>
    <t>ﾔｸｼﾏﾁｮｳ</t>
  </si>
  <si>
    <t>465232</t>
  </si>
  <si>
    <t>大和村</t>
  </si>
  <si>
    <t>ﾔﾏﾄｿﾝ</t>
  </si>
  <si>
    <t>465241</t>
  </si>
  <si>
    <t>宇検村</t>
  </si>
  <si>
    <t>ｳｹﾝｿﾝ</t>
  </si>
  <si>
    <t>465259</t>
  </si>
  <si>
    <t>瀬戸内町</t>
  </si>
  <si>
    <t>ｾﾄｳﾁﾁｮｳ</t>
  </si>
  <si>
    <t>465275</t>
  </si>
  <si>
    <t>龍郷町</t>
  </si>
  <si>
    <t>ﾀﾂｺﾞｳﾁｮｳ</t>
  </si>
  <si>
    <t>465291</t>
  </si>
  <si>
    <t>喜界町</t>
  </si>
  <si>
    <t>ｷｶｲﾁｮｳ</t>
  </si>
  <si>
    <t>465305</t>
  </si>
  <si>
    <t>徳之島町</t>
  </si>
  <si>
    <t>ﾄｸﾉｼﾏﾁｮｳ</t>
  </si>
  <si>
    <t>465313</t>
  </si>
  <si>
    <t>天城町</t>
  </si>
  <si>
    <t>ｱﾏｷﾞﾁｮｳ</t>
  </si>
  <si>
    <t>465321</t>
  </si>
  <si>
    <t>伊仙町</t>
  </si>
  <si>
    <t>ｲｾﾝﾁｮｳ</t>
  </si>
  <si>
    <t>465330</t>
  </si>
  <si>
    <t>和泊町</t>
  </si>
  <si>
    <t>ﾜﾄﾞﾏﾘﾁｮｳ</t>
  </si>
  <si>
    <t>465348</t>
  </si>
  <si>
    <t>知名町</t>
  </si>
  <si>
    <t>ﾁﾅﾁｮｳ</t>
  </si>
  <si>
    <t>465356</t>
  </si>
  <si>
    <t>与論町</t>
  </si>
  <si>
    <t>ﾖﾛﾝﾁｮｳ</t>
  </si>
  <si>
    <t>470007</t>
  </si>
  <si>
    <t>ｵｷﾅﾜｹﾝ</t>
  </si>
  <si>
    <t>472018</t>
  </si>
  <si>
    <t>那覇市</t>
  </si>
  <si>
    <t>ﾅﾊｼ</t>
  </si>
  <si>
    <t>472051</t>
  </si>
  <si>
    <t>宜野湾市</t>
  </si>
  <si>
    <t>ｷﾞﾉﾜﾝｼ</t>
  </si>
  <si>
    <t>472077</t>
  </si>
  <si>
    <t>石垣市</t>
  </si>
  <si>
    <t>ｲｼｶﾞｷｼ</t>
  </si>
  <si>
    <t>472085</t>
  </si>
  <si>
    <t>浦添市</t>
  </si>
  <si>
    <t>ｳﾗｿｴｼ</t>
  </si>
  <si>
    <t>472093</t>
  </si>
  <si>
    <t>名護市</t>
  </si>
  <si>
    <t>ﾅｺﾞｼ</t>
  </si>
  <si>
    <t>472107</t>
  </si>
  <si>
    <t>糸満市</t>
  </si>
  <si>
    <t>ｲﾄﾏﾝｼ</t>
  </si>
  <si>
    <t>472115</t>
  </si>
  <si>
    <t>沖縄市</t>
  </si>
  <si>
    <t>ｵｷﾅﾜｼ</t>
  </si>
  <si>
    <t>472123</t>
  </si>
  <si>
    <t>豊見城市</t>
  </si>
  <si>
    <t>ﾄﾐｸﾞｽｸｼ</t>
  </si>
  <si>
    <t>472131</t>
  </si>
  <si>
    <t>うるま市</t>
  </si>
  <si>
    <t>ｳﾙﾏｼ</t>
  </si>
  <si>
    <t>472140</t>
  </si>
  <si>
    <t>宮古島市</t>
  </si>
  <si>
    <t>ﾐﾔｺｼﾞﾏｼ</t>
  </si>
  <si>
    <t>472158</t>
  </si>
  <si>
    <t>南城市</t>
  </si>
  <si>
    <t>ﾅﾝｼﾞｮｳｼ</t>
  </si>
  <si>
    <t>473014</t>
  </si>
  <si>
    <t>国頭村</t>
  </si>
  <si>
    <t>ｸﾆｶﾞﾐｿﾝ</t>
  </si>
  <si>
    <t>473022</t>
  </si>
  <si>
    <t>大宜味村</t>
  </si>
  <si>
    <t>ｵｵｷﾞﾐｿﾝ</t>
  </si>
  <si>
    <t>473031</t>
  </si>
  <si>
    <t>東村</t>
  </si>
  <si>
    <t>ﾋｶﾞｼｿﾝ</t>
  </si>
  <si>
    <t>473065</t>
  </si>
  <si>
    <t>今帰仁村</t>
  </si>
  <si>
    <t>ﾅｷｼﾞﾝｿﾝ</t>
  </si>
  <si>
    <t>473081</t>
  </si>
  <si>
    <t>本部町</t>
  </si>
  <si>
    <t>ﾓﾄﾌﾞﾁｮｳ</t>
  </si>
  <si>
    <t>473111</t>
  </si>
  <si>
    <t>恩納村</t>
  </si>
  <si>
    <t>ｵﾝﾅｿﾝ</t>
  </si>
  <si>
    <t>473138</t>
  </si>
  <si>
    <t>宜野座村</t>
  </si>
  <si>
    <t>ｷﾞﾉｻﾞｿﾝ</t>
  </si>
  <si>
    <t>473146</t>
  </si>
  <si>
    <t>金武町</t>
  </si>
  <si>
    <t>ｷﾝﾁｮｳ</t>
  </si>
  <si>
    <t>473154</t>
  </si>
  <si>
    <t>伊江村</t>
  </si>
  <si>
    <t>ｲｴｿﾝ</t>
  </si>
  <si>
    <t>473243</t>
  </si>
  <si>
    <t>読谷村</t>
  </si>
  <si>
    <t>ﾖﾐﾀﾝｿﾝ</t>
  </si>
  <si>
    <t>473251</t>
  </si>
  <si>
    <t>嘉手納町</t>
  </si>
  <si>
    <t>ｶﾃﾞﾅﾁｮｳ</t>
  </si>
  <si>
    <t>473260</t>
  </si>
  <si>
    <t>北谷町</t>
  </si>
  <si>
    <t>ﾁﾔﾀﾝﾁｮｳ</t>
  </si>
  <si>
    <t>473278</t>
  </si>
  <si>
    <t>北中城村</t>
  </si>
  <si>
    <t>ｷﾀﾅｶｸﾞｽｸｿﾝ</t>
  </si>
  <si>
    <t>473286</t>
  </si>
  <si>
    <t>中城村</t>
  </si>
  <si>
    <t>ﾅｶｸﾞｽｸｿﾝ</t>
  </si>
  <si>
    <t>473294</t>
  </si>
  <si>
    <t>西原町</t>
  </si>
  <si>
    <t>ﾆｼﾊﾗﾁｮｳ</t>
  </si>
  <si>
    <t>473481</t>
  </si>
  <si>
    <t>与那原町</t>
  </si>
  <si>
    <t>ﾖﾅﾊﾞﾙﾁｮｳ</t>
  </si>
  <si>
    <t>473502</t>
  </si>
  <si>
    <t>南風原町</t>
  </si>
  <si>
    <t>ﾊｴﾊﾞﾙﾁｮｳ</t>
  </si>
  <si>
    <t>473537</t>
  </si>
  <si>
    <t>渡嘉敷村</t>
  </si>
  <si>
    <t>ﾄｶｼｷｿﾝ</t>
  </si>
  <si>
    <t>473545</t>
  </si>
  <si>
    <t>座間味村</t>
  </si>
  <si>
    <t>ｻﾞﾏﾐｿﾝ</t>
  </si>
  <si>
    <t>473553</t>
  </si>
  <si>
    <t>粟国村</t>
  </si>
  <si>
    <t>ｱｸﾞﾆｿﾝ</t>
  </si>
  <si>
    <t>473561</t>
  </si>
  <si>
    <t>渡名喜村</t>
  </si>
  <si>
    <t>ﾄﾅｷｿﾝ</t>
  </si>
  <si>
    <t>473570</t>
  </si>
  <si>
    <t>南大東村</t>
  </si>
  <si>
    <t>ﾐﾅﾐﾀﾞｲﾄｳｿﾝ</t>
  </si>
  <si>
    <t>473588</t>
  </si>
  <si>
    <t>北大東村</t>
  </si>
  <si>
    <t>ｷﾀﾀﾞｲﾄｳｿﾝ</t>
  </si>
  <si>
    <t>473596</t>
  </si>
  <si>
    <t>伊平屋村</t>
  </si>
  <si>
    <t>ｲﾍﾔｿﾝ</t>
  </si>
  <si>
    <t>473600</t>
  </si>
  <si>
    <t>伊是名村</t>
  </si>
  <si>
    <t>ｲｾﾞﾅｿﾝ</t>
  </si>
  <si>
    <t>473618</t>
  </si>
  <si>
    <t>久米島町</t>
  </si>
  <si>
    <t>ｸﾒｼﾞﾏﾁｮｳ</t>
  </si>
  <si>
    <t>473626</t>
  </si>
  <si>
    <t>八重瀬町</t>
  </si>
  <si>
    <t>ﾔｴｾﾁｮｳ</t>
  </si>
  <si>
    <t>473758</t>
  </si>
  <si>
    <t>多良間村</t>
  </si>
  <si>
    <t>ﾀﾗﾏｿﾝ</t>
  </si>
  <si>
    <t>473812</t>
  </si>
  <si>
    <t>竹富町</t>
  </si>
  <si>
    <t>ﾀｹﾄﾐﾁｮｳ</t>
  </si>
  <si>
    <t>473821</t>
  </si>
  <si>
    <t>与那国町</t>
  </si>
  <si>
    <t>ﾖﾅｸﾞﾆﾁｮｳ</t>
  </si>
  <si>
    <t>分類</t>
    <rPh sb="0" eb="2">
      <t>ブンルイ</t>
    </rPh>
    <phoneticPr fontId="4"/>
  </si>
  <si>
    <t>都道府県名</t>
    <rPh sb="0" eb="4">
      <t>トドウフケン</t>
    </rPh>
    <rPh sb="4" eb="5">
      <t>メイ</t>
    </rPh>
    <phoneticPr fontId="4"/>
  </si>
  <si>
    <t>団体名</t>
  </si>
  <si>
    <t>財政力指数</t>
    <rPh sb="0" eb="3">
      <t>ザイセイリョク</t>
    </rPh>
    <rPh sb="3" eb="5">
      <t>シスウ</t>
    </rPh>
    <phoneticPr fontId="4"/>
  </si>
  <si>
    <t>財政力指数(統一)</t>
    <rPh sb="6" eb="8">
      <t>トウイツ</t>
    </rPh>
    <phoneticPr fontId="4"/>
  </si>
  <si>
    <t>補助率一時判定</t>
    <rPh sb="0" eb="3">
      <t>ホジョリツ</t>
    </rPh>
    <rPh sb="3" eb="5">
      <t>イチジ</t>
    </rPh>
    <rPh sb="5" eb="7">
      <t>ハンテイ</t>
    </rPh>
    <phoneticPr fontId="4"/>
  </si>
  <si>
    <t>特定団体コード判定</t>
    <rPh sb="0" eb="4">
      <t>トクテイダンタイ</t>
    </rPh>
    <rPh sb="7" eb="9">
      <t>ハンテイ</t>
    </rPh>
    <phoneticPr fontId="4"/>
  </si>
  <si>
    <t>令和8年度用 補助率の変動パターン設定</t>
    <rPh sb="0" eb="2">
      <t>レイワ</t>
    </rPh>
    <rPh sb="3" eb="6">
      <t>ネンドヨウ</t>
    </rPh>
    <rPh sb="7" eb="10">
      <t>ホジョリツ</t>
    </rPh>
    <rPh sb="11" eb="13">
      <t>ヘンドウ</t>
    </rPh>
    <rPh sb="17" eb="19">
      <t>セッテイ</t>
    </rPh>
    <phoneticPr fontId="4"/>
  </si>
  <si>
    <t>特定団体コード</t>
    <rPh sb="0" eb="2">
      <t>トクテイ</t>
    </rPh>
    <rPh sb="2" eb="4">
      <t>ダンタイ</t>
    </rPh>
    <phoneticPr fontId="4"/>
  </si>
  <si>
    <t>・ 特定団体コード一覧に存在する場合</t>
    <rPh sb="9" eb="11">
      <t>イチラン</t>
    </rPh>
    <rPh sb="12" eb="14">
      <t>ソンザイ</t>
    </rPh>
    <rPh sb="16" eb="18">
      <t>バアイ</t>
    </rPh>
    <phoneticPr fontId="4"/>
  </si>
  <si>
    <t>→ パターン1</t>
  </si>
  <si>
    <t>上記以外</t>
    <rPh sb="0" eb="2">
      <t>ジョウキ</t>
    </rPh>
    <rPh sb="2" eb="4">
      <t>イガイ</t>
    </rPh>
    <phoneticPr fontId="4"/>
  </si>
  <si>
    <t>・ 財政力指数</t>
    <rPh sb="2" eb="7">
      <t>ザイセイリョクシスウ</t>
    </rPh>
    <phoneticPr fontId="52"/>
  </si>
  <si>
    <t>以上</t>
    <rPh sb="0" eb="2">
      <t>イジョウ</t>
    </rPh>
    <phoneticPr fontId="4"/>
  </si>
  <si>
    <t>・ 通常</t>
    <rPh sb="2" eb="4">
      <t>ツウジョウ</t>
    </rPh>
    <phoneticPr fontId="52"/>
  </si>
  <si>
    <t>→ パターン2</t>
  </si>
  <si>
    <t>以下</t>
    <rPh sb="0" eb="2">
      <t>イカ</t>
    </rPh>
    <phoneticPr fontId="4"/>
  </si>
  <si>
    <t>→ パターン3</t>
  </si>
  <si>
    <t>市区町村</t>
    <rPh sb="0" eb="4">
      <t>シクチョウソン</t>
    </rPh>
    <phoneticPr fontId="4"/>
  </si>
  <si>
    <t>鰺ケ沢町</t>
  </si>
  <si>
    <t>六ケ所村</t>
  </si>
  <si>
    <t>七ケ宿町</t>
  </si>
  <si>
    <t>七ケ浜町</t>
  </si>
  <si>
    <t>鶴ケ島市</t>
  </si>
  <si>
    <t>駒ケ根市</t>
  </si>
  <si>
    <t>五ケ瀬町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</si>
</sst>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00000"/>
    <numFmt numFmtId="178" formatCode="ggge&quot;年度&quot;"/>
    <numFmt numFmtId="179" formatCode="yyyy/m/d;@"/>
    <numFmt numFmtId="180" formatCode="0_);[Red]\(0\)"/>
    <numFmt numFmtId="181" formatCode="[$-411]ggge&quot;年&quot;m&quot;月&quot;d&quot;日&quot;;@"/>
    <numFmt numFmtId="182" formatCode="#,##0_ ;[Red]\-#,##0\ "/>
    <numFmt numFmtId="183" formatCode="#"/>
    <numFmt numFmtId="184" formatCode="0.0_ "/>
  </numFmts>
  <fonts count="77" x14ac:knownFonts="1">
    <font>
      <sz val="10"/>
      <name val="ＭＳ Ｐゴシック"/>
      <family val="3"/>
    </font>
    <font>
      <sz val="11"/>
      <color theme="1"/>
      <name val="ＭＳ Ｐゴシック"/>
      <family val="3"/>
      <scheme val="minor"/>
    </font>
    <font>
      <sz val="11"/>
      <color theme="1"/>
      <name val="Meiryo UI"/>
      <family val="2"/>
    </font>
    <font>
      <sz val="11"/>
      <name val="ＭＳ Ｐゴシック"/>
      <family val="3"/>
    </font>
    <font>
      <sz val="6"/>
      <name val="ＭＳ Ｐゴシック"/>
      <family val="3"/>
    </font>
    <font>
      <b/>
      <sz val="14"/>
      <color rgb="FFFF0000"/>
      <name val="ＭＳ Ｐゴシック"/>
      <family val="3"/>
      <scheme val="minor"/>
    </font>
    <font>
      <b/>
      <sz val="24"/>
      <color rgb="FFFF0000"/>
      <name val="ＭＳ Ｐゴシック"/>
      <family val="3"/>
      <scheme val="minor"/>
    </font>
    <font>
      <b/>
      <sz val="12"/>
      <color rgb="FFFF0000"/>
      <name val="ＭＳ Ｐゴシック"/>
      <family val="3"/>
      <scheme val="minor"/>
    </font>
    <font>
      <sz val="18"/>
      <color rgb="FFFF0000"/>
      <name val="ＭＳ Ｐゴシック"/>
      <family val="3"/>
      <scheme val="minor"/>
    </font>
    <font>
      <b/>
      <sz val="22"/>
      <color rgb="FFFF0000"/>
      <name val="ＭＳ Ｐゴシック"/>
      <family val="3"/>
      <scheme val="minor"/>
    </font>
    <font>
      <b/>
      <sz val="11"/>
      <color rgb="FFFF0000"/>
      <name val="ＭＳ Ｐゴシック"/>
      <family val="3"/>
      <scheme val="minor"/>
    </font>
    <font>
      <sz val="11"/>
      <color rgb="FF000000"/>
      <name val="ＭＳ Ｐゴシック"/>
      <family val="2"/>
      <scheme val="minor"/>
    </font>
    <font>
      <b/>
      <sz val="16"/>
      <color rgb="FFFF0000"/>
      <name val="ＭＳ Ｐゴシック"/>
      <family val="3"/>
      <scheme val="minor"/>
    </font>
    <font>
      <sz val="14"/>
      <color theme="1"/>
      <name val="ＭＳ Ｐゴシック"/>
      <family val="3"/>
      <scheme val="minor"/>
    </font>
    <font>
      <b/>
      <sz val="18"/>
      <color theme="1"/>
      <name val="ＭＳ Ｐゴシック"/>
      <family val="3"/>
      <scheme val="minor"/>
    </font>
    <font>
      <b/>
      <u/>
      <sz val="22"/>
      <color rgb="FFFF0000"/>
      <name val="ＭＳ Ｐゴシック"/>
      <family val="3"/>
      <scheme val="minor"/>
    </font>
    <font>
      <sz val="10"/>
      <name val="ＭＳ Ｐゴシック"/>
      <family val="3"/>
    </font>
    <font>
      <sz val="72"/>
      <color rgb="FFFF0000"/>
      <name val="ＭＳ Ｐゴシック"/>
      <family val="2"/>
      <scheme val="minor"/>
    </font>
    <font>
      <sz val="10.5"/>
      <color theme="1"/>
      <name val="ＭＳ Ｐゴシック"/>
      <family val="3"/>
      <scheme val="minor"/>
    </font>
    <font>
      <b/>
      <sz val="11"/>
      <color theme="5"/>
      <name val="ＭＳ Ｐゴシック"/>
      <family val="3"/>
    </font>
    <font>
      <sz val="20"/>
      <color rgb="FFFF0000"/>
      <name val="ＭＳ Ｐゴシック"/>
      <family val="3"/>
    </font>
    <font>
      <b/>
      <sz val="12"/>
      <color rgb="FF7030A0"/>
      <name val="ＭＳ Ｐゴシック"/>
      <family val="3"/>
    </font>
    <font>
      <b/>
      <sz val="22"/>
      <color theme="1"/>
      <name val="ＭＳ Ｐゴシック"/>
      <family val="3"/>
      <scheme val="minor"/>
    </font>
    <font>
      <sz val="11"/>
      <color rgb="FFFF0000"/>
      <name val="ＭＳ Ｐゴシック"/>
      <family val="3"/>
    </font>
    <font>
      <b/>
      <sz val="12"/>
      <color theme="1"/>
      <name val="ＭＳ Ｐゴシック"/>
      <family val="3"/>
      <scheme val="minor"/>
    </font>
    <font>
      <b/>
      <sz val="12"/>
      <name val="ＭＳ Ｐゴシック"/>
      <family val="3"/>
    </font>
    <font>
      <sz val="10"/>
      <color theme="1"/>
      <name val="ＭＳ Ｐゴシック"/>
      <family val="3"/>
    </font>
    <font>
      <sz val="12"/>
      <name val="ＭＳ Ｐゴシック"/>
      <family val="3"/>
    </font>
    <font>
      <u/>
      <sz val="10"/>
      <name val="ＭＳ Ｐゴシック"/>
      <family val="3"/>
    </font>
    <font>
      <sz val="8"/>
      <name val="Meiryo UI"/>
      <family val="3"/>
    </font>
    <font>
      <sz val="10"/>
      <color rgb="FFFF0066"/>
      <name val="ＭＳ Ｐゴシック"/>
      <family val="3"/>
    </font>
    <font>
      <sz val="11"/>
      <name val="ＭＳ ゴシック"/>
      <family val="3"/>
    </font>
    <font>
      <sz val="9"/>
      <name val="ＭＳ Ｐゴシック"/>
      <family val="3"/>
    </font>
    <font>
      <sz val="9"/>
      <name val="ＭＳ ゴシック"/>
      <family val="3"/>
    </font>
    <font>
      <sz val="8"/>
      <name val="ＭＳ Ｐゴシック"/>
      <family val="3"/>
    </font>
    <font>
      <sz val="7"/>
      <name val="ＭＳ Ｐゴシック"/>
      <family val="3"/>
    </font>
    <font>
      <sz val="18"/>
      <name val="ＭＳ ゴシック"/>
      <family val="3"/>
    </font>
    <font>
      <sz val="8"/>
      <color theme="1"/>
      <name val="ＭＳ Ｐゴシック"/>
      <family val="3"/>
    </font>
    <font>
      <sz val="6"/>
      <color theme="1"/>
      <name val="ＭＳ Ｐゴシック"/>
      <family val="3"/>
    </font>
    <font>
      <sz val="14"/>
      <name val="ＭＳ Ｐゴシック"/>
      <family val="3"/>
    </font>
    <font>
      <sz val="10"/>
      <color rgb="FFFF0000"/>
      <name val="ＭＳ Ｐゴシック"/>
      <family val="3"/>
    </font>
    <font>
      <b/>
      <sz val="26"/>
      <color rgb="FFFF0000"/>
      <name val="ＭＳ Ｐゴシック"/>
      <family val="3"/>
    </font>
    <font>
      <sz val="9"/>
      <color theme="1"/>
      <name val="ＭＳ Ｐゴシック"/>
      <family val="3"/>
    </font>
    <font>
      <sz val="10"/>
      <color theme="0"/>
      <name val="ＭＳ Ｐゴシック"/>
      <family val="3"/>
    </font>
    <font>
      <sz val="10"/>
      <color rgb="FF000000"/>
      <name val="ＭＳ Ｐゴシック"/>
      <family val="3"/>
    </font>
    <font>
      <strike/>
      <sz val="10"/>
      <name val="ＭＳ Ｐゴシック"/>
      <family val="3"/>
    </font>
    <font>
      <strike/>
      <sz val="10"/>
      <color theme="1"/>
      <name val="ＭＳ Ｐゴシック"/>
      <family val="3"/>
    </font>
    <font>
      <strike/>
      <sz val="9"/>
      <color rgb="FFFF0000"/>
      <name val="ＭＳ Ｐゴシック"/>
      <family val="3"/>
    </font>
    <font>
      <b/>
      <sz val="10"/>
      <name val="ＭＳ Ｐゴシック"/>
      <family val="3"/>
    </font>
    <font>
      <b/>
      <sz val="10"/>
      <color rgb="FF0070C0"/>
      <name val="ＭＳ Ｐゴシック"/>
      <family val="3"/>
    </font>
    <font>
      <sz val="11"/>
      <color theme="1"/>
      <name val="Meiryo UI"/>
      <family val="2"/>
    </font>
    <font>
      <sz val="11"/>
      <color theme="1"/>
      <name val="ＭＳ Ｐゴシック"/>
      <family val="3"/>
      <scheme val="minor"/>
    </font>
    <font>
      <sz val="10"/>
      <name val="ＭＳ Ｐゴシック"/>
      <family val="3"/>
    </font>
    <font>
      <b/>
      <u/>
      <sz val="11"/>
      <color rgb="FFFF0000"/>
      <name val="ＭＳ Ｐゴシック"/>
      <family val="3"/>
      <charset val="128"/>
    </font>
    <font>
      <sz val="11"/>
      <color theme="1"/>
      <name val="ＭＳ Ｐゴシック"/>
      <family val="3"/>
      <charset val="128"/>
    </font>
    <font>
      <sz val="7"/>
      <name val="ＭＳ Ｐゴシック"/>
      <family val="3"/>
      <charset val="128"/>
    </font>
    <font>
      <u/>
      <sz val="8"/>
      <color theme="1"/>
      <name val="ＭＳ Ｐゴシック"/>
      <family val="3"/>
      <charset val="128"/>
    </font>
    <font>
      <sz val="8"/>
      <color theme="1"/>
      <name val="ＭＳ Ｐゴシック"/>
      <family val="3"/>
      <charset val="128"/>
    </font>
    <font>
      <sz val="11"/>
      <color rgb="FFFF0000"/>
      <name val="ＭＳ Ｐゴシック"/>
      <family val="3"/>
      <charset val="128"/>
    </font>
    <font>
      <b/>
      <u/>
      <sz val="11"/>
      <color rgb="FF0000FF"/>
      <name val="ＭＳ Ｐゴシック"/>
      <family val="3"/>
      <charset val="128"/>
    </font>
    <font>
      <b/>
      <sz val="16"/>
      <color rgb="FFFF0000"/>
      <name val="ＭＳ Ｐゴシック"/>
      <family val="3"/>
      <charset val="128"/>
    </font>
    <font>
      <b/>
      <sz val="11"/>
      <color rgb="FFFF0000"/>
      <name val="ＭＳ Ｐゴシック"/>
      <family val="3"/>
      <charset val="128"/>
    </font>
    <font>
      <sz val="10"/>
      <color rgb="FFFF0000"/>
      <name val="ＭＳ Ｐゴシック"/>
      <family val="3"/>
      <charset val="128"/>
    </font>
    <font>
      <b/>
      <u/>
      <sz val="16"/>
      <color rgb="FFFF0000"/>
      <name val="ＭＳ Ｐゴシック"/>
      <family val="3"/>
      <charset val="128"/>
    </font>
    <font>
      <u/>
      <sz val="11"/>
      <color rgb="FFFF0000"/>
      <name val="ＭＳ Ｐゴシック"/>
      <family val="3"/>
      <charset val="128"/>
    </font>
    <font>
      <b/>
      <u/>
      <sz val="11"/>
      <color theme="1"/>
      <name val="ＭＳ Ｐゴシック"/>
      <family val="3"/>
      <charset val="128"/>
    </font>
    <font>
      <sz val="9"/>
      <color theme="1"/>
      <name val="ＭＳ Ｐゴシック"/>
      <family val="3"/>
      <charset val="128"/>
    </font>
    <font>
      <sz val="9"/>
      <name val="ＭＳ Ｐゴシック"/>
      <family val="3"/>
      <charset val="128"/>
    </font>
    <font>
      <sz val="8"/>
      <name val="ＭＳ Ｐゴシック"/>
      <family val="3"/>
      <charset val="128"/>
    </font>
    <font>
      <b/>
      <sz val="12"/>
      <color rgb="FFFF0000"/>
      <name val="ＭＳ Ｐゴシック"/>
      <family val="3"/>
      <charset val="128"/>
    </font>
    <font>
      <b/>
      <u/>
      <sz val="14"/>
      <color rgb="FFFF0000"/>
      <name val="ＭＳ Ｐゴシック"/>
      <family val="3"/>
      <charset val="128"/>
    </font>
    <font>
      <b/>
      <u/>
      <sz val="12"/>
      <color rgb="FFFF0000"/>
      <name val="ＭＳ Ｐゴシック"/>
      <family val="3"/>
      <charset val="128"/>
    </font>
    <font>
      <sz val="9"/>
      <color rgb="FFFF0000"/>
      <name val="ＭＳ Ｐゴシック"/>
      <family val="3"/>
      <charset val="128"/>
    </font>
    <font>
      <sz val="6"/>
      <name val="ＭＳ Ｐゴシック"/>
      <family val="3"/>
      <charset val="128"/>
    </font>
    <font>
      <b/>
      <sz val="22"/>
      <color rgb="FFFF0000"/>
      <name val="ＭＳ Ｐゴシック"/>
      <family val="3"/>
      <charset val="128"/>
    </font>
    <font>
      <b/>
      <sz val="14"/>
      <color rgb="FFFF0000"/>
      <name val="ＭＳ Ｐゴシック"/>
      <family val="3"/>
      <charset val="128"/>
    </font>
    <font>
      <b/>
      <sz val="20"/>
      <color rgb="FFFF0000"/>
      <name val="ＭＳ Ｐゴシック"/>
      <family val="3"/>
      <charset val="128"/>
    </font>
  </fonts>
  <fills count="22">
    <fill>
      <patternFill patternType="none"/>
    </fill>
    <fill>
      <patternFill patternType="gray125"/>
    </fill>
    <fill>
      <patternFill patternType="solid">
        <fgColor rgb="FFFFFF00"/>
        <bgColor indexed="64"/>
      </patternFill>
    </fill>
    <fill>
      <patternFill patternType="solid">
        <fgColor rgb="FFFFFF99"/>
        <bgColor indexed="64"/>
      </patternFill>
    </fill>
    <fill>
      <patternFill patternType="solid">
        <fgColor rgb="FFCDFFFF"/>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CCFFFF"/>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EFFFFF"/>
        <bgColor indexed="64"/>
      </patternFill>
    </fill>
    <fill>
      <patternFill patternType="solid">
        <fgColor theme="0"/>
        <bgColor indexed="64"/>
      </patternFill>
    </fill>
    <fill>
      <patternFill patternType="solid">
        <fgColor rgb="FFFFFFCC"/>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6" tint="0.39997558519241921"/>
        <bgColor indexed="64"/>
      </patternFill>
    </fill>
  </fills>
  <borders count="19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
      <left/>
      <right/>
      <top/>
      <bottom style="thin">
        <color indexed="64"/>
      </bottom>
      <diagonal/>
    </border>
    <border>
      <left/>
      <right style="thin">
        <color indexed="64"/>
      </right>
      <top/>
      <bottom/>
      <diagonal/>
    </border>
    <border>
      <left style="thick">
        <color rgb="FFFF0000"/>
      </left>
      <right/>
      <top style="thick">
        <color rgb="FFFF0000"/>
      </top>
      <bottom style="thin">
        <color indexed="64"/>
      </bottom>
      <diagonal/>
    </border>
    <border>
      <left style="thick">
        <color rgb="FFFF0000"/>
      </left>
      <right style="thin">
        <color indexed="64"/>
      </right>
      <top style="thin">
        <color indexed="64"/>
      </top>
      <bottom/>
      <diagonal/>
    </border>
    <border>
      <left style="thick">
        <color rgb="FFFF0000"/>
      </left>
      <right style="thin">
        <color indexed="64"/>
      </right>
      <top/>
      <bottom/>
      <diagonal/>
    </border>
    <border>
      <left style="thick">
        <color rgb="FFFF0000"/>
      </left>
      <right style="thin">
        <color indexed="64"/>
      </right>
      <top/>
      <bottom style="thin">
        <color indexed="64"/>
      </bottom>
      <diagonal/>
    </border>
    <border>
      <left style="thick">
        <color rgb="FFFF0000"/>
      </left>
      <right style="thin">
        <color indexed="64"/>
      </right>
      <top style="thin">
        <color indexed="64"/>
      </top>
      <bottom style="thin">
        <color indexed="64"/>
      </bottom>
      <diagonal/>
    </border>
    <border>
      <left style="thick">
        <color rgb="FFFF0000"/>
      </left>
      <right/>
      <top style="thin">
        <color indexed="64"/>
      </top>
      <bottom style="thin">
        <color indexed="64"/>
      </bottom>
      <diagonal/>
    </border>
    <border>
      <left style="thick">
        <color rgb="FFFF0000"/>
      </left>
      <right/>
      <top style="thin">
        <color indexed="64"/>
      </top>
      <bottom style="thick">
        <color rgb="FFFF0000"/>
      </bottom>
      <diagonal/>
    </border>
    <border>
      <left style="thin">
        <color indexed="64"/>
      </left>
      <right style="thin">
        <color indexed="64"/>
      </right>
      <top style="thick">
        <color rgb="FFFF0000"/>
      </top>
      <bottom style="thin">
        <color indexed="64"/>
      </bottom>
      <diagonal/>
    </border>
    <border>
      <left/>
      <right/>
      <top style="thick">
        <color rgb="FFFF0000"/>
      </top>
      <bottom style="thin">
        <color indexed="64"/>
      </bottom>
      <diagonal/>
    </border>
    <border>
      <left style="thin">
        <color indexed="64"/>
      </left>
      <right style="thin">
        <color indexed="64"/>
      </right>
      <top style="thin">
        <color indexed="64"/>
      </top>
      <bottom style="thick">
        <color rgb="FFFF0000"/>
      </bottom>
      <diagonal/>
    </border>
    <border>
      <left/>
      <right/>
      <top style="thick">
        <color rgb="FFFF0000"/>
      </top>
      <bottom/>
      <diagonal/>
    </border>
    <border>
      <left/>
      <right style="thin">
        <color indexed="64"/>
      </right>
      <top style="thin">
        <color indexed="64"/>
      </top>
      <bottom style="thick">
        <color rgb="FFFF0000"/>
      </bottom>
      <diagonal/>
    </border>
    <border>
      <left/>
      <right style="thick">
        <color rgb="FFFF0000"/>
      </right>
      <top style="thick">
        <color rgb="FFFF0000"/>
      </top>
      <bottom style="thin">
        <color indexed="64"/>
      </bottom>
      <diagonal/>
    </border>
    <border>
      <left style="thin">
        <color indexed="64"/>
      </left>
      <right style="thick">
        <color rgb="FFFF0000"/>
      </right>
      <top style="thin">
        <color indexed="64"/>
      </top>
      <bottom/>
      <diagonal/>
    </border>
    <border>
      <left style="thin">
        <color indexed="64"/>
      </left>
      <right style="thick">
        <color rgb="FFFF0000"/>
      </right>
      <top/>
      <bottom/>
      <diagonal/>
    </border>
    <border>
      <left style="thin">
        <color indexed="64"/>
      </left>
      <right style="thick">
        <color rgb="FFFF0000"/>
      </right>
      <top/>
      <bottom style="thin">
        <color indexed="64"/>
      </bottom>
      <diagonal/>
    </border>
    <border>
      <left style="thin">
        <color indexed="64"/>
      </left>
      <right style="thick">
        <color rgb="FFFF0000"/>
      </right>
      <top style="thin">
        <color indexed="64"/>
      </top>
      <bottom style="thin">
        <color indexed="64"/>
      </bottom>
      <diagonal/>
    </border>
    <border>
      <left style="thin">
        <color indexed="64"/>
      </left>
      <right style="thick">
        <color rgb="FFFF0000"/>
      </right>
      <top style="thin">
        <color indexed="64"/>
      </top>
      <bottom style="thick">
        <color rgb="FFFF0000"/>
      </bottom>
      <diagonal/>
    </border>
    <border>
      <left style="thick">
        <color rgb="FFFF0000"/>
      </left>
      <right/>
      <top style="thick">
        <color rgb="FFFF0000"/>
      </top>
      <bottom/>
      <diagonal/>
    </border>
    <border>
      <left style="thick">
        <color rgb="FFFF0000"/>
      </left>
      <right/>
      <top style="medium">
        <color indexed="64"/>
      </top>
      <bottom style="thin">
        <color indexed="64"/>
      </bottom>
      <diagonal/>
    </border>
    <border>
      <left style="thick">
        <color rgb="FFFF0000"/>
      </left>
      <right style="thin">
        <color indexed="64"/>
      </right>
      <top style="thin">
        <color indexed="64"/>
      </top>
      <bottom style="medium">
        <color indexed="64"/>
      </bottom>
      <diagonal/>
    </border>
    <border>
      <left style="thick">
        <color rgb="FFFF0000"/>
      </left>
      <right style="thin">
        <color indexed="64"/>
      </right>
      <top style="thin">
        <color indexed="64"/>
      </top>
      <bottom style="thick">
        <color rgb="FFFF0000"/>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ck">
        <color rgb="FFFF0000"/>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ck">
        <color rgb="FFFF0000"/>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ck">
        <color rgb="FFFF0000"/>
      </right>
      <top style="thick">
        <color rgb="FFFF0000"/>
      </top>
      <bottom/>
      <diagonal/>
    </border>
    <border>
      <left style="thin">
        <color indexed="64"/>
      </left>
      <right style="thick">
        <color rgb="FFFF0000"/>
      </right>
      <top style="medium">
        <color indexed="64"/>
      </top>
      <bottom style="thin">
        <color indexed="64"/>
      </bottom>
      <diagonal/>
    </border>
    <border>
      <left style="thin">
        <color indexed="64"/>
      </left>
      <right style="thick">
        <color rgb="FFFF0000"/>
      </right>
      <top style="thin">
        <color indexed="64"/>
      </top>
      <bottom style="medium">
        <color indexed="64"/>
      </bottom>
      <diagonal/>
    </border>
    <border>
      <left style="thick">
        <color rgb="FFFF0000"/>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hair">
        <color indexed="64"/>
      </left>
      <right/>
      <top/>
      <bottom style="thin">
        <color indexed="64"/>
      </bottom>
      <diagonal/>
    </border>
    <border diagonalDown="1">
      <left style="thin">
        <color indexed="64"/>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theme="1"/>
      </left>
      <right/>
      <top style="thin">
        <color indexed="64"/>
      </top>
      <bottom style="medium">
        <color indexed="64"/>
      </bottom>
      <diagonal/>
    </border>
    <border>
      <left style="thick">
        <color rgb="FFFF0000"/>
      </left>
      <right style="thin">
        <color indexed="64"/>
      </right>
      <top style="thick">
        <color rgb="FFFF0000"/>
      </top>
      <bottom/>
      <diagonal/>
    </border>
    <border>
      <left style="thin">
        <color indexed="64"/>
      </left>
      <right style="thick">
        <color rgb="FFFF0000"/>
      </right>
      <top style="thick">
        <color rgb="FFFF0000"/>
      </top>
      <bottom/>
      <diagonal/>
    </border>
    <border>
      <left style="thick">
        <color rgb="FFFF0000"/>
      </left>
      <right style="thick">
        <color rgb="FFFF0000"/>
      </right>
      <top style="thick">
        <color rgb="FFFF0000"/>
      </top>
      <bottom/>
      <diagonal/>
    </border>
    <border>
      <left style="thick">
        <color rgb="FFFF0000"/>
      </left>
      <right style="thick">
        <color rgb="FFFF0000"/>
      </right>
      <top/>
      <bottom/>
      <diagonal/>
    </border>
    <border>
      <left style="thick">
        <color rgb="FFFF0000"/>
      </left>
      <right style="thick">
        <color rgb="FFFF0000"/>
      </right>
      <top/>
      <bottom style="thin">
        <color indexed="64"/>
      </bottom>
      <diagonal/>
    </border>
    <border>
      <left style="thick">
        <color rgb="FFFF0000"/>
      </left>
      <right style="thick">
        <color rgb="FFFF0000"/>
      </right>
      <top style="thin">
        <color indexed="64"/>
      </top>
      <bottom style="thin">
        <color indexed="64"/>
      </bottom>
      <diagonal/>
    </border>
    <border>
      <left style="thick">
        <color rgb="FFFF0000"/>
      </left>
      <right style="thick">
        <color rgb="FFFF0000"/>
      </right>
      <top style="thin">
        <color indexed="64"/>
      </top>
      <bottom style="thick">
        <color rgb="FFFF0000"/>
      </bottom>
      <diagonal/>
    </border>
    <border>
      <left style="thick">
        <color rgb="FFFF0000"/>
      </left>
      <right style="thin">
        <color indexed="64"/>
      </right>
      <top/>
      <bottom style="thick">
        <color rgb="FFFF0000"/>
      </bottom>
      <diagonal/>
    </border>
    <border>
      <left style="thin">
        <color indexed="64"/>
      </left>
      <right style="double">
        <color rgb="FFFF0000"/>
      </right>
      <top style="thick">
        <color rgb="FFFF0000"/>
      </top>
      <bottom/>
      <diagonal/>
    </border>
    <border>
      <left style="thin">
        <color indexed="64"/>
      </left>
      <right style="double">
        <color rgb="FFFF0000"/>
      </right>
      <top/>
      <bottom/>
      <diagonal/>
    </border>
    <border>
      <left style="thin">
        <color indexed="64"/>
      </left>
      <right style="double">
        <color rgb="FFFF0000"/>
      </right>
      <top/>
      <bottom style="thick">
        <color rgb="FFFF0000"/>
      </bottom>
      <diagonal/>
    </border>
    <border>
      <left/>
      <right style="thin">
        <color indexed="64"/>
      </right>
      <top style="thick">
        <color rgb="FFFF0000"/>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ck">
        <color rgb="FFFF0000"/>
      </bottom>
      <diagonal/>
    </border>
    <border>
      <left style="thin">
        <color indexed="64"/>
      </left>
      <right/>
      <top style="thick">
        <color rgb="FFFF0000"/>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ck">
        <color rgb="FFFF0000"/>
      </bottom>
      <diagonal/>
    </border>
    <border>
      <left style="thin">
        <color indexed="64"/>
      </left>
      <right style="thin">
        <color indexed="64"/>
      </right>
      <top style="thick">
        <color rgb="FFFF0000"/>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ck">
        <color rgb="FFFF0000"/>
      </bottom>
      <diagonal/>
    </border>
    <border>
      <left style="thin">
        <color indexed="64"/>
      </left>
      <right style="thin">
        <color indexed="64"/>
      </right>
      <top style="thick">
        <color rgb="FFFF0000"/>
      </top>
      <bottom/>
      <diagonal/>
    </border>
    <border>
      <left/>
      <right style="thin">
        <color indexed="64"/>
      </right>
      <top style="thick">
        <color rgb="FFFF0000"/>
      </top>
      <bottom/>
      <diagonal/>
    </border>
    <border>
      <left style="thin">
        <color indexed="64"/>
      </left>
      <right style="thin">
        <color indexed="64"/>
      </right>
      <top style="hair">
        <color indexed="64"/>
      </top>
      <bottom/>
      <diagonal/>
    </border>
    <border>
      <left/>
      <right/>
      <top/>
      <bottom style="thick">
        <color rgb="FFFF0000"/>
      </bottom>
      <diagonal/>
    </border>
    <border>
      <left style="medium">
        <color indexed="64"/>
      </left>
      <right/>
      <top style="thin">
        <color indexed="64"/>
      </top>
      <bottom/>
      <diagonal/>
    </border>
    <border diagonalDown="1">
      <left style="medium">
        <color indexed="64"/>
      </left>
      <right style="double">
        <color indexed="64"/>
      </right>
      <top style="thick">
        <color rgb="FFFF0000"/>
      </top>
      <bottom style="thin">
        <color indexed="64"/>
      </bottom>
      <diagonal style="thin">
        <color indexed="64"/>
      </diagonal>
    </border>
    <border diagonalDown="1">
      <left style="medium">
        <color indexed="64"/>
      </left>
      <right style="double">
        <color indexed="64"/>
      </right>
      <top style="thin">
        <color indexed="64"/>
      </top>
      <bottom style="thin">
        <color indexed="64"/>
      </bottom>
      <diagonal style="thin">
        <color indexed="64"/>
      </diagonal>
    </border>
    <border>
      <left style="medium">
        <color indexed="64"/>
      </left>
      <right/>
      <top style="thin">
        <color indexed="64"/>
      </top>
      <bottom style="thick">
        <color rgb="FFFF0000"/>
      </bottom>
      <diagonal/>
    </border>
    <border>
      <left style="double">
        <color indexed="64"/>
      </left>
      <right style="thin">
        <color indexed="64"/>
      </right>
      <top style="thin">
        <color indexed="64"/>
      </top>
      <bottom/>
      <diagonal/>
    </border>
    <border diagonalDown="1">
      <left style="double">
        <color indexed="64"/>
      </left>
      <right style="thin">
        <color indexed="64"/>
      </right>
      <top style="thick">
        <color rgb="FFFF0000"/>
      </top>
      <bottom style="thin">
        <color indexed="64"/>
      </bottom>
      <diagonal style="thin">
        <color indexed="64"/>
      </diagonal>
    </border>
    <border diagonalDown="1">
      <left style="double">
        <color indexed="64"/>
      </left>
      <right style="thin">
        <color indexed="64"/>
      </right>
      <top style="thin">
        <color indexed="64"/>
      </top>
      <bottom style="thin">
        <color indexed="64"/>
      </bottom>
      <diagonal style="thin">
        <color indexed="64"/>
      </diagonal>
    </border>
    <border>
      <left style="double">
        <color indexed="64"/>
      </left>
      <right style="thin">
        <color indexed="64"/>
      </right>
      <top style="thin">
        <color indexed="64"/>
      </top>
      <bottom style="thick">
        <color rgb="FFFF0000"/>
      </bottom>
      <diagonal/>
    </border>
    <border diagonalDown="1">
      <left style="thin">
        <color indexed="64"/>
      </left>
      <right style="medium">
        <color indexed="64"/>
      </right>
      <top style="thick">
        <color rgb="FFFF0000"/>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diagonalDown="1">
      <left style="medium">
        <color indexed="64"/>
      </left>
      <right style="thin">
        <color indexed="64"/>
      </right>
      <top style="thick">
        <color rgb="FFFF0000"/>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ck">
        <color rgb="FFFF0000"/>
      </right>
      <top style="thick">
        <color rgb="FFFF0000"/>
      </top>
      <bottom style="thin">
        <color indexed="64"/>
      </bottom>
      <diagonal style="thin">
        <color indexed="64"/>
      </diagonal>
    </border>
    <border diagonalDown="1">
      <left style="thin">
        <color indexed="64"/>
      </left>
      <right style="thick">
        <color rgb="FFFF0000"/>
      </right>
      <top style="thin">
        <color indexed="64"/>
      </top>
      <bottom style="thin">
        <color indexed="64"/>
      </bottom>
      <diagonal style="thin">
        <color indexed="64"/>
      </diagonal>
    </border>
    <border>
      <left style="thick">
        <color rgb="FFFF0000"/>
      </left>
      <right/>
      <top/>
      <bottom/>
      <diagonal/>
    </border>
    <border>
      <left style="thick">
        <color rgb="FFFF0000"/>
      </left>
      <right/>
      <top/>
      <bottom style="thick">
        <color rgb="FFFF0000"/>
      </bottom>
      <diagonal/>
    </border>
    <border>
      <left style="thin">
        <color indexed="64"/>
      </left>
      <right style="thick">
        <color rgb="FFFF0000"/>
      </right>
      <top style="thick">
        <color rgb="FFFF0000"/>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medium">
        <color indexed="64"/>
      </top>
      <bottom/>
      <diagonal/>
    </border>
    <border>
      <left style="thin">
        <color indexed="64"/>
      </left>
      <right/>
      <top/>
      <bottom style="hair">
        <color indexed="64"/>
      </bottom>
      <diagonal/>
    </border>
    <border>
      <left/>
      <right/>
      <top/>
      <bottom style="hair">
        <color indexed="64"/>
      </bottom>
      <diagonal/>
    </border>
    <border>
      <left/>
      <right style="hair">
        <color theme="1"/>
      </right>
      <top style="thin">
        <color indexed="64"/>
      </top>
      <bottom/>
      <diagonal/>
    </border>
    <border>
      <left/>
      <right style="hair">
        <color indexed="64"/>
      </right>
      <top style="thin">
        <color indexed="64"/>
      </top>
      <bottom style="thin">
        <color indexed="64"/>
      </bottom>
      <diagonal/>
    </border>
    <border>
      <left/>
      <right style="hair">
        <color theme="1"/>
      </right>
      <top/>
      <bottom style="hair">
        <color indexed="64"/>
      </bottom>
      <diagonal/>
    </border>
    <border>
      <left/>
      <right style="hair">
        <color theme="1"/>
      </right>
      <top/>
      <bottom/>
      <diagonal/>
    </border>
    <border>
      <left/>
      <right style="hair">
        <color theme="1"/>
      </right>
      <top style="thin">
        <color indexed="64"/>
      </top>
      <bottom style="thin">
        <color indexed="64"/>
      </bottom>
      <diagonal/>
    </border>
    <border>
      <left/>
      <right style="hair">
        <color theme="1"/>
      </right>
      <top/>
      <bottom style="medium">
        <color indexed="64"/>
      </bottom>
      <diagonal/>
    </border>
    <border>
      <left style="hair">
        <color theme="1"/>
      </left>
      <right/>
      <top style="thin">
        <color indexed="64"/>
      </top>
      <bottom/>
      <diagonal/>
    </border>
    <border>
      <left style="hair">
        <color theme="1"/>
      </left>
      <right/>
      <top/>
      <bottom style="hair">
        <color indexed="64"/>
      </bottom>
      <diagonal/>
    </border>
    <border>
      <left style="hair">
        <color theme="1"/>
      </left>
      <right/>
      <top style="hair">
        <color indexed="64"/>
      </top>
      <bottom style="hair">
        <color indexed="64"/>
      </bottom>
      <diagonal/>
    </border>
    <border>
      <left style="hair">
        <color theme="1"/>
      </left>
      <right/>
      <top style="hair">
        <color indexed="64"/>
      </top>
      <bottom/>
      <diagonal/>
    </border>
    <border>
      <left style="hair">
        <color theme="1"/>
      </left>
      <right/>
      <top style="hair">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hair">
        <color indexed="64"/>
      </top>
      <bottom/>
      <diagonal/>
    </border>
    <border>
      <left/>
      <right/>
      <top style="hair">
        <color indexed="64"/>
      </top>
      <bottom style="medium">
        <color indexed="64"/>
      </bottom>
      <diagonal/>
    </border>
    <border>
      <left/>
      <right style="hair">
        <color indexed="64"/>
      </right>
      <top style="medium">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style="hair">
        <color indexed="64"/>
      </top>
      <bottom/>
      <diagonal/>
    </border>
    <border>
      <left/>
      <right style="hair">
        <color indexed="64"/>
      </right>
      <top style="hair">
        <color indexed="64"/>
      </top>
      <bottom style="medium">
        <color indexed="64"/>
      </bottom>
      <diagonal/>
    </border>
    <border>
      <left style="hair">
        <color indexed="64"/>
      </left>
      <right/>
      <top style="medium">
        <color indexed="64"/>
      </top>
      <bottom style="thin">
        <color indexed="64"/>
      </bottom>
      <diagonal/>
    </border>
    <border>
      <left style="hair">
        <color indexed="64"/>
      </left>
      <right/>
      <top/>
      <bottom style="hair">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diagonal style="hair">
        <color indexed="64"/>
      </diagonal>
    </border>
    <border diagonalUp="1">
      <left style="hair">
        <color indexed="64"/>
      </left>
      <right/>
      <top style="thin">
        <color indexed="64"/>
      </top>
      <bottom style="thin">
        <color indexed="64"/>
      </bottom>
      <diagonal style="hair">
        <color indexed="64"/>
      </diagonal>
    </border>
    <border>
      <left style="hair">
        <color indexed="64"/>
      </left>
      <right/>
      <top/>
      <bottom/>
      <diagonal/>
    </border>
    <border>
      <left style="hair">
        <color indexed="64"/>
      </left>
      <right/>
      <top/>
      <bottom style="medium">
        <color indexed="64"/>
      </bottom>
      <diagonal/>
    </border>
    <border>
      <left/>
      <right style="hair">
        <color indexed="64"/>
      </right>
      <top/>
      <bottom style="thin">
        <color indexed="64"/>
      </bottom>
      <diagonal/>
    </border>
    <border diagonalUp="1">
      <left/>
      <right style="hair">
        <color indexed="64"/>
      </right>
      <top style="thin">
        <color indexed="64"/>
      </top>
      <bottom/>
      <diagonal style="hair">
        <color indexed="64"/>
      </diagonal>
    </border>
    <border diagonalUp="1">
      <left/>
      <right style="hair">
        <color indexed="64"/>
      </right>
      <top style="thin">
        <color indexed="64"/>
      </top>
      <bottom style="thin">
        <color indexed="64"/>
      </bottom>
      <diagonal style="hair">
        <color indexed="64"/>
      </diagonal>
    </border>
    <border>
      <left/>
      <right style="hair">
        <color indexed="64"/>
      </right>
      <top/>
      <bottom/>
      <diagonal/>
    </border>
    <border>
      <left/>
      <right style="hair">
        <color indexed="64"/>
      </right>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diagonalUp="1">
      <left style="hair">
        <color indexed="64"/>
      </left>
      <right style="hair">
        <color indexed="64"/>
      </right>
      <top style="thin">
        <color indexed="64"/>
      </top>
      <bottom/>
      <diagonal style="hair">
        <color indexed="64"/>
      </diagonal>
    </border>
    <border diagonalUp="1">
      <left style="hair">
        <color indexed="64"/>
      </left>
      <right style="hair">
        <color indexed="64"/>
      </right>
      <top style="thin">
        <color indexed="64"/>
      </top>
      <bottom style="thin">
        <color indexed="64"/>
      </bottom>
      <diagonal style="hair">
        <color indexed="64"/>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diagonalUp="1">
      <left style="hair">
        <color indexed="64"/>
      </left>
      <right style="medium">
        <color indexed="64"/>
      </right>
      <top style="thin">
        <color indexed="64"/>
      </top>
      <bottom/>
      <diagonal style="hair">
        <color indexed="64"/>
      </diagonal>
    </border>
    <border diagonalUp="1">
      <left style="hair">
        <color indexed="64"/>
      </left>
      <right style="medium">
        <color indexed="64"/>
      </right>
      <top style="thin">
        <color indexed="64"/>
      </top>
      <bottom style="thin">
        <color indexed="64"/>
      </bottom>
      <diagonal style="hair">
        <color indexed="64"/>
      </diagonal>
    </border>
    <border>
      <left style="hair">
        <color indexed="64"/>
      </left>
      <right style="medium">
        <color indexed="64"/>
      </right>
      <top style="hair">
        <color indexed="64"/>
      </top>
      <bottom/>
      <diagonal/>
    </border>
    <border>
      <left style="hair">
        <color indexed="64"/>
      </left>
      <right style="medium">
        <color indexed="64"/>
      </right>
      <top style="hair">
        <color indexed="64"/>
      </top>
      <bottom style="medium">
        <color indexed="64"/>
      </bottom>
      <diagonal/>
    </border>
    <border>
      <left style="thick">
        <color rgb="FFFF0000"/>
      </left>
      <right style="thin">
        <color indexed="64"/>
      </right>
      <top style="thick">
        <color rgb="FFFF0000"/>
      </top>
      <bottom style="thin">
        <color indexed="64"/>
      </bottom>
      <diagonal/>
    </border>
    <border>
      <left/>
      <right style="thick">
        <color rgb="FFFF0000"/>
      </right>
      <top style="thin">
        <color indexed="64"/>
      </top>
      <bottom style="thin">
        <color indexed="64"/>
      </bottom>
      <diagonal/>
    </border>
    <border>
      <left style="thin">
        <color theme="1"/>
      </left>
      <right style="thin">
        <color theme="1"/>
      </right>
      <top style="thin">
        <color theme="1"/>
      </top>
      <bottom/>
      <diagonal/>
    </border>
  </borders>
  <cellStyleXfs count="6">
    <xf numFmtId="0" fontId="0" fillId="0" borderId="0"/>
    <xf numFmtId="38" fontId="1" fillId="0" borderId="0" applyFont="0" applyFill="0" applyBorder="0" applyAlignment="0" applyProtection="0">
      <alignment vertical="center"/>
    </xf>
    <xf numFmtId="0" fontId="2" fillId="0" borderId="0">
      <alignment vertical="center"/>
    </xf>
    <xf numFmtId="0" fontId="3" fillId="0" borderId="0"/>
    <xf numFmtId="0" fontId="1" fillId="0" borderId="0">
      <alignment vertical="center"/>
    </xf>
    <xf numFmtId="38" fontId="16" fillId="0" borderId="0" applyFont="0" applyFill="0" applyBorder="0" applyAlignment="0" applyProtection="0"/>
  </cellStyleXfs>
  <cellXfs count="836">
    <xf numFmtId="0" fontId="0" fillId="0" borderId="0" xfId="0"/>
    <xf numFmtId="0" fontId="1" fillId="0" borderId="0" xfId="4" applyAlignment="1">
      <alignment vertical="center" wrapText="1"/>
    </xf>
    <xf numFmtId="0" fontId="1" fillId="0" borderId="0" xfId="4" applyAlignment="1">
      <alignment horizontal="center" vertical="center" wrapText="1"/>
    </xf>
    <xf numFmtId="0" fontId="1" fillId="0" borderId="0" xfId="4" applyAlignment="1">
      <alignment horizontal="center" vertical="center" shrinkToFit="1"/>
    </xf>
    <xf numFmtId="0" fontId="1" fillId="0" borderId="0" xfId="4" applyAlignment="1">
      <alignment horizontal="left" vertical="center" wrapText="1"/>
    </xf>
    <xf numFmtId="0" fontId="1" fillId="0" borderId="0" xfId="4" applyAlignment="1">
      <alignment horizontal="right" vertical="center" wrapText="1"/>
    </xf>
    <xf numFmtId="0" fontId="1" fillId="3" borderId="5" xfId="4" applyFill="1" applyBorder="1" applyAlignment="1">
      <alignment horizontal="center" vertical="center" wrapText="1"/>
    </xf>
    <xf numFmtId="49" fontId="1" fillId="0" borderId="5" xfId="4" quotePrefix="1" applyNumberFormat="1" applyBorder="1" applyAlignment="1" applyProtection="1">
      <alignment horizontal="center" vertical="center" shrinkToFit="1"/>
      <protection locked="0"/>
    </xf>
    <xf numFmtId="49" fontId="7" fillId="0" borderId="5" xfId="4" applyNumberFormat="1" applyFont="1" applyBorder="1" applyAlignment="1">
      <alignment horizontal="left" vertical="top" wrapText="1"/>
    </xf>
    <xf numFmtId="49" fontId="8" fillId="0" borderId="0" xfId="4" applyNumberFormat="1" applyFont="1" applyAlignment="1">
      <alignment horizontal="center" vertical="center" shrinkToFit="1"/>
    </xf>
    <xf numFmtId="0" fontId="1" fillId="3" borderId="5" xfId="4" applyFill="1" applyBorder="1" applyAlignment="1">
      <alignment horizontal="center" vertical="center" shrinkToFit="1"/>
    </xf>
    <xf numFmtId="0" fontId="1" fillId="0" borderId="5" xfId="4" applyBorder="1" applyAlignment="1" applyProtection="1">
      <alignment horizontal="center" vertical="center" shrinkToFit="1"/>
      <protection locked="0"/>
    </xf>
    <xf numFmtId="0" fontId="1" fillId="0" borderId="4" xfId="4" applyBorder="1" applyAlignment="1">
      <alignment horizontal="left" vertical="top" wrapText="1"/>
    </xf>
    <xf numFmtId="0" fontId="1" fillId="4" borderId="5" xfId="4" applyFill="1" applyBorder="1" applyAlignment="1">
      <alignment horizontal="center" vertical="center" shrinkToFit="1"/>
    </xf>
    <xf numFmtId="0" fontId="1" fillId="0" borderId="7" xfId="4" applyBorder="1" applyAlignment="1">
      <alignment horizontal="center" vertical="top" shrinkToFit="1"/>
    </xf>
    <xf numFmtId="0" fontId="1" fillId="0" borderId="8" xfId="4" applyBorder="1" applyAlignment="1">
      <alignment horizontal="center" vertical="top" shrinkToFit="1"/>
    </xf>
    <xf numFmtId="0" fontId="10" fillId="5" borderId="5" xfId="4" applyFont="1" applyFill="1" applyBorder="1" applyAlignment="1">
      <alignment vertical="center" wrapText="1"/>
    </xf>
    <xf numFmtId="0" fontId="1" fillId="3" borderId="1" xfId="4" applyFill="1" applyBorder="1" applyAlignment="1">
      <alignment horizontal="center" vertical="center" shrinkToFit="1"/>
    </xf>
    <xf numFmtId="0" fontId="11" fillId="0" borderId="5" xfId="4" applyFont="1" applyBorder="1" applyAlignment="1" applyProtection="1">
      <alignment horizontal="left" vertical="top" wrapText="1"/>
      <protection locked="0"/>
    </xf>
    <xf numFmtId="0" fontId="1" fillId="0" borderId="5" xfId="4" applyBorder="1" applyAlignment="1">
      <alignment horizontal="left" vertical="top" wrapText="1"/>
    </xf>
    <xf numFmtId="0" fontId="1" fillId="2" borderId="13" xfId="4" applyFill="1" applyBorder="1" applyAlignment="1">
      <alignment horizontal="center" vertical="center" shrinkToFit="1"/>
    </xf>
    <xf numFmtId="0" fontId="1" fillId="3" borderId="13" xfId="4" applyFill="1" applyBorder="1" applyAlignment="1">
      <alignment horizontal="center" vertical="center" shrinkToFit="1"/>
    </xf>
    <xf numFmtId="0" fontId="1" fillId="0" borderId="14" xfId="4" applyBorder="1" applyAlignment="1" applyProtection="1">
      <alignment horizontal="left" vertical="center" wrapText="1"/>
      <protection locked="0"/>
    </xf>
    <xf numFmtId="0" fontId="1" fillId="2" borderId="5" xfId="4" applyFill="1" applyBorder="1" applyAlignment="1">
      <alignment horizontal="center" vertical="center" wrapText="1"/>
    </xf>
    <xf numFmtId="0" fontId="3" fillId="0" borderId="16" xfId="0" applyFont="1" applyBorder="1" applyAlignment="1" applyProtection="1">
      <alignment horizontal="center" vertical="center" shrinkToFit="1"/>
      <protection locked="0"/>
    </xf>
    <xf numFmtId="0" fontId="3" fillId="0" borderId="4" xfId="0" applyFont="1" applyBorder="1" applyAlignment="1">
      <alignment horizontal="center" vertical="top" shrinkToFit="1"/>
    </xf>
    <xf numFmtId="0" fontId="1" fillId="2" borderId="5" xfId="4" applyFill="1" applyBorder="1" applyAlignment="1">
      <alignment horizontal="center" vertical="center" shrinkToFit="1"/>
    </xf>
    <xf numFmtId="0" fontId="1" fillId="0" borderId="17" xfId="4" applyBorder="1" applyAlignment="1" applyProtection="1">
      <alignment horizontal="center" vertical="center" wrapText="1"/>
      <protection locked="0"/>
    </xf>
    <xf numFmtId="0" fontId="1" fillId="0" borderId="4" xfId="4" applyBorder="1" applyAlignment="1">
      <alignment horizontal="center" vertical="top" wrapText="1"/>
    </xf>
    <xf numFmtId="0" fontId="1" fillId="2" borderId="19" xfId="4" applyFill="1" applyBorder="1" applyAlignment="1">
      <alignment horizontal="center" vertical="center" shrinkToFit="1"/>
    </xf>
    <xf numFmtId="0" fontId="1" fillId="3" borderId="19" xfId="4" applyFill="1" applyBorder="1" applyAlignment="1">
      <alignment horizontal="center" vertical="center" shrinkToFit="1"/>
    </xf>
    <xf numFmtId="0" fontId="1" fillId="0" borderId="20" xfId="4" applyBorder="1" applyAlignment="1" applyProtection="1">
      <alignment horizontal="center" vertical="center" wrapText="1"/>
      <protection locked="0"/>
    </xf>
    <xf numFmtId="0" fontId="1" fillId="0" borderId="21" xfId="4" applyBorder="1" applyAlignment="1">
      <alignment horizontal="left" vertical="top" wrapText="1"/>
    </xf>
    <xf numFmtId="0" fontId="1" fillId="0" borderId="22" xfId="4" applyBorder="1" applyAlignment="1">
      <alignment horizontal="center" vertical="top" wrapText="1"/>
    </xf>
    <xf numFmtId="0" fontId="1" fillId="0" borderId="22" xfId="4" quotePrefix="1" applyBorder="1" applyAlignment="1">
      <alignment horizontal="center" vertical="top" wrapText="1"/>
    </xf>
    <xf numFmtId="0" fontId="1" fillId="2" borderId="13" xfId="4" applyFill="1" applyBorder="1" applyAlignment="1">
      <alignment horizontal="center" vertical="center" wrapText="1"/>
    </xf>
    <xf numFmtId="0" fontId="1" fillId="4" borderId="14" xfId="4" applyFill="1" applyBorder="1" applyAlignment="1">
      <alignment horizontal="center" vertical="center" wrapText="1"/>
    </xf>
    <xf numFmtId="0" fontId="1" fillId="0" borderId="0" xfId="4" applyAlignment="1">
      <alignment horizontal="right" vertical="top" wrapText="1"/>
    </xf>
    <xf numFmtId="0" fontId="1" fillId="4" borderId="24" xfId="4" applyFill="1" applyBorder="1" applyAlignment="1">
      <alignment horizontal="center" vertical="center" wrapText="1"/>
    </xf>
    <xf numFmtId="0" fontId="1" fillId="2" borderId="19" xfId="4" applyFill="1" applyBorder="1" applyAlignment="1">
      <alignment horizontal="center" vertical="center" wrapText="1"/>
    </xf>
    <xf numFmtId="0" fontId="1" fillId="4" borderId="17" xfId="4" applyFill="1" applyBorder="1" applyAlignment="1">
      <alignment horizontal="center" vertical="center" wrapText="1"/>
    </xf>
    <xf numFmtId="0" fontId="1" fillId="0" borderId="22" xfId="4" applyBorder="1" applyAlignment="1">
      <alignment horizontal="right" vertical="top" wrapText="1"/>
    </xf>
    <xf numFmtId="176" fontId="1" fillId="0" borderId="0" xfId="4" applyNumberFormat="1" applyAlignment="1">
      <alignment horizontal="right" vertical="center" wrapText="1"/>
    </xf>
    <xf numFmtId="38" fontId="0" fillId="0" borderId="0" xfId="1" applyFont="1" applyAlignment="1" applyProtection="1">
      <alignment vertical="center" wrapText="1"/>
    </xf>
    <xf numFmtId="49" fontId="9" fillId="0" borderId="10" xfId="4" applyNumberFormat="1" applyFont="1" applyBorder="1" applyAlignment="1">
      <alignment vertical="center" shrinkToFit="1"/>
    </xf>
    <xf numFmtId="49" fontId="14" fillId="8" borderId="5" xfId="4" applyNumberFormat="1" applyFont="1" applyFill="1" applyBorder="1" applyAlignment="1">
      <alignment horizontal="center" vertical="center" shrinkToFit="1"/>
    </xf>
    <xf numFmtId="49" fontId="7" fillId="0" borderId="4" xfId="4" applyNumberFormat="1" applyFont="1" applyBorder="1" applyAlignment="1">
      <alignment horizontal="left" vertical="top" wrapText="1"/>
    </xf>
    <xf numFmtId="49" fontId="9" fillId="0" borderId="25" xfId="4" applyNumberFormat="1" applyFont="1" applyBorder="1" applyAlignment="1">
      <alignment vertical="center" shrinkToFit="1"/>
    </xf>
    <xf numFmtId="177" fontId="1" fillId="4" borderId="5" xfId="4" applyNumberFormat="1" applyFill="1" applyBorder="1" applyAlignment="1">
      <alignment horizontal="center" vertical="center" shrinkToFit="1"/>
    </xf>
    <xf numFmtId="0" fontId="1" fillId="0" borderId="0" xfId="4" applyAlignment="1">
      <alignment horizontal="left" vertical="top" wrapText="1"/>
    </xf>
    <xf numFmtId="0" fontId="1" fillId="0" borderId="4" xfId="4" applyBorder="1" applyAlignment="1">
      <alignment horizontal="center" vertical="top" shrinkToFit="1"/>
    </xf>
    <xf numFmtId="0" fontId="1" fillId="0" borderId="1" xfId="4" applyBorder="1" applyAlignment="1" applyProtection="1">
      <alignment horizontal="center" vertical="center" shrinkToFit="1"/>
      <protection locked="0"/>
    </xf>
    <xf numFmtId="0" fontId="1" fillId="0" borderId="4" xfId="4" applyBorder="1" applyAlignment="1">
      <alignment horizontal="left" vertical="top" wrapText="1" shrinkToFit="1"/>
    </xf>
    <xf numFmtId="49" fontId="15" fillId="0" borderId="7" xfId="4" applyNumberFormat="1" applyFont="1" applyBorder="1" applyAlignment="1">
      <alignment vertical="center" shrinkToFit="1"/>
    </xf>
    <xf numFmtId="0" fontId="1" fillId="3" borderId="31" xfId="4" applyFill="1" applyBorder="1" applyAlignment="1">
      <alignment horizontal="center" vertical="center" shrinkToFit="1"/>
    </xf>
    <xf numFmtId="0" fontId="3" fillId="0" borderId="32" xfId="0" applyFont="1" applyBorder="1" applyAlignment="1" applyProtection="1">
      <alignment horizontal="center" vertical="center" wrapText="1" shrinkToFit="1"/>
      <protection locked="0"/>
    </xf>
    <xf numFmtId="0" fontId="3" fillId="0" borderId="33" xfId="0" applyFont="1" applyBorder="1" applyAlignment="1" applyProtection="1">
      <alignment horizontal="center" vertical="center" wrapText="1" shrinkToFit="1"/>
      <protection locked="0"/>
    </xf>
    <xf numFmtId="0" fontId="1" fillId="0" borderId="34" xfId="4" applyBorder="1" applyAlignment="1">
      <alignment horizontal="left" vertical="top" wrapText="1"/>
    </xf>
    <xf numFmtId="0" fontId="3" fillId="0" borderId="5" xfId="0" applyFont="1" applyBorder="1" applyAlignment="1" applyProtection="1">
      <alignment vertical="center" wrapText="1" shrinkToFit="1"/>
      <protection locked="0"/>
    </xf>
    <xf numFmtId="0" fontId="3" fillId="0" borderId="36" xfId="0" applyFont="1" applyBorder="1" applyAlignment="1" applyProtection="1">
      <alignment vertical="center" wrapText="1" shrinkToFit="1"/>
      <protection locked="0"/>
    </xf>
    <xf numFmtId="0" fontId="1" fillId="0" borderId="37" xfId="4" applyBorder="1" applyAlignment="1">
      <alignment horizontal="center" vertical="center" wrapText="1"/>
    </xf>
    <xf numFmtId="0" fontId="3" fillId="0" borderId="23" xfId="0" applyFont="1" applyBorder="1" applyAlignment="1" applyProtection="1">
      <alignment vertical="center" wrapText="1" shrinkToFit="1"/>
      <protection locked="0"/>
    </xf>
    <xf numFmtId="0" fontId="1" fillId="0" borderId="14" xfId="4" applyBorder="1" applyAlignment="1" applyProtection="1">
      <alignment horizontal="center" vertical="center" wrapText="1"/>
      <protection locked="0"/>
    </xf>
    <xf numFmtId="0" fontId="3" fillId="0" borderId="38" xfId="0" applyFont="1" applyBorder="1" applyAlignment="1" applyProtection="1">
      <alignment vertical="center" wrapText="1" shrinkToFit="1"/>
      <protection locked="0"/>
    </xf>
    <xf numFmtId="12" fontId="3" fillId="4" borderId="5" xfId="0" applyNumberFormat="1" applyFont="1" applyFill="1" applyBorder="1" applyAlignment="1">
      <alignment horizontal="center" vertical="center" wrapText="1"/>
    </xf>
    <xf numFmtId="38" fontId="3" fillId="4" borderId="23" xfId="5" applyFont="1" applyFill="1" applyBorder="1" applyAlignment="1" applyProtection="1">
      <alignment vertical="center" wrapText="1"/>
    </xf>
    <xf numFmtId="38" fontId="3" fillId="4" borderId="38" xfId="5" applyFont="1" applyFill="1" applyBorder="1" applyAlignment="1" applyProtection="1">
      <alignment vertical="center" wrapText="1"/>
    </xf>
    <xf numFmtId="38" fontId="3" fillId="0" borderId="23" xfId="5" applyFont="1" applyFill="1" applyBorder="1" applyAlignment="1" applyProtection="1">
      <alignment vertical="center" wrapText="1"/>
      <protection locked="0"/>
    </xf>
    <xf numFmtId="38" fontId="3" fillId="0" borderId="38" xfId="5" applyFont="1" applyFill="1" applyBorder="1" applyAlignment="1" applyProtection="1">
      <alignment vertical="center" wrapText="1"/>
      <protection locked="0"/>
    </xf>
    <xf numFmtId="49" fontId="15" fillId="0" borderId="8" xfId="4" applyNumberFormat="1" applyFont="1" applyBorder="1" applyAlignment="1">
      <alignment vertical="center" shrinkToFit="1"/>
    </xf>
    <xf numFmtId="0" fontId="1" fillId="3" borderId="43" xfId="4" applyFill="1" applyBorder="1" applyAlignment="1">
      <alignment horizontal="center" vertical="center" shrinkToFit="1"/>
    </xf>
    <xf numFmtId="38" fontId="3" fillId="4" borderId="43" xfId="5" applyFont="1" applyFill="1" applyBorder="1" applyAlignment="1" applyProtection="1">
      <alignment vertical="center" wrapText="1"/>
    </xf>
    <xf numFmtId="38" fontId="3" fillId="4" borderId="44" xfId="5" applyFont="1" applyFill="1" applyBorder="1" applyAlignment="1" applyProtection="1">
      <alignment vertical="center" wrapText="1"/>
    </xf>
    <xf numFmtId="0" fontId="1" fillId="0" borderId="34" xfId="4" applyBorder="1" applyAlignment="1">
      <alignment vertical="top" wrapText="1"/>
    </xf>
    <xf numFmtId="49" fontId="9" fillId="9" borderId="32" xfId="4" applyNumberFormat="1" applyFont="1" applyFill="1" applyBorder="1" applyAlignment="1">
      <alignment horizontal="left" vertical="center" shrinkToFit="1"/>
    </xf>
    <xf numFmtId="0" fontId="1" fillId="3" borderId="6" xfId="4" applyFill="1" applyBorder="1" applyAlignment="1">
      <alignment horizontal="center" vertical="center" shrinkToFit="1"/>
    </xf>
    <xf numFmtId="38" fontId="3" fillId="4" borderId="6" xfId="5" applyFont="1" applyFill="1" applyBorder="1" applyAlignment="1" applyProtection="1">
      <alignment vertical="center" wrapText="1"/>
    </xf>
    <xf numFmtId="0" fontId="9" fillId="10" borderId="45" xfId="4" applyFont="1" applyFill="1" applyBorder="1" applyAlignment="1">
      <alignment horizontal="left" vertical="center" wrapText="1"/>
    </xf>
    <xf numFmtId="176" fontId="1" fillId="0" borderId="47" xfId="4" applyNumberFormat="1" applyBorder="1" applyAlignment="1" applyProtection="1">
      <alignment horizontal="right" vertical="center" wrapText="1"/>
      <protection locked="0"/>
    </xf>
    <xf numFmtId="176" fontId="1" fillId="0" borderId="28" xfId="4" applyNumberFormat="1" applyBorder="1" applyAlignment="1" applyProtection="1">
      <alignment horizontal="right" vertical="center" wrapText="1"/>
      <protection locked="0"/>
    </xf>
    <xf numFmtId="176" fontId="1" fillId="0" borderId="48" xfId="4" applyNumberFormat="1" applyBorder="1" applyAlignment="1" applyProtection="1">
      <alignment horizontal="right" vertical="center" wrapText="1"/>
      <protection locked="0"/>
    </xf>
    <xf numFmtId="0" fontId="1" fillId="0" borderId="37" xfId="4" applyBorder="1" applyAlignment="1">
      <alignment horizontal="left" vertical="center" wrapText="1"/>
    </xf>
    <xf numFmtId="0" fontId="9" fillId="10" borderId="37" xfId="4" applyFont="1" applyFill="1" applyBorder="1" applyAlignment="1">
      <alignment horizontal="left" vertical="center" wrapText="1"/>
    </xf>
    <xf numFmtId="176" fontId="1" fillId="11" borderId="17" xfId="4" applyNumberFormat="1" applyFill="1" applyBorder="1" applyAlignment="1" applyProtection="1">
      <alignment horizontal="right" vertical="center" wrapText="1"/>
      <protection locked="0"/>
    </xf>
    <xf numFmtId="176" fontId="1" fillId="11" borderId="2" xfId="4" applyNumberFormat="1" applyFill="1" applyBorder="1" applyAlignment="1" applyProtection="1">
      <alignment horizontal="right" vertical="center" wrapText="1"/>
      <protection locked="0"/>
    </xf>
    <xf numFmtId="176" fontId="1" fillId="11" borderId="36" xfId="4" applyNumberFormat="1" applyFill="1" applyBorder="1" applyAlignment="1" applyProtection="1">
      <alignment horizontal="right" vertical="center" wrapText="1"/>
      <protection locked="0"/>
    </xf>
    <xf numFmtId="176" fontId="1" fillId="0" borderId="20" xfId="4" applyNumberFormat="1" applyBorder="1" applyAlignment="1" applyProtection="1">
      <alignment horizontal="right" vertical="center" wrapText="1"/>
      <protection locked="0"/>
    </xf>
    <xf numFmtId="176" fontId="1" fillId="0" borderId="49" xfId="4" applyNumberFormat="1" applyBorder="1" applyAlignment="1" applyProtection="1">
      <alignment horizontal="right" vertical="center" wrapText="1"/>
      <protection locked="0"/>
    </xf>
    <xf numFmtId="176" fontId="1" fillId="0" borderId="51" xfId="4" applyNumberFormat="1" applyBorder="1" applyAlignment="1" applyProtection="1">
      <alignment horizontal="right" vertical="center" wrapText="1"/>
      <protection locked="0"/>
    </xf>
    <xf numFmtId="176" fontId="1" fillId="0" borderId="14" xfId="4" applyNumberFormat="1" applyBorder="1" applyAlignment="1" applyProtection="1">
      <alignment horizontal="right" vertical="center" wrapText="1"/>
      <protection locked="0"/>
    </xf>
    <xf numFmtId="176" fontId="1" fillId="0" borderId="53" xfId="4" applyNumberFormat="1" applyBorder="1" applyAlignment="1" applyProtection="1">
      <alignment horizontal="right" vertical="center" wrapText="1"/>
      <protection locked="0"/>
    </xf>
    <xf numFmtId="176" fontId="1" fillId="0" borderId="55" xfId="4" applyNumberFormat="1" applyBorder="1" applyAlignment="1" applyProtection="1">
      <alignment horizontal="right" vertical="center" wrapText="1"/>
      <protection locked="0"/>
    </xf>
    <xf numFmtId="0" fontId="9" fillId="10" borderId="58" xfId="4" applyFont="1" applyFill="1" applyBorder="1" applyAlignment="1">
      <alignment horizontal="left" vertical="center" wrapText="1"/>
    </xf>
    <xf numFmtId="176" fontId="1" fillId="0" borderId="60" xfId="4" applyNumberFormat="1" applyBorder="1" applyAlignment="1" applyProtection="1">
      <alignment horizontal="right" vertical="center" wrapText="1"/>
      <protection locked="0"/>
    </xf>
    <xf numFmtId="176" fontId="1" fillId="0" borderId="40" xfId="4" applyNumberFormat="1" applyBorder="1" applyAlignment="1" applyProtection="1">
      <alignment horizontal="right" vertical="center" wrapText="1"/>
      <protection locked="0"/>
    </xf>
    <xf numFmtId="176" fontId="1" fillId="0" borderId="44" xfId="4" applyNumberFormat="1" applyBorder="1" applyAlignment="1" applyProtection="1">
      <alignment horizontal="right" vertical="center" wrapText="1"/>
      <protection locked="0"/>
    </xf>
    <xf numFmtId="176" fontId="1" fillId="4" borderId="17" xfId="4" applyNumberFormat="1" applyFill="1" applyBorder="1" applyAlignment="1" applyProtection="1">
      <alignment horizontal="right" vertical="center" wrapText="1"/>
      <protection locked="0"/>
    </xf>
    <xf numFmtId="176" fontId="1" fillId="4" borderId="2" xfId="4" applyNumberFormat="1" applyFill="1" applyBorder="1" applyAlignment="1" applyProtection="1">
      <alignment horizontal="right" vertical="center" wrapText="1"/>
      <protection locked="0"/>
    </xf>
    <xf numFmtId="176" fontId="1" fillId="4" borderId="36" xfId="4" applyNumberFormat="1" applyFill="1" applyBorder="1" applyAlignment="1" applyProtection="1">
      <alignment horizontal="right" vertical="center" wrapText="1"/>
      <protection locked="0"/>
    </xf>
    <xf numFmtId="0" fontId="12" fillId="10" borderId="7" xfId="4" applyFont="1" applyFill="1" applyBorder="1" applyAlignment="1">
      <alignment horizontal="center" vertical="center" wrapText="1"/>
    </xf>
    <xf numFmtId="176" fontId="1" fillId="4" borderId="32" xfId="4" applyNumberFormat="1" applyFill="1" applyBorder="1" applyAlignment="1">
      <alignment horizontal="right" vertical="center" wrapText="1"/>
    </xf>
    <xf numFmtId="176" fontId="1" fillId="4" borderId="5" xfId="4" applyNumberFormat="1" applyFill="1" applyBorder="1" applyAlignment="1">
      <alignment horizontal="right" vertical="center" wrapText="1"/>
    </xf>
    <xf numFmtId="176" fontId="1" fillId="4" borderId="62" xfId="4" applyNumberFormat="1" applyFill="1" applyBorder="1" applyAlignment="1">
      <alignment horizontal="right" vertical="center" wrapText="1"/>
    </xf>
    <xf numFmtId="0" fontId="1" fillId="5" borderId="6" xfId="4" applyFill="1" applyBorder="1" applyAlignment="1">
      <alignment horizontal="center" vertical="center" wrapText="1"/>
    </xf>
    <xf numFmtId="0" fontId="1" fillId="3" borderId="23" xfId="4" applyFill="1" applyBorder="1" applyAlignment="1">
      <alignment horizontal="center" vertical="center" shrinkToFit="1"/>
    </xf>
    <xf numFmtId="49" fontId="1" fillId="0" borderId="23" xfId="4" applyNumberFormat="1" applyBorder="1" applyAlignment="1" applyProtection="1">
      <alignment horizontal="center" vertical="center" wrapText="1"/>
      <protection locked="0"/>
    </xf>
    <xf numFmtId="49" fontId="1" fillId="0" borderId="5" xfId="4" applyNumberFormat="1" applyBorder="1" applyAlignment="1">
      <alignment horizontal="left" vertical="top" wrapText="1"/>
    </xf>
    <xf numFmtId="14" fontId="1" fillId="5" borderId="6" xfId="4" applyNumberFormat="1" applyFill="1" applyBorder="1" applyAlignment="1">
      <alignment horizontal="center" vertical="center" wrapText="1"/>
    </xf>
    <xf numFmtId="49" fontId="1" fillId="0" borderId="5" xfId="4" applyNumberFormat="1" applyBorder="1" applyAlignment="1" applyProtection="1">
      <alignment horizontal="center" vertical="center" wrapText="1"/>
      <protection locked="0"/>
    </xf>
    <xf numFmtId="49" fontId="1" fillId="0" borderId="7" xfId="4" applyNumberFormat="1" applyBorder="1" applyAlignment="1">
      <alignment horizontal="left" vertical="top" wrapText="1"/>
    </xf>
    <xf numFmtId="14" fontId="1" fillId="0" borderId="0" xfId="4" applyNumberFormat="1" applyAlignment="1">
      <alignment horizontal="center" vertical="center" wrapText="1"/>
    </xf>
    <xf numFmtId="0" fontId="1" fillId="0" borderId="5" xfId="4" applyBorder="1" applyAlignment="1" applyProtection="1">
      <alignment horizontal="center" vertical="center" wrapText="1"/>
      <protection locked="0"/>
    </xf>
    <xf numFmtId="0" fontId="1" fillId="0" borderId="7" xfId="4" applyBorder="1" applyAlignment="1">
      <alignment horizontal="center" vertical="top" wrapText="1"/>
    </xf>
    <xf numFmtId="178" fontId="1" fillId="4" borderId="5" xfId="4" applyNumberFormat="1" applyFill="1" applyBorder="1" applyAlignment="1">
      <alignment horizontal="center" vertical="center" wrapText="1"/>
    </xf>
    <xf numFmtId="0" fontId="1" fillId="4" borderId="5" xfId="4" applyFill="1" applyBorder="1" applyAlignment="1">
      <alignment horizontal="center" vertical="center" wrapText="1"/>
    </xf>
    <xf numFmtId="0" fontId="12" fillId="5" borderId="6" xfId="4" applyFont="1" applyFill="1" applyBorder="1" applyAlignment="1">
      <alignment vertical="center" wrapText="1"/>
    </xf>
    <xf numFmtId="0" fontId="1" fillId="4" borderId="5" xfId="4" applyFill="1" applyBorder="1" applyAlignment="1">
      <alignment horizontal="left" vertical="top" wrapText="1"/>
    </xf>
    <xf numFmtId="0" fontId="1" fillId="0" borderId="5" xfId="4" applyBorder="1" applyAlignment="1" applyProtection="1">
      <alignment horizontal="left" vertical="top" wrapText="1"/>
      <protection locked="0"/>
    </xf>
    <xf numFmtId="0" fontId="1" fillId="0" borderId="5" xfId="4" applyBorder="1" applyAlignment="1">
      <alignment vertical="top" wrapText="1"/>
    </xf>
    <xf numFmtId="0" fontId="1" fillId="0" borderId="0" xfId="4" applyAlignment="1">
      <alignment vertical="top" wrapText="1"/>
    </xf>
    <xf numFmtId="0" fontId="1" fillId="0" borderId="14" xfId="4" applyBorder="1" applyAlignment="1" applyProtection="1">
      <alignment horizontal="left" vertical="top" wrapText="1"/>
      <protection locked="0"/>
    </xf>
    <xf numFmtId="0" fontId="1" fillId="0" borderId="20" xfId="4" applyBorder="1" applyAlignment="1" applyProtection="1">
      <alignment horizontal="left" vertical="top" wrapText="1"/>
      <protection locked="0"/>
    </xf>
    <xf numFmtId="0" fontId="1" fillId="0" borderId="9" xfId="4" applyBorder="1" applyAlignment="1">
      <alignment horizontal="left" vertical="center" wrapText="1"/>
    </xf>
    <xf numFmtId="0" fontId="1" fillId="12" borderId="23" xfId="4" applyFill="1" applyBorder="1" applyAlignment="1">
      <alignment horizontal="left" vertical="center" wrapText="1"/>
    </xf>
    <xf numFmtId="0" fontId="1" fillId="0" borderId="1" xfId="4" applyBorder="1" applyAlignment="1" applyProtection="1">
      <alignment horizontal="left" vertical="top" wrapText="1"/>
      <protection locked="0"/>
    </xf>
    <xf numFmtId="0" fontId="1" fillId="4" borderId="14" xfId="4" applyFill="1" applyBorder="1" applyAlignment="1">
      <alignment horizontal="left" vertical="center" wrapText="1"/>
    </xf>
    <xf numFmtId="0" fontId="1" fillId="4" borderId="4" xfId="4" applyFill="1" applyBorder="1" applyAlignment="1">
      <alignment horizontal="left" vertical="top" wrapText="1"/>
    </xf>
    <xf numFmtId="0" fontId="3" fillId="4" borderId="68" xfId="0" applyFont="1" applyFill="1" applyBorder="1" applyAlignment="1">
      <alignment horizontal="center" vertical="top" shrinkToFit="1"/>
    </xf>
    <xf numFmtId="0" fontId="1" fillId="4" borderId="4" xfId="4" applyFill="1" applyBorder="1" applyAlignment="1">
      <alignment horizontal="center" vertical="top" wrapText="1"/>
    </xf>
    <xf numFmtId="0" fontId="1" fillId="4" borderId="20" xfId="4" applyFill="1" applyBorder="1" applyAlignment="1">
      <alignment horizontal="center" vertical="center" wrapText="1"/>
    </xf>
    <xf numFmtId="0" fontId="1" fillId="0" borderId="10" xfId="4" applyBorder="1" applyAlignment="1">
      <alignment horizontal="left" vertical="top" wrapText="1"/>
    </xf>
    <xf numFmtId="0" fontId="1" fillId="4" borderId="69" xfId="4" applyFill="1" applyBorder="1" applyAlignment="1">
      <alignment horizontal="center" vertical="center" wrapText="1"/>
    </xf>
    <xf numFmtId="0" fontId="3" fillId="4" borderId="16" xfId="0" applyFont="1" applyFill="1" applyBorder="1" applyAlignment="1">
      <alignment horizontal="center" vertical="center" shrinkToFit="1"/>
    </xf>
    <xf numFmtId="0" fontId="1" fillId="0" borderId="22" xfId="4" applyBorder="1" applyAlignment="1">
      <alignment horizontal="left" vertical="top" wrapText="1"/>
    </xf>
    <xf numFmtId="179" fontId="1" fillId="0" borderId="14" xfId="4" applyNumberFormat="1" applyBorder="1" applyAlignment="1" applyProtection="1">
      <alignment horizontal="center" vertical="center" wrapText="1"/>
      <protection locked="0"/>
    </xf>
    <xf numFmtId="179" fontId="3" fillId="0" borderId="16" xfId="0" applyNumberFormat="1" applyFont="1" applyBorder="1" applyAlignment="1" applyProtection="1">
      <alignment horizontal="center" vertical="center" shrinkToFit="1"/>
      <protection locked="0"/>
    </xf>
    <xf numFmtId="0" fontId="1" fillId="2" borderId="19" xfId="4" applyFill="1" applyBorder="1" applyAlignment="1">
      <alignment horizontal="center" vertical="center" wrapText="1" shrinkToFit="1"/>
    </xf>
    <xf numFmtId="49" fontId="1" fillId="0" borderId="20" xfId="4" applyNumberFormat="1" applyBorder="1" applyAlignment="1" applyProtection="1">
      <alignment horizontal="left" vertical="center" wrapText="1"/>
      <protection locked="0"/>
    </xf>
    <xf numFmtId="0" fontId="1" fillId="3" borderId="76" xfId="4" applyFill="1" applyBorder="1" applyAlignment="1">
      <alignment horizontal="center" vertical="center" shrinkToFit="1"/>
    </xf>
    <xf numFmtId="0" fontId="17" fillId="11" borderId="77" xfId="4" applyFont="1" applyFill="1" applyBorder="1" applyAlignment="1">
      <alignment horizontal="center" vertical="center" wrapText="1"/>
    </xf>
    <xf numFmtId="0" fontId="19" fillId="0" borderId="79" xfId="0" applyFont="1" applyBorder="1" applyAlignment="1" applyProtection="1">
      <alignment horizontal="center" vertical="center" wrapText="1"/>
      <protection locked="0"/>
    </xf>
    <xf numFmtId="0" fontId="20" fillId="11" borderId="80" xfId="0" applyFont="1" applyFill="1" applyBorder="1" applyAlignment="1">
      <alignment horizontal="center" vertical="center"/>
    </xf>
    <xf numFmtId="0" fontId="21" fillId="0" borderId="81" xfId="0" applyFont="1" applyBorder="1" applyAlignment="1" applyProtection="1">
      <alignment horizontal="center" vertical="center" wrapText="1"/>
      <protection locked="0"/>
    </xf>
    <xf numFmtId="0" fontId="12" fillId="0" borderId="9" xfId="4" applyFont="1" applyBorder="1" applyAlignment="1">
      <alignment vertical="center" wrapText="1"/>
    </xf>
    <xf numFmtId="0" fontId="13" fillId="0" borderId="9" xfId="4" applyFont="1" applyBorder="1" applyAlignment="1">
      <alignment vertical="center" wrapText="1"/>
    </xf>
    <xf numFmtId="0" fontId="1" fillId="0" borderId="9" xfId="4" applyBorder="1" applyAlignment="1">
      <alignment horizontal="center" vertical="center" shrinkToFit="1"/>
    </xf>
    <xf numFmtId="0" fontId="20" fillId="0" borderId="0" xfId="0" applyFont="1" applyAlignment="1">
      <alignment horizontal="center" vertical="center"/>
    </xf>
    <xf numFmtId="0" fontId="1" fillId="0" borderId="43" xfId="4" applyBorder="1" applyAlignment="1" applyProtection="1">
      <alignment horizontal="center" vertical="center" shrinkToFit="1"/>
      <protection locked="0"/>
    </xf>
    <xf numFmtId="0" fontId="1" fillId="0" borderId="5" xfId="4" applyBorder="1" applyAlignment="1">
      <alignment horizontal="left" vertical="top" wrapText="1" shrinkToFit="1"/>
    </xf>
    <xf numFmtId="49" fontId="5" fillId="0" borderId="0" xfId="4" applyNumberFormat="1" applyFont="1" applyAlignment="1">
      <alignment vertical="center" shrinkToFit="1"/>
    </xf>
    <xf numFmtId="0" fontId="1" fillId="0" borderId="36" xfId="4" applyBorder="1" applyAlignment="1" applyProtection="1">
      <alignment horizontal="center" vertical="center" wrapText="1"/>
      <protection locked="0"/>
    </xf>
    <xf numFmtId="0" fontId="1" fillId="0" borderId="7" xfId="4" applyBorder="1" applyAlignment="1" applyProtection="1">
      <alignment vertical="top" wrapText="1"/>
      <protection locked="0"/>
    </xf>
    <xf numFmtId="12" fontId="3" fillId="4" borderId="36" xfId="0" applyNumberFormat="1" applyFont="1" applyFill="1" applyBorder="1" applyAlignment="1">
      <alignment horizontal="center" vertical="center" wrapText="1"/>
    </xf>
    <xf numFmtId="38" fontId="3" fillId="0" borderId="44" xfId="5" applyFont="1" applyFill="1" applyBorder="1" applyAlignment="1" applyProtection="1">
      <alignment vertical="center" wrapText="1"/>
      <protection locked="0"/>
    </xf>
    <xf numFmtId="49" fontId="22" fillId="9" borderId="31" xfId="4" applyNumberFormat="1" applyFont="1" applyFill="1" applyBorder="1" applyAlignment="1">
      <alignment horizontal="left" vertical="center" shrinkToFit="1"/>
    </xf>
    <xf numFmtId="38" fontId="3" fillId="4" borderId="31" xfId="5" applyFont="1" applyFill="1" applyBorder="1" applyAlignment="1" applyProtection="1">
      <alignment vertical="center" wrapText="1"/>
    </xf>
    <xf numFmtId="38" fontId="3" fillId="0" borderId="0" xfId="5" applyFont="1" applyFill="1" applyBorder="1" applyAlignment="1" applyProtection="1">
      <alignment vertical="center" wrapText="1"/>
    </xf>
    <xf numFmtId="0" fontId="1" fillId="0" borderId="7" xfId="4" applyBorder="1" applyAlignment="1">
      <alignment horizontal="center" vertical="center" wrapText="1"/>
    </xf>
    <xf numFmtId="0" fontId="11" fillId="4" borderId="5" xfId="4" applyFont="1" applyFill="1" applyBorder="1" applyAlignment="1">
      <alignment horizontal="left" vertical="top" wrapText="1"/>
    </xf>
    <xf numFmtId="0" fontId="1" fillId="4" borderId="63" xfId="4" applyFill="1" applyBorder="1" applyAlignment="1">
      <alignment horizontal="left" vertical="center" wrapText="1"/>
    </xf>
    <xf numFmtId="0" fontId="3" fillId="0" borderId="5" xfId="4" applyFont="1" applyBorder="1" applyAlignment="1" applyProtection="1">
      <alignment horizontal="left" vertical="top" wrapText="1"/>
      <protection locked="0"/>
    </xf>
    <xf numFmtId="0" fontId="1" fillId="0" borderId="7" xfId="4" applyBorder="1" applyAlignment="1">
      <alignment horizontal="left" vertical="top" wrapText="1"/>
    </xf>
    <xf numFmtId="0" fontId="1" fillId="0" borderId="1" xfId="0" applyFont="1" applyBorder="1" applyAlignment="1" applyProtection="1">
      <alignment horizontal="center" vertical="center"/>
      <protection locked="0"/>
    </xf>
    <xf numFmtId="0" fontId="1" fillId="0" borderId="9" xfId="4" applyBorder="1" applyAlignment="1">
      <alignment horizontal="center" vertical="center" wrapText="1"/>
    </xf>
    <xf numFmtId="176" fontId="1" fillId="0" borderId="5" xfId="4" applyNumberFormat="1" applyBorder="1" applyAlignment="1" applyProtection="1">
      <alignment horizontal="right" vertical="center" wrapText="1"/>
      <protection locked="0"/>
    </xf>
    <xf numFmtId="176" fontId="1" fillId="4" borderId="43" xfId="4" applyNumberFormat="1" applyFill="1" applyBorder="1" applyAlignment="1">
      <alignment horizontal="right" vertical="center" wrapText="1"/>
    </xf>
    <xf numFmtId="176" fontId="1" fillId="4" borderId="6" xfId="4" applyNumberFormat="1" applyFill="1" applyBorder="1" applyAlignment="1">
      <alignment horizontal="right" vertical="center" wrapText="1"/>
    </xf>
    <xf numFmtId="0" fontId="1" fillId="3" borderId="87" xfId="4" applyFill="1" applyBorder="1" applyAlignment="1">
      <alignment horizontal="center" vertical="center" shrinkToFit="1"/>
    </xf>
    <xf numFmtId="176" fontId="1" fillId="0" borderId="88" xfId="4" applyNumberFormat="1" applyBorder="1" applyAlignment="1" applyProtection="1">
      <alignment horizontal="right" vertical="center" wrapText="1"/>
      <protection locked="0"/>
    </xf>
    <xf numFmtId="0" fontId="1" fillId="0" borderId="26" xfId="4" applyBorder="1" applyAlignment="1">
      <alignment horizontal="right" vertical="center" wrapText="1"/>
    </xf>
    <xf numFmtId="0" fontId="1" fillId="0" borderId="23" xfId="4" applyBorder="1" applyAlignment="1" applyProtection="1">
      <alignment horizontal="center" vertical="center" wrapText="1"/>
      <protection locked="0"/>
    </xf>
    <xf numFmtId="176" fontId="1" fillId="4" borderId="1" xfId="4" applyNumberFormat="1" applyFill="1" applyBorder="1" applyAlignment="1">
      <alignment horizontal="right" vertical="center" wrapText="1"/>
    </xf>
    <xf numFmtId="0" fontId="24" fillId="13" borderId="4" xfId="4" applyFont="1" applyFill="1" applyBorder="1" applyAlignment="1">
      <alignment vertical="top" wrapText="1"/>
    </xf>
    <xf numFmtId="38" fontId="25" fillId="13" borderId="5" xfId="1" applyFont="1" applyFill="1" applyBorder="1" applyAlignment="1" applyProtection="1">
      <alignment vertical="top" wrapText="1"/>
    </xf>
    <xf numFmtId="38" fontId="0" fillId="0" borderId="0" xfId="1" applyFont="1" applyFill="1" applyBorder="1" applyAlignment="1" applyProtection="1">
      <alignment vertical="center" wrapText="1"/>
    </xf>
    <xf numFmtId="176" fontId="1" fillId="4" borderId="23" xfId="4" applyNumberFormat="1" applyFill="1" applyBorder="1" applyAlignment="1">
      <alignment horizontal="right" vertical="center" wrapText="1"/>
    </xf>
    <xf numFmtId="38" fontId="1" fillId="13" borderId="4" xfId="4" applyNumberFormat="1" applyFill="1" applyBorder="1" applyAlignment="1">
      <alignment vertical="top" wrapText="1"/>
    </xf>
    <xf numFmtId="0" fontId="7" fillId="13" borderId="5" xfId="4" applyFont="1" applyFill="1" applyBorder="1" applyAlignment="1">
      <alignment horizontal="left" vertical="top" wrapText="1"/>
    </xf>
    <xf numFmtId="0" fontId="1" fillId="0" borderId="21" xfId="4" applyBorder="1" applyAlignment="1">
      <alignment horizontal="left" vertical="center" wrapText="1"/>
    </xf>
    <xf numFmtId="0" fontId="3" fillId="0" borderId="22" xfId="0" applyFont="1" applyBorder="1" applyAlignment="1">
      <alignment horizontal="center" vertical="center" shrinkToFit="1"/>
    </xf>
    <xf numFmtId="0" fontId="1" fillId="0" borderId="22" xfId="4" applyBorder="1" applyAlignment="1">
      <alignment horizontal="center" vertical="center" wrapText="1"/>
    </xf>
    <xf numFmtId="0" fontId="1" fillId="0" borderId="22" xfId="4" applyBorder="1" applyAlignment="1">
      <alignment horizontal="left" vertical="center" wrapText="1"/>
    </xf>
    <xf numFmtId="0" fontId="1" fillId="0" borderId="22" xfId="4" applyBorder="1" applyAlignment="1">
      <alignment horizontal="right" vertical="center" wrapText="1"/>
    </xf>
    <xf numFmtId="0" fontId="1" fillId="0" borderId="20" xfId="4" quotePrefix="1" applyBorder="1" applyAlignment="1" applyProtection="1">
      <alignment horizontal="center" vertical="center" wrapText="1"/>
      <protection locked="0"/>
    </xf>
    <xf numFmtId="31" fontId="1" fillId="0" borderId="0" xfId="4" applyNumberFormat="1" applyAlignment="1">
      <alignment horizontal="center" vertical="center" wrapText="1"/>
    </xf>
    <xf numFmtId="31" fontId="3" fillId="0" borderId="0" xfId="0" applyNumberFormat="1" applyFont="1" applyAlignment="1">
      <alignment horizontal="center" vertical="center" shrinkToFit="1"/>
    </xf>
    <xf numFmtId="49" fontId="1" fillId="0" borderId="22" xfId="4" applyNumberFormat="1" applyBorder="1" applyAlignment="1">
      <alignment horizontal="center" vertical="center" wrapText="1"/>
    </xf>
    <xf numFmtId="49" fontId="1" fillId="0" borderId="0" xfId="4" applyNumberFormat="1" applyAlignment="1">
      <alignment horizontal="center" vertical="center" wrapText="1"/>
    </xf>
    <xf numFmtId="0" fontId="0" fillId="0" borderId="0" xfId="0" applyAlignment="1">
      <alignment wrapText="1"/>
    </xf>
    <xf numFmtId="0" fontId="0" fillId="0" borderId="0" xfId="0" applyAlignment="1">
      <alignment horizontal="center" wrapText="1"/>
    </xf>
    <xf numFmtId="38" fontId="0" fillId="0" borderId="0" xfId="5" applyFont="1" applyFill="1" applyProtection="1"/>
    <xf numFmtId="0" fontId="0" fillId="0" borderId="0" xfId="0" applyAlignment="1">
      <alignment vertical="center"/>
    </xf>
    <xf numFmtId="0" fontId="0" fillId="15" borderId="1" xfId="0" applyFill="1" applyBorder="1" applyAlignment="1">
      <alignment horizontal="centerContinuous" vertical="center" shrinkToFit="1"/>
    </xf>
    <xf numFmtId="0" fontId="0" fillId="15" borderId="2" xfId="0" applyFill="1" applyBorder="1" applyAlignment="1">
      <alignment horizontal="center" vertical="center" shrinkToFit="1"/>
    </xf>
    <xf numFmtId="0" fontId="0" fillId="0" borderId="0" xfId="0" applyAlignment="1">
      <alignment horizontal="right" vertical="center"/>
    </xf>
    <xf numFmtId="0" fontId="0" fillId="15" borderId="23" xfId="0" applyFill="1" applyBorder="1" applyAlignment="1">
      <alignment horizontal="centerContinuous" vertical="center" shrinkToFit="1"/>
    </xf>
    <xf numFmtId="0" fontId="0" fillId="15" borderId="11" xfId="0" applyFill="1" applyBorder="1" applyAlignment="1">
      <alignment horizontal="center" vertical="center" shrinkToFit="1"/>
    </xf>
    <xf numFmtId="0" fontId="0" fillId="0" borderId="0" xfId="0" applyAlignment="1">
      <alignment horizontal="left" vertical="center" wrapText="1"/>
    </xf>
    <xf numFmtId="0" fontId="0" fillId="15" borderId="2" xfId="0" applyFill="1" applyBorder="1" applyAlignment="1">
      <alignment vertical="center" shrinkToFit="1"/>
    </xf>
    <xf numFmtId="0" fontId="0" fillId="15" borderId="3" xfId="0" applyFill="1" applyBorder="1" applyAlignment="1">
      <alignment vertical="center" shrinkToFit="1"/>
    </xf>
    <xf numFmtId="38" fontId="0" fillId="15" borderId="93" xfId="5" applyFont="1" applyFill="1" applyBorder="1" applyAlignment="1" applyProtection="1">
      <alignment horizontal="center" vertical="center" shrinkToFit="1"/>
    </xf>
    <xf numFmtId="38" fontId="0" fillId="15" borderId="94" xfId="5" applyFont="1" applyFill="1" applyBorder="1" applyAlignment="1" applyProtection="1">
      <alignment horizontal="center" vertical="center" shrinkToFit="1"/>
    </xf>
    <xf numFmtId="38" fontId="0" fillId="15" borderId="95" xfId="5" applyFont="1" applyFill="1" applyBorder="1" applyAlignment="1" applyProtection="1">
      <alignment horizontal="center" vertical="center" shrinkToFit="1"/>
    </xf>
    <xf numFmtId="0" fontId="0" fillId="15" borderId="96" xfId="0" applyFill="1" applyBorder="1" applyAlignment="1">
      <alignment horizontal="center" vertical="center" shrinkToFit="1"/>
    </xf>
    <xf numFmtId="0" fontId="0" fillId="15" borderId="97" xfId="0" applyFill="1" applyBorder="1" applyAlignment="1">
      <alignment horizontal="center" vertical="center" shrinkToFit="1"/>
    </xf>
    <xf numFmtId="0" fontId="0" fillId="15" borderId="98" xfId="0" applyFill="1" applyBorder="1" applyAlignment="1">
      <alignment horizontal="center" vertical="center" shrinkToFit="1"/>
    </xf>
    <xf numFmtId="0" fontId="0" fillId="15" borderId="99" xfId="0" applyFill="1" applyBorder="1" applyAlignment="1">
      <alignment vertical="center" shrinkToFit="1"/>
    </xf>
    <xf numFmtId="0" fontId="0" fillId="15" borderId="100" xfId="0" applyFill="1" applyBorder="1" applyAlignment="1">
      <alignment vertical="center" shrinkToFit="1"/>
    </xf>
    <xf numFmtId="0" fontId="0" fillId="15" borderId="101" xfId="0" applyFill="1" applyBorder="1" applyAlignment="1">
      <alignment vertical="center" shrinkToFit="1"/>
    </xf>
    <xf numFmtId="0" fontId="0" fillId="15" borderId="6" xfId="0" applyFill="1" applyBorder="1" applyAlignment="1">
      <alignment horizontal="centerContinuous" vertical="center" shrinkToFit="1"/>
    </xf>
    <xf numFmtId="0" fontId="0" fillId="15" borderId="8" xfId="0" applyFill="1" applyBorder="1" applyAlignment="1">
      <alignment horizontal="center" vertical="center" shrinkToFit="1"/>
    </xf>
    <xf numFmtId="0" fontId="0" fillId="15" borderId="102" xfId="0" applyFill="1" applyBorder="1" applyAlignment="1">
      <alignment vertical="center" shrinkToFit="1"/>
    </xf>
    <xf numFmtId="0" fontId="0" fillId="15" borderId="103" xfId="0" applyFill="1" applyBorder="1" applyAlignment="1">
      <alignment vertical="center" shrinkToFit="1"/>
    </xf>
    <xf numFmtId="0" fontId="0" fillId="15" borderId="94" xfId="0" applyFill="1" applyBorder="1" applyAlignment="1">
      <alignment vertical="center" shrinkToFit="1"/>
    </xf>
    <xf numFmtId="0" fontId="0" fillId="15" borderId="95" xfId="0" applyFill="1" applyBorder="1" applyAlignment="1">
      <alignment vertical="center" shrinkToFit="1"/>
    </xf>
    <xf numFmtId="12" fontId="0" fillId="15" borderId="102" xfId="0" applyNumberFormat="1" applyFill="1" applyBorder="1" applyAlignment="1">
      <alignment horizontal="center" vertical="center" shrinkToFit="1"/>
    </xf>
    <xf numFmtId="12" fontId="0" fillId="15" borderId="100" xfId="0" applyNumberFormat="1" applyFill="1" applyBorder="1" applyAlignment="1">
      <alignment horizontal="center" vertical="center" shrinkToFit="1"/>
    </xf>
    <xf numFmtId="12" fontId="0" fillId="15" borderId="104" xfId="0" applyNumberFormat="1" applyFill="1" applyBorder="1" applyAlignment="1">
      <alignment horizontal="center" vertical="center" shrinkToFit="1"/>
    </xf>
    <xf numFmtId="12" fontId="0" fillId="15" borderId="101" xfId="0" applyNumberFormat="1" applyFill="1" applyBorder="1" applyAlignment="1">
      <alignment horizontal="center" vertical="center" shrinkToFit="1"/>
    </xf>
    <xf numFmtId="0" fontId="0" fillId="0" borderId="0" xfId="0" applyAlignment="1">
      <alignment horizontal="center"/>
    </xf>
    <xf numFmtId="38" fontId="0" fillId="15" borderId="93" xfId="5" applyFont="1" applyFill="1" applyBorder="1" applyAlignment="1" applyProtection="1">
      <alignment vertical="center" shrinkToFit="1"/>
    </xf>
    <xf numFmtId="38" fontId="0" fillId="15" borderId="94" xfId="5" applyFont="1" applyFill="1" applyBorder="1" applyAlignment="1" applyProtection="1">
      <alignment vertical="center" shrinkToFit="1"/>
    </xf>
    <xf numFmtId="38" fontId="0" fillId="15" borderId="95" xfId="5" applyFont="1" applyFill="1" applyBorder="1" applyAlignment="1" applyProtection="1">
      <alignment vertical="center" shrinkToFit="1"/>
    </xf>
    <xf numFmtId="0" fontId="28" fillId="0" borderId="0" xfId="0" applyFont="1" applyAlignment="1">
      <alignment horizontal="center"/>
    </xf>
    <xf numFmtId="38" fontId="0" fillId="15" borderId="99" xfId="5" applyFont="1" applyFill="1" applyBorder="1" applyAlignment="1" applyProtection="1">
      <alignment vertical="center" shrinkToFit="1"/>
    </xf>
    <xf numFmtId="38" fontId="0" fillId="15" borderId="100" xfId="5" applyFont="1" applyFill="1" applyBorder="1" applyAlignment="1" applyProtection="1">
      <alignment vertical="center" shrinkToFit="1"/>
    </xf>
    <xf numFmtId="38" fontId="0" fillId="15" borderId="101" xfId="5" applyFont="1" applyFill="1" applyBorder="1" applyAlignment="1" applyProtection="1">
      <alignment vertical="center" shrinkToFit="1"/>
    </xf>
    <xf numFmtId="0" fontId="28" fillId="15" borderId="0" xfId="0" applyFont="1" applyFill="1" applyAlignment="1">
      <alignment horizontal="center" vertical="center"/>
    </xf>
    <xf numFmtId="0" fontId="0" fillId="0" borderId="0" xfId="0" applyAlignment="1">
      <alignment horizontal="center" shrinkToFit="1"/>
    </xf>
    <xf numFmtId="38" fontId="0" fillId="0" borderId="37" xfId="5" applyFont="1" applyFill="1" applyBorder="1" applyAlignment="1" applyProtection="1">
      <alignment shrinkToFit="1"/>
    </xf>
    <xf numFmtId="38" fontId="0" fillId="0" borderId="0" xfId="5" applyFont="1" applyFill="1" applyBorder="1" applyAlignment="1" applyProtection="1">
      <alignment shrinkToFit="1"/>
    </xf>
    <xf numFmtId="38" fontId="0" fillId="0" borderId="105" xfId="5" applyFont="1" applyFill="1" applyBorder="1" applyAlignment="1" applyProtection="1">
      <alignment shrinkToFit="1"/>
    </xf>
    <xf numFmtId="0" fontId="0" fillId="0" borderId="0" xfId="0" applyAlignment="1">
      <alignment horizontal="center" vertical="center" wrapText="1"/>
    </xf>
    <xf numFmtId="38" fontId="29" fillId="15" borderId="52" xfId="5" applyFont="1" applyFill="1" applyBorder="1" applyAlignment="1" applyProtection="1">
      <alignment horizontal="centerContinuous" vertical="center" shrinkToFit="1"/>
    </xf>
    <xf numFmtId="38" fontId="29" fillId="15" borderId="106" xfId="5" applyFont="1" applyFill="1" applyBorder="1" applyAlignment="1" applyProtection="1">
      <alignment horizontal="center" vertical="center" shrinkToFit="1"/>
    </xf>
    <xf numFmtId="38" fontId="0" fillId="15" borderId="107" xfId="5" applyFont="1" applyFill="1" applyBorder="1" applyAlignment="1" applyProtection="1">
      <alignment vertical="center" shrinkToFit="1"/>
    </xf>
    <xf numFmtId="38" fontId="0" fillId="15" borderId="108" xfId="5" applyFont="1" applyFill="1" applyBorder="1" applyAlignment="1" applyProtection="1">
      <alignment vertical="center" shrinkToFit="1"/>
    </xf>
    <xf numFmtId="38" fontId="0" fillId="15" borderId="109" xfId="5" applyFont="1" applyFill="1" applyBorder="1" applyAlignment="1" applyProtection="1">
      <alignment vertical="center" shrinkToFit="1"/>
    </xf>
    <xf numFmtId="38" fontId="29" fillId="15" borderId="56" xfId="5" applyFont="1" applyFill="1" applyBorder="1" applyAlignment="1" applyProtection="1">
      <alignment horizontal="centerContinuous" vertical="center" shrinkToFit="1"/>
    </xf>
    <xf numFmtId="38" fontId="29" fillId="15" borderId="110" xfId="5" applyFont="1" applyFill="1" applyBorder="1" applyAlignment="1" applyProtection="1">
      <alignment horizontal="center" vertical="center" shrinkToFit="1"/>
    </xf>
    <xf numFmtId="38" fontId="0" fillId="15" borderId="111" xfId="5" applyFont="1" applyFill="1" applyBorder="1" applyAlignment="1" applyProtection="1">
      <alignment vertical="center" shrinkToFit="1"/>
    </xf>
    <xf numFmtId="38" fontId="0" fillId="15" borderId="112" xfId="5" applyFont="1" applyFill="1" applyBorder="1" applyAlignment="1" applyProtection="1">
      <alignment vertical="center" shrinkToFit="1"/>
    </xf>
    <xf numFmtId="38" fontId="0" fillId="15" borderId="113" xfId="5" applyFont="1" applyFill="1" applyBorder="1" applyAlignment="1" applyProtection="1">
      <alignment vertical="center" shrinkToFit="1"/>
    </xf>
    <xf numFmtId="38" fontId="29" fillId="15" borderId="57" xfId="5" applyFont="1" applyFill="1" applyBorder="1" applyAlignment="1" applyProtection="1">
      <alignment horizontal="centerContinuous" vertical="center" shrinkToFit="1"/>
    </xf>
    <xf numFmtId="38" fontId="29" fillId="15" borderId="49" xfId="5" applyFont="1" applyFill="1" applyBorder="1" applyAlignment="1" applyProtection="1">
      <alignment horizontal="center" vertical="center" shrinkToFit="1"/>
    </xf>
    <xf numFmtId="38" fontId="0" fillId="15" borderId="114" xfId="5" applyFont="1" applyFill="1" applyBorder="1" applyAlignment="1" applyProtection="1">
      <alignment vertical="center" shrinkToFit="1"/>
    </xf>
    <xf numFmtId="38" fontId="0" fillId="15" borderId="115" xfId="5" applyFont="1" applyFill="1" applyBorder="1" applyAlignment="1" applyProtection="1">
      <alignment vertical="center" shrinkToFit="1"/>
    </xf>
    <xf numFmtId="38" fontId="0" fillId="15" borderId="51" xfId="5" applyFont="1" applyFill="1" applyBorder="1" applyAlignment="1" applyProtection="1">
      <alignment vertical="center" shrinkToFit="1"/>
    </xf>
    <xf numFmtId="38" fontId="29" fillId="15" borderId="53" xfId="5" applyFont="1" applyFill="1" applyBorder="1" applyAlignment="1" applyProtection="1">
      <alignment horizontal="center" vertical="center" shrinkToFit="1"/>
    </xf>
    <xf numFmtId="38" fontId="0" fillId="15" borderId="116" xfId="5" applyFont="1" applyFill="1" applyBorder="1" applyAlignment="1" applyProtection="1">
      <alignment vertical="center" shrinkToFit="1"/>
    </xf>
    <xf numFmtId="38" fontId="0" fillId="15" borderId="117" xfId="5" applyFont="1" applyFill="1" applyBorder="1" applyAlignment="1" applyProtection="1">
      <alignment vertical="center" shrinkToFit="1"/>
    </xf>
    <xf numFmtId="38" fontId="0" fillId="15" borderId="55" xfId="5" applyFont="1" applyFill="1" applyBorder="1" applyAlignment="1" applyProtection="1">
      <alignment vertical="center" shrinkToFit="1"/>
    </xf>
    <xf numFmtId="38" fontId="0" fillId="15" borderId="118" xfId="5" applyFont="1" applyFill="1" applyBorder="1" applyAlignment="1" applyProtection="1">
      <alignment vertical="center" shrinkToFit="1"/>
    </xf>
    <xf numFmtId="38" fontId="0" fillId="15" borderId="119" xfId="5" applyFont="1" applyFill="1" applyBorder="1" applyAlignment="1" applyProtection="1">
      <alignment vertical="center" shrinkToFit="1"/>
    </xf>
    <xf numFmtId="38" fontId="0" fillId="15" borderId="44" xfId="5" applyFont="1" applyFill="1" applyBorder="1" applyAlignment="1" applyProtection="1">
      <alignment vertical="center" shrinkToFit="1"/>
    </xf>
    <xf numFmtId="0" fontId="0" fillId="0" borderId="45" xfId="0" applyBorder="1" applyAlignment="1">
      <alignment vertical="center"/>
    </xf>
    <xf numFmtId="0" fontId="0" fillId="0" borderId="120" xfId="0" applyBorder="1" applyAlignment="1">
      <alignment vertical="center"/>
    </xf>
    <xf numFmtId="0" fontId="0" fillId="0" borderId="121" xfId="0" applyBorder="1" applyAlignment="1">
      <alignment vertical="center"/>
    </xf>
    <xf numFmtId="38" fontId="29" fillId="15" borderId="2" xfId="5" applyFont="1" applyFill="1" applyBorder="1" applyAlignment="1" applyProtection="1">
      <alignment horizontal="center" vertical="center" shrinkToFit="1"/>
    </xf>
    <xf numFmtId="180" fontId="29" fillId="15" borderId="122" xfId="5" applyNumberFormat="1" applyFont="1" applyFill="1" applyBorder="1" applyAlignment="1" applyProtection="1">
      <alignment horizontal="center" vertical="center" shrinkToFit="1"/>
    </xf>
    <xf numFmtId="180" fontId="29" fillId="15" borderId="43" xfId="5" applyNumberFormat="1" applyFont="1" applyFill="1" applyBorder="1" applyAlignment="1" applyProtection="1">
      <alignment horizontal="center" vertical="center" shrinkToFit="1"/>
    </xf>
    <xf numFmtId="180" fontId="29" fillId="15" borderId="44" xfId="5" applyNumberFormat="1" applyFont="1" applyFill="1" applyBorder="1" applyAlignment="1" applyProtection="1">
      <alignment horizontal="center" vertical="center" shrinkToFit="1"/>
    </xf>
    <xf numFmtId="0" fontId="0" fillId="15" borderId="63" xfId="0" applyFill="1" applyBorder="1" applyAlignment="1">
      <alignment horizontal="center" vertical="center" shrinkToFit="1"/>
    </xf>
    <xf numFmtId="0" fontId="0" fillId="15" borderId="23" xfId="0" applyFill="1" applyBorder="1" applyAlignment="1">
      <alignment horizontal="center" vertical="center" shrinkToFit="1"/>
    </xf>
    <xf numFmtId="0" fontId="0" fillId="15" borderId="4" xfId="0" applyFill="1" applyBorder="1" applyAlignment="1">
      <alignment horizontal="center"/>
    </xf>
    <xf numFmtId="0" fontId="0" fillId="15" borderId="5" xfId="0" applyFill="1" applyBorder="1" applyAlignment="1">
      <alignment horizontal="center"/>
    </xf>
    <xf numFmtId="0" fontId="1" fillId="15" borderId="5" xfId="4" applyFill="1" applyBorder="1" applyAlignment="1">
      <alignment horizontal="center" vertical="center" wrapText="1"/>
    </xf>
    <xf numFmtId="31" fontId="0" fillId="15" borderId="5" xfId="0" applyNumberFormat="1" applyFill="1" applyBorder="1" applyAlignment="1">
      <alignment horizontal="right" vertical="center"/>
    </xf>
    <xf numFmtId="31" fontId="0" fillId="15" borderId="5" xfId="0" applyNumberFormat="1" applyFill="1" applyBorder="1" applyAlignment="1">
      <alignment vertical="center"/>
    </xf>
    <xf numFmtId="0" fontId="1" fillId="15" borderId="5" xfId="4" applyFill="1" applyBorder="1" applyAlignment="1">
      <alignment horizontal="center" vertical="center" wrapText="1" shrinkToFit="1"/>
    </xf>
    <xf numFmtId="49" fontId="0" fillId="15" borderId="5" xfId="0" applyNumberFormat="1" applyFill="1" applyBorder="1" applyAlignment="1">
      <alignment horizontal="left" vertical="center"/>
    </xf>
    <xf numFmtId="49" fontId="0" fillId="15" borderId="5" xfId="0" applyNumberFormat="1" applyFill="1" applyBorder="1" applyAlignment="1">
      <alignment vertical="center"/>
    </xf>
    <xf numFmtId="0" fontId="30" fillId="0" borderId="0" xfId="0" applyFont="1"/>
    <xf numFmtId="0" fontId="31" fillId="0" borderId="0" xfId="0" applyFont="1" applyAlignment="1">
      <alignment vertical="center"/>
    </xf>
    <xf numFmtId="0" fontId="35" fillId="0" borderId="22" xfId="0" applyFont="1" applyBorder="1" applyAlignment="1">
      <alignment vertical="top" wrapText="1"/>
    </xf>
    <xf numFmtId="0" fontId="35" fillId="0" borderId="0" xfId="0" applyFont="1" applyAlignment="1">
      <alignment vertical="top" wrapText="1"/>
    </xf>
    <xf numFmtId="0" fontId="0" fillId="0" borderId="0" xfId="0" applyAlignment="1">
      <alignment vertical="center" shrinkToFit="1"/>
    </xf>
    <xf numFmtId="0" fontId="0" fillId="0" borderId="0" xfId="0" applyAlignment="1">
      <alignment shrinkToFit="1"/>
    </xf>
    <xf numFmtId="0" fontId="32" fillId="0" borderId="5" xfId="0" applyFont="1" applyBorder="1" applyAlignment="1">
      <alignment horizontal="center" vertical="center" wrapText="1"/>
    </xf>
    <xf numFmtId="183" fontId="34" fillId="4" borderId="25" xfId="0" applyNumberFormat="1" applyFont="1" applyFill="1" applyBorder="1" applyAlignment="1">
      <alignment vertical="center"/>
    </xf>
    <xf numFmtId="176" fontId="34" fillId="0" borderId="0" xfId="0" applyNumberFormat="1" applyFont="1" applyAlignment="1">
      <alignment horizontal="right" vertical="center" shrinkToFit="1"/>
    </xf>
    <xf numFmtId="0" fontId="31" fillId="0" borderId="0" xfId="0" applyFont="1" applyAlignment="1">
      <alignment vertical="center" shrinkToFit="1"/>
    </xf>
    <xf numFmtId="0" fontId="0" fillId="0" borderId="0" xfId="0" applyAlignment="1">
      <alignment horizontal="right" shrinkToFit="1"/>
    </xf>
    <xf numFmtId="0" fontId="0" fillId="0" borderId="0" xfId="0" applyAlignment="1">
      <alignment horizontal="center" vertical="center" shrinkToFit="1"/>
    </xf>
    <xf numFmtId="181" fontId="0" fillId="0" borderId="0" xfId="0" applyNumberFormat="1" applyAlignment="1">
      <alignment horizontal="left" vertical="center" shrinkToFit="1"/>
    </xf>
    <xf numFmtId="0" fontId="34" fillId="0" borderId="0" xfId="0" applyFont="1" applyAlignment="1">
      <alignment horizontal="right" shrinkToFit="1"/>
    </xf>
    <xf numFmtId="0" fontId="40" fillId="0" borderId="0" xfId="0" applyFont="1"/>
    <xf numFmtId="0" fontId="32" fillId="0" borderId="0" xfId="0" applyFont="1" applyAlignment="1">
      <alignment horizontal="center" vertical="center" shrinkToFit="1"/>
    </xf>
    <xf numFmtId="0" fontId="34" fillId="0" borderId="0" xfId="0" applyFont="1" applyAlignment="1">
      <alignment vertical="center" wrapText="1"/>
    </xf>
    <xf numFmtId="0" fontId="34" fillId="0" borderId="9" xfId="0" applyFont="1" applyBorder="1" applyAlignment="1">
      <alignment vertical="center" wrapText="1"/>
    </xf>
    <xf numFmtId="0" fontId="32" fillId="0" borderId="0" xfId="0" applyFont="1" applyAlignment="1">
      <alignment horizontal="center" vertical="center" wrapText="1"/>
    </xf>
    <xf numFmtId="0" fontId="34" fillId="0" borderId="0" xfId="0" applyFont="1" applyAlignment="1">
      <alignment vertical="center" shrinkToFit="1"/>
    </xf>
    <xf numFmtId="0" fontId="0" fillId="0" borderId="0" xfId="0" applyAlignment="1">
      <alignment vertical="center" wrapText="1"/>
    </xf>
    <xf numFmtId="0" fontId="43" fillId="0" borderId="0" xfId="0" applyFont="1" applyAlignment="1">
      <alignment horizontal="center" vertical="center" wrapText="1"/>
    </xf>
    <xf numFmtId="0" fontId="32" fillId="18" borderId="5" xfId="0" applyFont="1" applyFill="1" applyBorder="1" applyAlignment="1">
      <alignment horizontal="center" vertical="center" wrapText="1"/>
    </xf>
    <xf numFmtId="0" fontId="32" fillId="18" borderId="2" xfId="0" applyFont="1" applyFill="1" applyBorder="1" applyAlignment="1">
      <alignment horizontal="center" vertical="center" wrapText="1"/>
    </xf>
    <xf numFmtId="0" fontId="32" fillId="19" borderId="5" xfId="0" applyFont="1" applyFill="1" applyBorder="1" applyAlignment="1">
      <alignment horizontal="center" vertical="center" wrapText="1"/>
    </xf>
    <xf numFmtId="0" fontId="0" fillId="19" borderId="5" xfId="0" applyFill="1" applyBorder="1" applyAlignment="1">
      <alignment vertical="center" wrapText="1"/>
    </xf>
    <xf numFmtId="0" fontId="32" fillId="19" borderId="2" xfId="0" applyFont="1" applyFill="1" applyBorder="1" applyAlignment="1">
      <alignment horizontal="center" vertical="center" wrapText="1"/>
    </xf>
    <xf numFmtId="0" fontId="0" fillId="19" borderId="1" xfId="0" applyFill="1" applyBorder="1" applyAlignment="1">
      <alignment vertical="center" wrapText="1"/>
    </xf>
    <xf numFmtId="0" fontId="32" fillId="19" borderId="1" xfId="0" applyFont="1" applyFill="1" applyBorder="1" applyAlignment="1">
      <alignment horizontal="center" vertical="center" wrapText="1"/>
    </xf>
    <xf numFmtId="0" fontId="0" fillId="0" borderId="5" xfId="0" applyBorder="1" applyAlignment="1">
      <alignment vertical="center" wrapText="1"/>
    </xf>
    <xf numFmtId="0" fontId="0" fillId="0" borderId="5" xfId="0" applyBorder="1" applyAlignment="1">
      <alignment vertical="center" shrinkToFit="1"/>
    </xf>
    <xf numFmtId="0" fontId="0" fillId="0" borderId="5" xfId="0" applyBorder="1" applyAlignment="1">
      <alignment horizontal="left" vertical="center" wrapText="1"/>
    </xf>
    <xf numFmtId="0" fontId="0" fillId="0" borderId="5" xfId="0"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left" vertical="center" wrapText="1"/>
    </xf>
    <xf numFmtId="0" fontId="0" fillId="0" borderId="194" xfId="0" applyBorder="1" applyAlignment="1">
      <alignment horizontal="center" vertical="center" shrinkToFit="1"/>
    </xf>
    <xf numFmtId="0" fontId="0" fillId="0" borderId="31" xfId="0" applyBorder="1" applyAlignment="1">
      <alignment horizontal="center" vertical="center" shrinkToFit="1"/>
    </xf>
    <xf numFmtId="0" fontId="0" fillId="0" borderId="120" xfId="0" applyBorder="1" applyAlignment="1">
      <alignment vertical="center" shrinkToFit="1"/>
    </xf>
    <xf numFmtId="0" fontId="0" fillId="0" borderId="48" xfId="0" applyBorder="1" applyAlignment="1">
      <alignment horizontal="center" vertical="center" shrinkToFit="1"/>
    </xf>
    <xf numFmtId="0" fontId="34" fillId="0" borderId="0" xfId="0" applyFont="1" applyAlignment="1">
      <alignment horizontal="center" vertical="center" wrapText="1"/>
    </xf>
    <xf numFmtId="0" fontId="3" fillId="0" borderId="5" xfId="0" applyFont="1" applyBorder="1" applyAlignment="1">
      <alignment vertical="center" shrinkToFit="1"/>
    </xf>
    <xf numFmtId="0" fontId="3" fillId="0" borderId="5" xfId="0" applyFont="1" applyBorder="1" applyAlignment="1">
      <alignment vertical="center" wrapText="1"/>
    </xf>
    <xf numFmtId="0" fontId="3" fillId="0" borderId="2" xfId="0" applyFont="1" applyBorder="1" applyAlignment="1">
      <alignment vertical="center" wrapText="1"/>
    </xf>
    <xf numFmtId="0" fontId="3" fillId="0" borderId="2" xfId="0" applyFont="1" applyBorder="1" applyAlignment="1">
      <alignment vertical="center" shrinkToFit="1"/>
    </xf>
    <xf numFmtId="0" fontId="26" fillId="0" borderId="5" xfId="0" applyFont="1" applyBorder="1" applyAlignment="1">
      <alignment vertical="center" shrinkToFit="1"/>
    </xf>
    <xf numFmtId="0" fontId="0" fillId="0" borderId="2" xfId="0" applyBorder="1" applyAlignment="1">
      <alignment vertical="center" shrinkToFit="1"/>
    </xf>
    <xf numFmtId="0" fontId="26" fillId="0" borderId="34" xfId="0" applyFont="1" applyBorder="1" applyAlignment="1">
      <alignment vertical="center" shrinkToFit="1"/>
    </xf>
    <xf numFmtId="0" fontId="26" fillId="0" borderId="36" xfId="0" applyFont="1" applyBorder="1" applyAlignment="1">
      <alignment vertical="center" shrinkToFit="1"/>
    </xf>
    <xf numFmtId="0" fontId="0" fillId="0" borderId="36" xfId="0" applyBorder="1" applyAlignment="1">
      <alignment vertical="center" shrinkToFit="1"/>
    </xf>
    <xf numFmtId="0" fontId="0" fillId="0" borderId="5" xfId="0" applyBorder="1" applyAlignment="1">
      <alignment horizontal="center" vertical="center" shrinkToFit="1"/>
    </xf>
    <xf numFmtId="0" fontId="0" fillId="0" borderId="5" xfId="0" applyBorder="1" applyAlignment="1">
      <alignment vertical="center" wrapText="1" shrinkToFit="1"/>
    </xf>
    <xf numFmtId="38" fontId="23" fillId="0" borderId="5" xfId="5" applyFont="1" applyFill="1" applyBorder="1" applyAlignment="1">
      <alignment horizontal="right" vertical="center" wrapText="1"/>
    </xf>
    <xf numFmtId="38" fontId="23" fillId="0" borderId="2" xfId="5" applyFont="1" applyFill="1" applyBorder="1" applyAlignment="1">
      <alignment horizontal="right" vertical="center" wrapText="1"/>
    </xf>
    <xf numFmtId="0" fontId="40" fillId="0" borderId="5" xfId="0" applyFont="1" applyBorder="1" applyAlignment="1">
      <alignment vertical="center" wrapText="1" shrinkToFit="1"/>
    </xf>
    <xf numFmtId="0" fontId="0" fillId="0" borderId="5" xfId="0" applyBorder="1" applyAlignment="1">
      <alignment horizontal="left" vertical="center" shrinkToFit="1"/>
    </xf>
    <xf numFmtId="0" fontId="0" fillId="0" borderId="2" xfId="0" applyBorder="1" applyAlignment="1">
      <alignment vertical="center" wrapText="1"/>
    </xf>
    <xf numFmtId="0" fontId="26" fillId="0" borderId="5" xfId="0" applyFont="1" applyBorder="1" applyAlignment="1">
      <alignment horizontal="left" vertical="center" shrinkToFit="1"/>
    </xf>
    <xf numFmtId="0" fontId="0" fillId="0" borderId="34" xfId="0" applyBorder="1" applyAlignment="1">
      <alignment vertical="center" shrinkToFit="1"/>
    </xf>
    <xf numFmtId="176" fontId="0" fillId="0" borderId="0" xfId="0" applyNumberFormat="1" applyAlignment="1">
      <alignment horizontal="left" vertical="center" wrapText="1"/>
    </xf>
    <xf numFmtId="0" fontId="0" fillId="0" borderId="0" xfId="0" applyAlignment="1">
      <alignment horizontal="left" vertical="center" wrapText="1" shrinkToFit="1"/>
    </xf>
    <xf numFmtId="0" fontId="26" fillId="0" borderId="122" xfId="0" applyFont="1" applyBorder="1" applyAlignment="1">
      <alignment vertical="center" shrinkToFit="1"/>
    </xf>
    <xf numFmtId="0" fontId="26" fillId="0" borderId="43" xfId="0" applyFont="1" applyBorder="1" applyAlignment="1">
      <alignment vertical="center" shrinkToFit="1"/>
    </xf>
    <xf numFmtId="0" fontId="44" fillId="0" borderId="43" xfId="0" applyFont="1" applyBorder="1" applyAlignment="1">
      <alignment horizontal="left" vertical="center" shrinkToFit="1"/>
    </xf>
    <xf numFmtId="0" fontId="26" fillId="0" borderId="42" xfId="0" applyFont="1" applyBorder="1" applyAlignment="1">
      <alignment vertical="center" shrinkToFit="1"/>
    </xf>
    <xf numFmtId="0" fontId="26" fillId="0" borderId="44" xfId="0" applyFont="1" applyBorder="1" applyAlignment="1">
      <alignment vertical="center" shrinkToFit="1"/>
    </xf>
    <xf numFmtId="0" fontId="0" fillId="0" borderId="122" xfId="0" applyBorder="1" applyAlignment="1">
      <alignment horizontal="left" vertical="center" shrinkToFit="1"/>
    </xf>
    <xf numFmtId="0" fontId="0" fillId="0" borderId="43" xfId="0" applyBorder="1" applyAlignment="1">
      <alignment horizontal="left" vertical="center" shrinkToFit="1"/>
    </xf>
    <xf numFmtId="0" fontId="26" fillId="0" borderId="43" xfId="0" applyFont="1" applyBorder="1" applyAlignment="1">
      <alignment horizontal="left" vertical="center" shrinkToFit="1"/>
    </xf>
    <xf numFmtId="0" fontId="0" fillId="0" borderId="44" xfId="0" applyBorder="1" applyAlignment="1">
      <alignment horizontal="left" vertical="center" shrinkToFit="1"/>
    </xf>
    <xf numFmtId="0" fontId="0" fillId="20" borderId="5" xfId="0" applyFill="1" applyBorder="1" applyAlignment="1">
      <alignment vertical="center" wrapText="1"/>
    </xf>
    <xf numFmtId="0" fontId="26" fillId="0" borderId="1" xfId="0" applyFont="1" applyBorder="1" applyAlignment="1">
      <alignment vertical="center"/>
    </xf>
    <xf numFmtId="12" fontId="0" fillId="0" borderId="0" xfId="0" applyNumberFormat="1" applyAlignment="1">
      <alignment vertical="center"/>
    </xf>
    <xf numFmtId="0" fontId="26" fillId="0" borderId="0" xfId="0" applyFont="1" applyAlignment="1">
      <alignment vertical="center" wrapText="1"/>
    </xf>
    <xf numFmtId="0" fontId="0" fillId="0" borderId="0" xfId="0" applyAlignment="1">
      <alignment horizontal="right" vertical="center" wrapText="1"/>
    </xf>
    <xf numFmtId="0" fontId="34" fillId="0" borderId="5" xfId="0" applyFont="1" applyBorder="1" applyAlignment="1">
      <alignment vertical="center" wrapText="1"/>
    </xf>
    <xf numFmtId="0" fontId="0" fillId="2" borderId="0" xfId="0" applyFill="1" applyAlignment="1">
      <alignment horizontal="center" vertical="center" wrapText="1"/>
    </xf>
    <xf numFmtId="0" fontId="42" fillId="0" borderId="5" xfId="0" applyFont="1" applyBorder="1" applyAlignment="1">
      <alignment horizontal="left" vertical="center" wrapText="1"/>
    </xf>
    <xf numFmtId="0" fontId="32" fillId="0" borderId="5" xfId="0" applyFont="1" applyBorder="1" applyAlignment="1">
      <alignment vertical="center" wrapText="1"/>
    </xf>
    <xf numFmtId="0" fontId="0" fillId="20" borderId="5" xfId="0" applyFill="1" applyBorder="1" applyAlignment="1">
      <alignment horizontal="center" vertical="center" wrapText="1"/>
    </xf>
    <xf numFmtId="12" fontId="0" fillId="0" borderId="5" xfId="0" applyNumberFormat="1" applyBorder="1" applyAlignment="1">
      <alignment horizontal="center" vertical="center"/>
    </xf>
    <xf numFmtId="12" fontId="0" fillId="17" borderId="5" xfId="0" applyNumberFormat="1" applyFill="1" applyBorder="1" applyAlignment="1">
      <alignment horizontal="center" vertical="center"/>
    </xf>
    <xf numFmtId="0" fontId="26" fillId="0" borderId="0" xfId="0" applyFont="1" applyAlignment="1">
      <alignment vertical="center"/>
    </xf>
    <xf numFmtId="12" fontId="26" fillId="0" borderId="0" xfId="0" applyNumberFormat="1" applyFont="1" applyAlignment="1">
      <alignment horizontal="center" vertical="center" wrapText="1"/>
    </xf>
    <xf numFmtId="0" fontId="26" fillId="0" borderId="0" xfId="0" applyFont="1" applyAlignment="1">
      <alignment horizontal="center" vertical="center" wrapText="1"/>
    </xf>
    <xf numFmtId="0" fontId="26" fillId="0" borderId="0" xfId="0" applyFont="1" applyAlignment="1">
      <alignment vertical="center" shrinkToFit="1"/>
    </xf>
    <xf numFmtId="0" fontId="26" fillId="0" borderId="0" xfId="0" applyFont="1" applyAlignment="1">
      <alignment horizontal="left" vertical="center" shrinkToFit="1"/>
    </xf>
    <xf numFmtId="0" fontId="0" fillId="2" borderId="196" xfId="0" applyFill="1" applyBorder="1" applyAlignment="1">
      <alignment horizontal="left" vertical="center" wrapText="1"/>
    </xf>
    <xf numFmtId="0" fontId="0" fillId="0" borderId="3" xfId="0" applyBorder="1" applyAlignment="1">
      <alignment vertical="center" wrapText="1"/>
    </xf>
    <xf numFmtId="0" fontId="0" fillId="0" borderId="3" xfId="0" applyBorder="1" applyAlignment="1">
      <alignment vertical="center" shrinkToFit="1"/>
    </xf>
    <xf numFmtId="0" fontId="45" fillId="0" borderId="4" xfId="0" applyFont="1" applyBorder="1" applyAlignment="1">
      <alignment vertical="center" wrapText="1"/>
    </xf>
    <xf numFmtId="0" fontId="45" fillId="0" borderId="0" xfId="0" applyFont="1" applyAlignment="1">
      <alignment vertical="center" wrapText="1"/>
    </xf>
    <xf numFmtId="0" fontId="46" fillId="0" borderId="0" xfId="0" applyFont="1" applyAlignment="1">
      <alignment vertical="center" shrinkToFit="1"/>
    </xf>
    <xf numFmtId="0" fontId="47" fillId="0" borderId="5" xfId="0" applyFont="1" applyBorder="1" applyAlignment="1">
      <alignment vertical="center" wrapText="1"/>
    </xf>
    <xf numFmtId="0" fontId="0" fillId="21" borderId="5" xfId="0" applyFill="1" applyBorder="1" applyAlignment="1">
      <alignment horizontal="center" vertical="center" wrapText="1"/>
    </xf>
    <xf numFmtId="49" fontId="0" fillId="0" borderId="0" xfId="0" applyNumberFormat="1"/>
    <xf numFmtId="49" fontId="0" fillId="20" borderId="5" xfId="0" applyNumberFormat="1" applyFill="1" applyBorder="1"/>
    <xf numFmtId="49" fontId="0" fillId="0" borderId="5" xfId="0" applyNumberFormat="1" applyBorder="1"/>
    <xf numFmtId="0" fontId="0" fillId="20" borderId="5" xfId="0" applyFill="1" applyBorder="1"/>
    <xf numFmtId="0" fontId="0" fillId="0" borderId="5" xfId="0" applyBorder="1"/>
    <xf numFmtId="0" fontId="0" fillId="11" borderId="5" xfId="0" applyFill="1" applyBorder="1"/>
    <xf numFmtId="49" fontId="0" fillId="20" borderId="3" xfId="0" applyNumberFormat="1" applyFill="1" applyBorder="1"/>
    <xf numFmtId="0" fontId="0" fillId="0" borderId="9" xfId="0" applyBorder="1"/>
    <xf numFmtId="0" fontId="49" fillId="0" borderId="0" xfId="0" applyFont="1"/>
    <xf numFmtId="184" fontId="0" fillId="0" borderId="5" xfId="0" applyNumberFormat="1" applyBorder="1"/>
    <xf numFmtId="49" fontId="0" fillId="0" borderId="5" xfId="0" applyNumberFormat="1" applyBorder="1" applyAlignment="1">
      <alignment vertical="center"/>
    </xf>
    <xf numFmtId="0" fontId="0" fillId="0" borderId="26" xfId="0" applyBorder="1"/>
    <xf numFmtId="49" fontId="5" fillId="0" borderId="0" xfId="4" applyNumberFormat="1" applyFont="1" applyAlignment="1">
      <alignment horizontal="left" vertical="center" wrapText="1" shrinkToFit="1"/>
    </xf>
    <xf numFmtId="49" fontId="5" fillId="0" borderId="0" xfId="4" applyNumberFormat="1" applyFont="1" applyAlignment="1">
      <alignment horizontal="left" vertical="center" shrinkToFit="1"/>
    </xf>
    <xf numFmtId="49" fontId="6" fillId="0" borderId="1" xfId="4" applyNumberFormat="1" applyFont="1" applyBorder="1" applyAlignment="1">
      <alignment horizontal="left" vertical="center" wrapText="1" shrinkToFit="1"/>
    </xf>
    <xf numFmtId="49" fontId="6" fillId="0" borderId="6" xfId="4" applyNumberFormat="1" applyFont="1" applyBorder="1" applyAlignment="1">
      <alignment horizontal="left" vertical="center" wrapText="1" shrinkToFit="1"/>
    </xf>
    <xf numFmtId="0" fontId="12" fillId="6" borderId="1" xfId="4" applyFont="1" applyFill="1" applyBorder="1" applyAlignment="1">
      <alignment horizontal="left" vertical="center" wrapText="1"/>
    </xf>
    <xf numFmtId="0" fontId="12" fillId="6" borderId="6" xfId="4" applyFont="1" applyFill="1" applyBorder="1" applyAlignment="1">
      <alignment horizontal="left" vertical="center" wrapText="1"/>
    </xf>
    <xf numFmtId="0" fontId="12" fillId="6" borderId="23" xfId="4" applyFont="1" applyFill="1" applyBorder="1" applyAlignment="1">
      <alignment horizontal="left" vertical="center" wrapText="1"/>
    </xf>
    <xf numFmtId="0" fontId="12" fillId="7" borderId="1" xfId="4" applyFont="1" applyFill="1" applyBorder="1" applyAlignment="1">
      <alignment horizontal="left" vertical="center" wrapText="1"/>
    </xf>
    <xf numFmtId="0" fontId="12" fillId="7" borderId="6" xfId="4" applyFont="1" applyFill="1" applyBorder="1" applyAlignment="1">
      <alignment horizontal="left" vertical="center" wrapText="1"/>
    </xf>
    <xf numFmtId="0" fontId="12" fillId="7" borderId="23" xfId="4" applyFont="1" applyFill="1" applyBorder="1" applyAlignment="1">
      <alignment horizontal="left" vertical="center" wrapText="1"/>
    </xf>
    <xf numFmtId="0" fontId="13" fillId="2" borderId="11" xfId="4" applyFont="1" applyFill="1" applyBorder="1" applyAlignment="1">
      <alignment horizontal="center" vertical="center" wrapText="1"/>
    </xf>
    <xf numFmtId="0" fontId="13" fillId="2" borderId="7" xfId="4" applyFont="1" applyFill="1" applyBorder="1" applyAlignment="1">
      <alignment horizontal="center" vertical="center" wrapText="1"/>
    </xf>
    <xf numFmtId="0" fontId="13" fillId="2" borderId="8" xfId="4" applyFont="1" applyFill="1" applyBorder="1" applyAlignment="1">
      <alignment horizontal="center" vertical="center" wrapText="1"/>
    </xf>
    <xf numFmtId="0" fontId="1" fillId="2" borderId="12" xfId="4" applyFill="1" applyBorder="1" applyAlignment="1">
      <alignment horizontal="center" vertical="center" wrapText="1"/>
    </xf>
    <xf numFmtId="0" fontId="1" fillId="2" borderId="15" xfId="4" applyFill="1" applyBorder="1" applyAlignment="1">
      <alignment horizontal="center" vertical="center" wrapText="1"/>
    </xf>
    <xf numFmtId="0" fontId="1" fillId="2" borderId="18" xfId="4" applyFill="1" applyBorder="1" applyAlignment="1">
      <alignment horizontal="center" vertical="center" wrapText="1"/>
    </xf>
    <xf numFmtId="49" fontId="9" fillId="0" borderId="0" xfId="4" applyNumberFormat="1" applyFont="1" applyAlignment="1">
      <alignment horizontal="left" vertical="center" wrapText="1" shrinkToFit="1"/>
    </xf>
    <xf numFmtId="0" fontId="1" fillId="2" borderId="2" xfId="4" applyFill="1" applyBorder="1" applyAlignment="1">
      <alignment horizontal="center" vertical="center" wrapText="1"/>
    </xf>
    <xf numFmtId="0" fontId="1" fillId="2" borderId="3" xfId="4" applyFill="1" applyBorder="1" applyAlignment="1">
      <alignment horizontal="center" vertical="center" wrapText="1"/>
    </xf>
    <xf numFmtId="0" fontId="1" fillId="2" borderId="4" xfId="4" applyFill="1" applyBorder="1" applyAlignment="1">
      <alignment horizontal="center" vertical="center" wrapText="1"/>
    </xf>
    <xf numFmtId="0" fontId="1" fillId="2" borderId="2" xfId="4" applyFill="1" applyBorder="1" applyAlignment="1">
      <alignment horizontal="center" vertical="center" wrapText="1" shrinkToFit="1"/>
    </xf>
    <xf numFmtId="0" fontId="1" fillId="2" borderId="3" xfId="4" applyFill="1" applyBorder="1" applyAlignment="1">
      <alignment horizontal="center" vertical="center" shrinkToFit="1"/>
    </xf>
    <xf numFmtId="0" fontId="1" fillId="2" borderId="4" xfId="4" applyFill="1" applyBorder="1" applyAlignment="1">
      <alignment horizontal="center" vertical="center" shrinkToFit="1"/>
    </xf>
    <xf numFmtId="0" fontId="1" fillId="2" borderId="2" xfId="4" applyFill="1" applyBorder="1" applyAlignment="1">
      <alignment horizontal="left" vertical="center" wrapText="1"/>
    </xf>
    <xf numFmtId="0" fontId="1" fillId="2" borderId="9" xfId="4" applyFill="1" applyBorder="1" applyAlignment="1">
      <alignment horizontal="left" vertical="center" wrapText="1"/>
    </xf>
    <xf numFmtId="0" fontId="0" fillId="2" borderId="10" xfId="0" applyFill="1" applyBorder="1" applyAlignment="1">
      <alignment horizontal="left" vertical="center" wrapText="1"/>
    </xf>
    <xf numFmtId="49" fontId="5" fillId="0" borderId="1" xfId="4" applyNumberFormat="1" applyFont="1" applyBorder="1" applyAlignment="1">
      <alignment horizontal="left" vertical="center" wrapText="1"/>
    </xf>
    <xf numFmtId="49" fontId="5" fillId="0" borderId="6" xfId="4" applyNumberFormat="1" applyFont="1" applyBorder="1" applyAlignment="1">
      <alignment horizontal="left" vertical="center"/>
    </xf>
    <xf numFmtId="0" fontId="12" fillId="9" borderId="27" xfId="4" applyFont="1" applyFill="1" applyBorder="1" applyAlignment="1">
      <alignment horizontal="left" vertical="center" wrapText="1"/>
    </xf>
    <xf numFmtId="0" fontId="9" fillId="9" borderId="35" xfId="4" applyFont="1" applyFill="1" applyBorder="1" applyAlignment="1">
      <alignment horizontal="left" vertical="center" wrapText="1"/>
    </xf>
    <xf numFmtId="0" fontId="9" fillId="9" borderId="39" xfId="4" applyFont="1" applyFill="1" applyBorder="1" applyAlignment="1">
      <alignment horizontal="left" vertical="center" wrapText="1"/>
    </xf>
    <xf numFmtId="0" fontId="9" fillId="10" borderId="45" xfId="4" applyFont="1" applyFill="1" applyBorder="1" applyAlignment="1">
      <alignment horizontal="left" vertical="center" wrapText="1"/>
    </xf>
    <xf numFmtId="0" fontId="9" fillId="10" borderId="37" xfId="4" applyFont="1" applyFill="1" applyBorder="1" applyAlignment="1">
      <alignment horizontal="left" vertical="center" wrapText="1"/>
    </xf>
    <xf numFmtId="0" fontId="9" fillId="10" borderId="58" xfId="4" applyFont="1" applyFill="1" applyBorder="1" applyAlignment="1">
      <alignment horizontal="left" vertical="center" wrapText="1"/>
    </xf>
    <xf numFmtId="0" fontId="12" fillId="12" borderId="2" xfId="4" applyFont="1" applyFill="1" applyBorder="1" applyAlignment="1">
      <alignment horizontal="left" vertical="center" wrapText="1"/>
    </xf>
    <xf numFmtId="0" fontId="12" fillId="13" borderId="1" xfId="4" applyFont="1" applyFill="1" applyBorder="1" applyAlignment="1">
      <alignment horizontal="left" vertical="center" wrapText="1"/>
    </xf>
    <xf numFmtId="0" fontId="12" fillId="13" borderId="6" xfId="4" applyFont="1" applyFill="1" applyBorder="1" applyAlignment="1">
      <alignment horizontal="left" vertical="center" wrapText="1"/>
    </xf>
    <xf numFmtId="0" fontId="12" fillId="13" borderId="23" xfId="4" applyFont="1" applyFill="1" applyBorder="1" applyAlignment="1">
      <alignment horizontal="left" vertical="center" wrapText="1"/>
    </xf>
    <xf numFmtId="0" fontId="12" fillId="10" borderId="1" xfId="4" applyFont="1" applyFill="1" applyBorder="1" applyAlignment="1">
      <alignment horizontal="left" vertical="center" wrapText="1"/>
    </xf>
    <xf numFmtId="0" fontId="12" fillId="10" borderId="6" xfId="4" applyFont="1" applyFill="1" applyBorder="1" applyAlignment="1">
      <alignment horizontal="left" vertical="center" wrapText="1"/>
    </xf>
    <xf numFmtId="0" fontId="12" fillId="10" borderId="23" xfId="4" applyFont="1" applyFill="1" applyBorder="1" applyAlignment="1">
      <alignment horizontal="left" vertical="center" wrapText="1"/>
    </xf>
    <xf numFmtId="0" fontId="12" fillId="6" borderId="5" xfId="4" applyFont="1" applyFill="1" applyBorder="1" applyAlignment="1">
      <alignment horizontal="left" vertical="center" wrapText="1"/>
    </xf>
    <xf numFmtId="0" fontId="12" fillId="14" borderId="1" xfId="4" applyFont="1" applyFill="1" applyBorder="1" applyAlignment="1">
      <alignment horizontal="left" vertical="center" wrapText="1"/>
    </xf>
    <xf numFmtId="0" fontId="12" fillId="14" borderId="6" xfId="4" applyFont="1" applyFill="1" applyBorder="1" applyAlignment="1">
      <alignment horizontal="left" vertical="center" wrapText="1"/>
    </xf>
    <xf numFmtId="0" fontId="1" fillId="2" borderId="46" xfId="4" applyFill="1" applyBorder="1" applyAlignment="1">
      <alignment horizontal="center" vertical="center" shrinkToFit="1"/>
    </xf>
    <xf numFmtId="0" fontId="1" fillId="2" borderId="15" xfId="4" applyFill="1" applyBorder="1" applyAlignment="1">
      <alignment horizontal="center" vertical="center" shrinkToFit="1"/>
    </xf>
    <xf numFmtId="0" fontId="1" fillId="2" borderId="18" xfId="4" applyFill="1" applyBorder="1" applyAlignment="1">
      <alignment horizontal="center" vertical="center" shrinkToFit="1"/>
    </xf>
    <xf numFmtId="0" fontId="1" fillId="2" borderId="52" xfId="4" applyFill="1" applyBorder="1" applyAlignment="1">
      <alignment horizontal="center" vertical="center" shrinkToFit="1"/>
    </xf>
    <xf numFmtId="0" fontId="1" fillId="2" borderId="56" xfId="4" applyFill="1" applyBorder="1" applyAlignment="1">
      <alignment horizontal="center" vertical="center" shrinkToFit="1"/>
    </xf>
    <xf numFmtId="0" fontId="1" fillId="2" borderId="57" xfId="4" applyFill="1" applyBorder="1" applyAlignment="1">
      <alignment horizontal="center" vertical="center" shrinkToFit="1"/>
    </xf>
    <xf numFmtId="0" fontId="1" fillId="2" borderId="12" xfId="4" applyFill="1" applyBorder="1" applyAlignment="1">
      <alignment horizontal="center" vertical="center" shrinkToFit="1"/>
    </xf>
    <xf numFmtId="0" fontId="1" fillId="2" borderId="59" xfId="4" applyFill="1" applyBorder="1" applyAlignment="1">
      <alignment horizontal="center" vertical="center" shrinkToFit="1"/>
    </xf>
    <xf numFmtId="0" fontId="1" fillId="2" borderId="61" xfId="4" applyFill="1" applyBorder="1" applyAlignment="1">
      <alignment horizontal="center" vertical="center" shrinkToFit="1"/>
    </xf>
    <xf numFmtId="0" fontId="13" fillId="2" borderId="70" xfId="4" applyFont="1" applyFill="1" applyBorder="1" applyAlignment="1">
      <alignment horizontal="left" vertical="center" wrapText="1"/>
    </xf>
    <xf numFmtId="0" fontId="13" fillId="2" borderId="71" xfId="4" applyFont="1" applyFill="1" applyBorder="1" applyAlignment="1">
      <alignment horizontal="left" vertical="center" wrapText="1"/>
    </xf>
    <xf numFmtId="0" fontId="13" fillId="2" borderId="73" xfId="4" applyFont="1" applyFill="1" applyBorder="1" applyAlignment="1">
      <alignment horizontal="left" vertical="center" wrapText="1"/>
    </xf>
    <xf numFmtId="0" fontId="13" fillId="2" borderId="11" xfId="4" applyFont="1" applyFill="1" applyBorder="1" applyAlignment="1">
      <alignment horizontal="left" vertical="center" wrapText="1"/>
    </xf>
    <xf numFmtId="0" fontId="13" fillId="2" borderId="7" xfId="4" applyFont="1" applyFill="1" applyBorder="1" applyAlignment="1">
      <alignment horizontal="left" vertical="center" wrapText="1"/>
    </xf>
    <xf numFmtId="0" fontId="1" fillId="2" borderId="7" xfId="4" applyFill="1" applyBorder="1" applyAlignment="1">
      <alignment horizontal="center" vertical="center" wrapText="1"/>
    </xf>
    <xf numFmtId="0" fontId="1" fillId="2" borderId="8" xfId="4" applyFill="1" applyBorder="1" applyAlignment="1">
      <alignment horizontal="center" vertical="center" wrapText="1"/>
    </xf>
    <xf numFmtId="0" fontId="1" fillId="2" borderId="0" xfId="4" applyFill="1" applyAlignment="1">
      <alignment horizontal="center" vertical="center" wrapText="1"/>
    </xf>
    <xf numFmtId="0" fontId="1" fillId="2" borderId="26" xfId="4" applyFill="1" applyBorder="1" applyAlignment="1">
      <alignment horizontal="center" vertical="center" wrapText="1"/>
    </xf>
    <xf numFmtId="0" fontId="1" fillId="2" borderId="25" xfId="4" applyFill="1" applyBorder="1" applyAlignment="1">
      <alignment horizontal="center" vertical="center" wrapText="1"/>
    </xf>
    <xf numFmtId="0" fontId="1" fillId="2" borderId="63" xfId="4" applyFill="1" applyBorder="1" applyAlignment="1">
      <alignment horizontal="center" vertical="center" wrapText="1"/>
    </xf>
    <xf numFmtId="0" fontId="1" fillId="2" borderId="72" xfId="4" applyFill="1" applyBorder="1" applyAlignment="1">
      <alignment horizontal="center" vertical="center" wrapText="1"/>
    </xf>
    <xf numFmtId="0" fontId="1" fillId="2" borderId="64" xfId="4" applyFill="1" applyBorder="1" applyAlignment="1">
      <alignment horizontal="center" vertical="center" wrapText="1"/>
    </xf>
    <xf numFmtId="0" fontId="1" fillId="2" borderId="65" xfId="4" applyFill="1" applyBorder="1" applyAlignment="1">
      <alignment horizontal="center" vertical="center" wrapText="1"/>
    </xf>
    <xf numFmtId="0" fontId="1" fillId="2" borderId="74" xfId="4" applyFill="1" applyBorder="1" applyAlignment="1">
      <alignment horizontal="center" vertical="center" wrapText="1"/>
    </xf>
    <xf numFmtId="0" fontId="1" fillId="2" borderId="75" xfId="4" applyFill="1" applyBorder="1" applyAlignment="1">
      <alignment horizontal="center" vertical="center" wrapText="1"/>
    </xf>
    <xf numFmtId="0" fontId="18" fillId="2" borderId="78" xfId="4" applyFont="1" applyFill="1" applyBorder="1" applyAlignment="1">
      <alignment horizontal="left" vertical="top" wrapText="1"/>
    </xf>
    <xf numFmtId="0" fontId="18" fillId="2" borderId="62" xfId="4" applyFont="1" applyFill="1" applyBorder="1" applyAlignment="1">
      <alignment horizontal="left" vertical="top" wrapText="1"/>
    </xf>
    <xf numFmtId="0" fontId="1" fillId="2" borderId="78" xfId="4" applyFill="1" applyBorder="1" applyAlignment="1">
      <alignment horizontal="left" vertical="center" wrapText="1"/>
    </xf>
    <xf numFmtId="0" fontId="1" fillId="2" borderId="6" xfId="4" applyFill="1" applyBorder="1" applyAlignment="1">
      <alignment horizontal="left" vertical="center" wrapText="1"/>
    </xf>
    <xf numFmtId="0" fontId="1" fillId="2" borderId="62" xfId="4" applyFill="1" applyBorder="1" applyAlignment="1">
      <alignment horizontal="left" vertical="center" wrapText="1"/>
    </xf>
    <xf numFmtId="49" fontId="9" fillId="0" borderId="26" xfId="4" applyNumberFormat="1" applyFont="1" applyBorder="1" applyAlignment="1">
      <alignment horizontal="left" vertical="center" wrapText="1" shrinkToFit="1"/>
    </xf>
    <xf numFmtId="0" fontId="1" fillId="2" borderId="2" xfId="4" applyFill="1" applyBorder="1" applyAlignment="1">
      <alignment horizontal="center" vertical="center" shrinkToFit="1"/>
    </xf>
    <xf numFmtId="0" fontId="1" fillId="2" borderId="11" xfId="4" applyFill="1" applyBorder="1" applyAlignment="1">
      <alignment horizontal="center" vertical="center" shrinkToFit="1"/>
    </xf>
    <xf numFmtId="0" fontId="1" fillId="2" borderId="9" xfId="4" applyFill="1" applyBorder="1" applyAlignment="1">
      <alignment horizontal="center" vertical="center" shrinkToFit="1"/>
    </xf>
    <xf numFmtId="0" fontId="1" fillId="2" borderId="10" xfId="4" applyFill="1" applyBorder="1" applyAlignment="1">
      <alignment horizontal="center" vertical="center" shrinkToFit="1"/>
    </xf>
    <xf numFmtId="0" fontId="1" fillId="2" borderId="28" xfId="4" applyFill="1" applyBorder="1" applyAlignment="1">
      <alignment horizontal="center" vertical="center" wrapText="1"/>
    </xf>
    <xf numFmtId="0" fontId="1" fillId="2" borderId="29" xfId="4" applyFill="1" applyBorder="1" applyAlignment="1">
      <alignment horizontal="center" vertical="center" wrapText="1"/>
    </xf>
    <xf numFmtId="0" fontId="1" fillId="2" borderId="30" xfId="4" applyFill="1" applyBorder="1" applyAlignment="1">
      <alignment horizontal="center" vertical="center" wrapText="1"/>
    </xf>
    <xf numFmtId="0" fontId="1" fillId="2" borderId="40" xfId="4" applyFill="1" applyBorder="1" applyAlignment="1">
      <alignment horizontal="center" vertical="center" wrapText="1"/>
    </xf>
    <xf numFmtId="0" fontId="1" fillId="2" borderId="41" xfId="4" applyFill="1" applyBorder="1" applyAlignment="1">
      <alignment horizontal="center" vertical="center" wrapText="1"/>
    </xf>
    <xf numFmtId="0" fontId="1" fillId="2" borderId="42" xfId="4" applyFill="1" applyBorder="1" applyAlignment="1">
      <alignment horizontal="center" vertical="center" wrapText="1"/>
    </xf>
    <xf numFmtId="0" fontId="1" fillId="2" borderId="3" xfId="4" applyFill="1" applyBorder="1" applyAlignment="1">
      <alignment horizontal="left" vertical="center" wrapText="1"/>
    </xf>
    <xf numFmtId="0" fontId="0" fillId="2" borderId="4" xfId="0" applyFill="1" applyBorder="1" applyAlignment="1">
      <alignment horizontal="left" vertical="center" wrapText="1"/>
    </xf>
    <xf numFmtId="0" fontId="1" fillId="2" borderId="66" xfId="4" applyFill="1" applyBorder="1" applyAlignment="1">
      <alignment horizontal="center" vertical="center" wrapText="1"/>
    </xf>
    <xf numFmtId="0" fontId="1" fillId="2" borderId="67" xfId="4" applyFill="1" applyBorder="1" applyAlignment="1">
      <alignment horizontal="center" vertical="center" wrapText="1"/>
    </xf>
    <xf numFmtId="0" fontId="1" fillId="2" borderId="11" xfId="4" applyFill="1" applyBorder="1" applyAlignment="1">
      <alignment horizontal="left" vertical="center" wrapText="1"/>
    </xf>
    <xf numFmtId="0" fontId="1" fillId="2" borderId="28" xfId="4" applyFill="1" applyBorder="1" applyAlignment="1">
      <alignment horizontal="center" vertical="center" wrapText="1" shrinkToFit="1"/>
    </xf>
    <xf numFmtId="0" fontId="1" fillId="2" borderId="30" xfId="4" applyFill="1" applyBorder="1" applyAlignment="1">
      <alignment horizontal="center" vertical="center" wrapText="1" shrinkToFit="1"/>
    </xf>
    <xf numFmtId="0" fontId="1" fillId="2" borderId="4" xfId="4" applyFill="1" applyBorder="1" applyAlignment="1">
      <alignment horizontal="center" vertical="center" wrapText="1" shrinkToFit="1"/>
    </xf>
    <xf numFmtId="0" fontId="1" fillId="2" borderId="49" xfId="4" applyFill="1" applyBorder="1" applyAlignment="1">
      <alignment horizontal="center" vertical="center" wrapText="1" shrinkToFit="1"/>
    </xf>
    <xf numFmtId="0" fontId="1" fillId="2" borderId="50" xfId="4" applyFill="1" applyBorder="1" applyAlignment="1">
      <alignment horizontal="center" vertical="center" wrapText="1" shrinkToFit="1"/>
    </xf>
    <xf numFmtId="0" fontId="1" fillId="2" borderId="53" xfId="4" applyFill="1" applyBorder="1" applyAlignment="1">
      <alignment horizontal="center" vertical="center" wrapText="1" shrinkToFit="1"/>
    </xf>
    <xf numFmtId="0" fontId="1" fillId="2" borderId="54" xfId="4" applyFill="1" applyBorder="1" applyAlignment="1">
      <alignment horizontal="center" vertical="center" wrapText="1" shrinkToFit="1"/>
    </xf>
    <xf numFmtId="0" fontId="1" fillId="2" borderId="40" xfId="4" applyFill="1" applyBorder="1" applyAlignment="1">
      <alignment horizontal="center" vertical="center" wrapText="1" shrinkToFit="1"/>
    </xf>
    <xf numFmtId="0" fontId="1" fillId="2" borderId="42" xfId="4" applyFill="1" applyBorder="1" applyAlignment="1">
      <alignment horizontal="center" vertical="center" wrapText="1" shrinkToFit="1"/>
    </xf>
    <xf numFmtId="0" fontId="1" fillId="2" borderId="30" xfId="4" applyFill="1" applyBorder="1" applyAlignment="1">
      <alignment horizontal="center" vertical="center" shrinkToFit="1"/>
    </xf>
    <xf numFmtId="0" fontId="1" fillId="2" borderId="50" xfId="4" applyFill="1" applyBorder="1" applyAlignment="1">
      <alignment horizontal="center" vertical="center" shrinkToFit="1"/>
    </xf>
    <xf numFmtId="49" fontId="5" fillId="0" borderId="25" xfId="4" applyNumberFormat="1" applyFont="1" applyBorder="1" applyAlignment="1">
      <alignment horizontal="left" vertical="center" wrapText="1"/>
    </xf>
    <xf numFmtId="49" fontId="9" fillId="0" borderId="1" xfId="4" applyNumberFormat="1" applyFont="1" applyBorder="1" applyAlignment="1">
      <alignment horizontal="left" vertical="center" shrinkToFit="1"/>
    </xf>
    <xf numFmtId="49" fontId="9" fillId="0" borderId="6" xfId="4" applyNumberFormat="1" applyFont="1" applyBorder="1" applyAlignment="1">
      <alignment horizontal="left" vertical="center" shrinkToFit="1"/>
    </xf>
    <xf numFmtId="0" fontId="12" fillId="12" borderId="1" xfId="4" applyFont="1" applyFill="1" applyBorder="1" applyAlignment="1">
      <alignment horizontal="left" vertical="center" wrapText="1"/>
    </xf>
    <xf numFmtId="0" fontId="12" fillId="12" borderId="6" xfId="4" applyFont="1" applyFill="1" applyBorder="1" applyAlignment="1">
      <alignment horizontal="left" vertical="center" wrapText="1"/>
    </xf>
    <xf numFmtId="0" fontId="12" fillId="12" borderId="23" xfId="4" applyFont="1" applyFill="1" applyBorder="1" applyAlignment="1">
      <alignment horizontal="left" vertical="center" wrapText="1"/>
    </xf>
    <xf numFmtId="0" fontId="12" fillId="12" borderId="11" xfId="4" applyFont="1" applyFill="1" applyBorder="1" applyAlignment="1">
      <alignment horizontal="left" vertical="center" wrapText="1"/>
    </xf>
    <xf numFmtId="0" fontId="12" fillId="12" borderId="7" xfId="4" applyFont="1" applyFill="1" applyBorder="1" applyAlignment="1">
      <alignment horizontal="left" vertical="center" wrapText="1"/>
    </xf>
    <xf numFmtId="0" fontId="12" fillId="13" borderId="5" xfId="4" applyFont="1" applyFill="1" applyBorder="1" applyAlignment="1">
      <alignment vertical="center" wrapText="1"/>
    </xf>
    <xf numFmtId="0" fontId="13" fillId="2" borderId="11" xfId="4" applyFont="1" applyFill="1" applyBorder="1" applyAlignment="1">
      <alignment horizontal="center" vertical="center" shrinkToFit="1"/>
    </xf>
    <xf numFmtId="0" fontId="13" fillId="2" borderId="7" xfId="4" applyFont="1" applyFill="1" applyBorder="1" applyAlignment="1">
      <alignment horizontal="center" vertical="center" shrinkToFit="1"/>
    </xf>
    <xf numFmtId="0" fontId="13" fillId="2" borderId="8" xfId="4" applyFont="1" applyFill="1" applyBorder="1" applyAlignment="1">
      <alignment horizontal="center" vertical="center" shrinkToFit="1"/>
    </xf>
    <xf numFmtId="0" fontId="13" fillId="2" borderId="70" xfId="4" applyFont="1" applyFill="1" applyBorder="1" applyAlignment="1">
      <alignment horizontal="center" vertical="center" wrapText="1"/>
    </xf>
    <xf numFmtId="0" fontId="13" fillId="2" borderId="71" xfId="4" applyFont="1" applyFill="1" applyBorder="1" applyAlignment="1">
      <alignment horizontal="center" vertical="center" wrapText="1"/>
    </xf>
    <xf numFmtId="0" fontId="1" fillId="0" borderId="0" xfId="4" applyAlignment="1">
      <alignment horizontal="center" vertical="center" wrapText="1"/>
    </xf>
    <xf numFmtId="0" fontId="1" fillId="0" borderId="9" xfId="4" applyBorder="1" applyAlignment="1">
      <alignment horizontal="right" vertical="center" wrapText="1"/>
    </xf>
    <xf numFmtId="0" fontId="1" fillId="0" borderId="0" xfId="4" applyAlignment="1">
      <alignment horizontal="right" vertical="center" wrapText="1"/>
    </xf>
    <xf numFmtId="0" fontId="10" fillId="0" borderId="7" xfId="4" applyFont="1" applyBorder="1" applyAlignment="1">
      <alignment horizontal="left" vertical="top" wrapText="1"/>
    </xf>
    <xf numFmtId="0" fontId="23" fillId="2" borderId="2" xfId="4" applyFont="1" applyFill="1" applyBorder="1" applyAlignment="1">
      <alignment horizontal="center" vertical="center" wrapText="1"/>
    </xf>
    <xf numFmtId="0" fontId="23" fillId="2" borderId="3" xfId="4" applyFont="1" applyFill="1" applyBorder="1" applyAlignment="1">
      <alignment horizontal="center" vertical="center" wrapText="1"/>
    </xf>
    <xf numFmtId="0" fontId="0" fillId="2" borderId="4" xfId="0" applyFill="1" applyBorder="1" applyAlignment="1">
      <alignment horizontal="center" vertical="center" wrapText="1"/>
    </xf>
    <xf numFmtId="0" fontId="1" fillId="2" borderId="11" xfId="4" applyFill="1" applyBorder="1" applyAlignment="1">
      <alignment horizontal="center" vertical="center" wrapText="1"/>
    </xf>
    <xf numFmtId="0" fontId="1" fillId="2" borderId="9" xfId="4" applyFill="1" applyBorder="1" applyAlignment="1">
      <alignment horizontal="center" vertical="center" wrapText="1"/>
    </xf>
    <xf numFmtId="0" fontId="0" fillId="2" borderId="10" xfId="0" applyFill="1" applyBorder="1" applyAlignment="1">
      <alignment horizontal="center" vertical="center" wrapText="1"/>
    </xf>
    <xf numFmtId="0" fontId="1" fillId="2" borderId="82" xfId="4" applyFill="1" applyBorder="1" applyAlignment="1">
      <alignment horizontal="center" vertical="center" wrapText="1"/>
    </xf>
    <xf numFmtId="0" fontId="0" fillId="2" borderId="30" xfId="0" applyFill="1" applyBorder="1" applyAlignment="1">
      <alignment horizontal="center" vertical="center" wrapText="1"/>
    </xf>
    <xf numFmtId="0" fontId="1" fillId="2" borderId="83" xfId="4" applyFill="1" applyBorder="1" applyAlignment="1">
      <alignment horizontal="center" vertical="center" wrapText="1"/>
    </xf>
    <xf numFmtId="0" fontId="0" fillId="2" borderId="42" xfId="0" applyFill="1" applyBorder="1" applyAlignment="1">
      <alignment horizontal="center" vertical="center" wrapText="1"/>
    </xf>
    <xf numFmtId="0" fontId="0" fillId="2" borderId="25" xfId="0" applyFill="1" applyBorder="1" applyAlignment="1">
      <alignment horizontal="center" vertical="center" wrapText="1"/>
    </xf>
    <xf numFmtId="0" fontId="1" fillId="2" borderId="84" xfId="4" applyFill="1" applyBorder="1" applyAlignment="1">
      <alignment horizontal="center" vertical="center" wrapText="1"/>
    </xf>
    <xf numFmtId="0" fontId="1" fillId="2" borderId="85" xfId="4" applyFill="1" applyBorder="1" applyAlignment="1">
      <alignment horizontal="center" vertical="center" wrapText="1"/>
    </xf>
    <xf numFmtId="0" fontId="0" fillId="2" borderId="86" xfId="0" applyFill="1" applyBorder="1" applyAlignment="1">
      <alignment horizontal="center" vertical="center" wrapText="1"/>
    </xf>
    <xf numFmtId="0" fontId="1" fillId="2" borderId="8" xfId="4" applyFill="1" applyBorder="1" applyAlignment="1">
      <alignment horizontal="left" vertical="center" wrapText="1"/>
    </xf>
    <xf numFmtId="0" fontId="1" fillId="2" borderId="26" xfId="4" applyFill="1" applyBorder="1" applyAlignment="1">
      <alignment horizontal="left" vertical="center" wrapText="1"/>
    </xf>
    <xf numFmtId="0" fontId="0" fillId="2" borderId="63" xfId="0" applyFill="1" applyBorder="1" applyAlignment="1">
      <alignment horizontal="left" vertical="center" wrapText="1"/>
    </xf>
    <xf numFmtId="0" fontId="1" fillId="0" borderId="4" xfId="4" applyBorder="1" applyAlignment="1">
      <alignment horizontal="left" vertical="top" wrapText="1"/>
    </xf>
    <xf numFmtId="0" fontId="1" fillId="0" borderId="5" xfId="4" applyBorder="1" applyAlignment="1">
      <alignment horizontal="left" vertical="top" wrapText="1"/>
    </xf>
    <xf numFmtId="49" fontId="1" fillId="2" borderId="3" xfId="4" applyNumberFormat="1" applyFill="1" applyBorder="1" applyAlignment="1">
      <alignment horizontal="center" vertical="center" wrapText="1"/>
    </xf>
    <xf numFmtId="49" fontId="1" fillId="2" borderId="9" xfId="4" applyNumberFormat="1" applyFill="1" applyBorder="1" applyAlignment="1">
      <alignment horizontal="center" vertical="center" wrapText="1"/>
    </xf>
    <xf numFmtId="38" fontId="0" fillId="2" borderId="84" xfId="1" applyFont="1" applyFill="1" applyBorder="1" applyAlignment="1" applyProtection="1">
      <alignment horizontal="center" vertical="center" wrapText="1"/>
    </xf>
    <xf numFmtId="38" fontId="0" fillId="2" borderId="85" xfId="1" applyFont="1" applyFill="1" applyBorder="1" applyAlignment="1" applyProtection="1">
      <alignment horizontal="center" vertical="center" wrapText="1"/>
    </xf>
    <xf numFmtId="0" fontId="0" fillId="2" borderId="63" xfId="0" applyFill="1" applyBorder="1" applyAlignment="1">
      <alignment horizontal="center" vertical="center" wrapText="1"/>
    </xf>
    <xf numFmtId="0" fontId="0" fillId="15" borderId="82" xfId="0" applyFill="1" applyBorder="1" applyAlignment="1">
      <alignment horizontal="center" vertical="center" shrinkToFit="1"/>
    </xf>
    <xf numFmtId="0" fontId="0" fillId="15" borderId="29" xfId="0" applyFill="1" applyBorder="1" applyAlignment="1">
      <alignment horizontal="center" vertical="center" shrinkToFit="1"/>
    </xf>
    <xf numFmtId="0" fontId="0" fillId="15" borderId="89" xfId="0" applyFill="1" applyBorder="1" applyAlignment="1">
      <alignment horizontal="center" vertical="center" shrinkToFit="1"/>
    </xf>
    <xf numFmtId="0" fontId="26" fillId="15" borderId="90" xfId="0" applyFont="1" applyFill="1" applyBorder="1" applyAlignment="1">
      <alignment horizontal="center" vertical="center" shrinkToFit="1"/>
    </xf>
    <xf numFmtId="0" fontId="26" fillId="15" borderId="91" xfId="0" applyFont="1" applyFill="1" applyBorder="1" applyAlignment="1">
      <alignment horizontal="center" vertical="center" shrinkToFit="1"/>
    </xf>
    <xf numFmtId="0" fontId="26" fillId="15" borderId="92" xfId="0" applyFont="1" applyFill="1" applyBorder="1" applyAlignment="1">
      <alignment horizontal="center" vertical="center" shrinkToFit="1"/>
    </xf>
    <xf numFmtId="0" fontId="27" fillId="0" borderId="0" xfId="0" applyFont="1" applyAlignment="1">
      <alignment horizontal="center"/>
    </xf>
    <xf numFmtId="0" fontId="0" fillId="15" borderId="11" xfId="0" applyFill="1" applyBorder="1" applyAlignment="1">
      <alignment horizontal="center" vertical="center" shrinkToFit="1"/>
    </xf>
    <xf numFmtId="0" fontId="0" fillId="15" borderId="6" xfId="0" applyFill="1" applyBorder="1" applyAlignment="1">
      <alignment horizontal="center" vertical="center" shrinkToFit="1"/>
    </xf>
    <xf numFmtId="0" fontId="0" fillId="15" borderId="23" xfId="0" applyFill="1" applyBorder="1" applyAlignment="1">
      <alignment horizontal="center" vertical="center" shrinkToFit="1"/>
    </xf>
    <xf numFmtId="0" fontId="1" fillId="15" borderId="5" xfId="4" applyFill="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1" fillId="15" borderId="23" xfId="4" applyFill="1" applyBorder="1" applyAlignment="1">
      <alignment horizontal="center" vertical="center" wrapText="1"/>
    </xf>
    <xf numFmtId="0" fontId="0" fillId="0" borderId="0" xfId="0" applyAlignment="1">
      <alignment horizontal="left" vertical="center"/>
    </xf>
    <xf numFmtId="0" fontId="39" fillId="17" borderId="1" xfId="0" applyFont="1" applyFill="1" applyBorder="1" applyAlignment="1" applyProtection="1">
      <alignment horizontal="center" vertical="center" shrinkToFit="1"/>
      <protection locked="0"/>
    </xf>
    <xf numFmtId="0" fontId="39" fillId="17" borderId="6" xfId="0" applyFont="1" applyFill="1" applyBorder="1" applyAlignment="1" applyProtection="1">
      <alignment horizontal="center" vertical="center" shrinkToFit="1"/>
      <protection locked="0"/>
    </xf>
    <xf numFmtId="0" fontId="39" fillId="17" borderId="23" xfId="0" applyFont="1" applyFill="1" applyBorder="1" applyAlignment="1" applyProtection="1">
      <alignment horizontal="center" vertical="center" shrinkToFit="1"/>
      <protection locked="0"/>
    </xf>
    <xf numFmtId="0" fontId="40" fillId="0" borderId="0" xfId="0" applyFont="1" applyAlignment="1">
      <alignment horizontal="center"/>
    </xf>
    <xf numFmtId="0" fontId="0" fillId="4" borderId="25" xfId="0" applyFill="1" applyBorder="1" applyAlignment="1">
      <alignment horizontal="center" vertical="center" shrinkToFit="1"/>
    </xf>
    <xf numFmtId="0" fontId="0" fillId="4" borderId="25" xfId="0" applyFill="1" applyBorder="1" applyAlignment="1">
      <alignment horizontal="center" vertical="center"/>
    </xf>
    <xf numFmtId="0" fontId="34" fillId="0" borderId="25" xfId="0" applyFont="1" applyBorder="1" applyAlignment="1">
      <alignment horizontal="left" vertical="center"/>
    </xf>
    <xf numFmtId="183" fontId="0" fillId="4" borderId="25" xfId="0" applyNumberFormat="1" applyFill="1" applyBorder="1" applyAlignment="1">
      <alignment horizontal="left" vertical="center" shrinkToFit="1"/>
    </xf>
    <xf numFmtId="0" fontId="34" fillId="0" borderId="6" xfId="0" applyFont="1" applyBorder="1" applyAlignment="1">
      <alignment horizontal="left" vertical="center"/>
    </xf>
    <xf numFmtId="183" fontId="0" fillId="4" borderId="6" xfId="0" applyNumberFormat="1" applyFill="1" applyBorder="1" applyAlignment="1">
      <alignment horizontal="left" vertical="center" shrinkToFit="1"/>
    </xf>
    <xf numFmtId="0" fontId="41" fillId="0" borderId="0" xfId="0" applyFont="1" applyAlignment="1">
      <alignment horizontal="center" vertical="center"/>
    </xf>
    <xf numFmtId="0" fontId="33" fillId="0" borderId="1" xfId="0" applyFont="1" applyBorder="1" applyAlignment="1">
      <alignment horizontal="center" vertical="center" shrinkToFit="1"/>
    </xf>
    <xf numFmtId="0" fontId="33" fillId="0" borderId="6" xfId="0" applyFont="1" applyBorder="1" applyAlignment="1">
      <alignment horizontal="center" vertical="center" shrinkToFit="1"/>
    </xf>
    <xf numFmtId="0" fontId="33" fillId="0" borderId="23" xfId="0" applyFont="1" applyBorder="1" applyAlignment="1">
      <alignment horizontal="center" vertical="center" shrinkToFit="1"/>
    </xf>
    <xf numFmtId="0" fontId="33" fillId="0" borderId="2" xfId="0" applyFont="1" applyBorder="1" applyAlignment="1">
      <alignment horizontal="center" vertical="center" shrinkToFit="1"/>
    </xf>
    <xf numFmtId="0" fontId="33" fillId="0" borderId="11" xfId="0" applyFont="1" applyBorder="1" applyAlignment="1">
      <alignment horizontal="center" vertical="center" shrinkToFit="1"/>
    </xf>
    <xf numFmtId="0" fontId="33" fillId="0" borderId="7" xfId="0" applyFont="1" applyBorder="1" applyAlignment="1">
      <alignment horizontal="center" vertical="center" shrinkToFit="1"/>
    </xf>
    <xf numFmtId="0" fontId="33" fillId="0" borderId="180" xfId="0" applyFont="1" applyBorder="1" applyAlignment="1">
      <alignment horizontal="center" vertical="center" shrinkToFit="1"/>
    </xf>
    <xf numFmtId="0" fontId="33" fillId="0" borderId="127" xfId="0" applyFont="1" applyBorder="1" applyAlignment="1">
      <alignment horizontal="center" vertical="center" shrinkToFit="1"/>
    </xf>
    <xf numFmtId="0" fontId="33" fillId="0" borderId="130" xfId="0" applyFont="1" applyBorder="1" applyAlignment="1">
      <alignment horizontal="center" vertical="center" shrinkToFit="1"/>
    </xf>
    <xf numFmtId="176" fontId="33" fillId="4" borderId="127" xfId="0" applyNumberFormat="1" applyFont="1" applyFill="1" applyBorder="1" applyAlignment="1">
      <alignment horizontal="right" vertical="center" shrinkToFit="1"/>
    </xf>
    <xf numFmtId="176" fontId="33" fillId="4" borderId="130" xfId="0" applyNumberFormat="1" applyFont="1" applyFill="1" applyBorder="1" applyAlignment="1">
      <alignment horizontal="right" vertical="center" shrinkToFit="1"/>
    </xf>
    <xf numFmtId="176" fontId="33" fillId="4" borderId="147" xfId="0" applyNumberFormat="1" applyFont="1" applyFill="1" applyBorder="1" applyAlignment="1">
      <alignment horizontal="right" vertical="center" shrinkToFit="1"/>
    </xf>
    <xf numFmtId="176" fontId="33" fillId="4" borderId="181" xfId="0" applyNumberFormat="1" applyFont="1" applyFill="1" applyBorder="1" applyAlignment="1">
      <alignment horizontal="right" vertical="center" shrinkToFit="1"/>
    </xf>
    <xf numFmtId="0" fontId="33" fillId="0" borderId="97" xfId="0" applyFont="1" applyBorder="1" applyAlignment="1">
      <alignment horizontal="center" vertical="center" shrinkToFit="1"/>
    </xf>
    <xf numFmtId="0" fontId="33" fillId="0" borderId="131" xfId="0" applyFont="1" applyBorder="1" applyAlignment="1">
      <alignment horizontal="center" vertical="center" shrinkToFit="1"/>
    </xf>
    <xf numFmtId="176" fontId="33" fillId="4" borderId="97" xfId="0" applyNumberFormat="1" applyFont="1" applyFill="1" applyBorder="1" applyAlignment="1">
      <alignment horizontal="right" vertical="center" shrinkToFit="1"/>
    </xf>
    <xf numFmtId="176" fontId="33" fillId="4" borderId="131" xfId="0" applyNumberFormat="1" applyFont="1" applyFill="1" applyBorder="1" applyAlignment="1">
      <alignment horizontal="right" vertical="center" shrinkToFit="1"/>
    </xf>
    <xf numFmtId="176" fontId="33" fillId="4" borderId="94" xfId="0" applyNumberFormat="1" applyFont="1" applyFill="1" applyBorder="1" applyAlignment="1">
      <alignment horizontal="right" vertical="center" shrinkToFit="1"/>
    </xf>
    <xf numFmtId="176" fontId="33" fillId="4" borderId="182" xfId="0" applyNumberFormat="1" applyFont="1" applyFill="1" applyBorder="1" applyAlignment="1">
      <alignment horizontal="right" vertical="center" shrinkToFit="1"/>
    </xf>
    <xf numFmtId="0" fontId="33" fillId="0" borderId="128" xfId="0" applyFont="1" applyBorder="1" applyAlignment="1">
      <alignment horizontal="center" vertical="center" shrinkToFit="1"/>
    </xf>
    <xf numFmtId="0" fontId="33" fillId="0" borderId="132" xfId="0" applyFont="1" applyBorder="1" applyAlignment="1">
      <alignment horizontal="center" vertical="center" shrinkToFit="1"/>
    </xf>
    <xf numFmtId="176" fontId="33" fillId="4" borderId="128" xfId="0" applyNumberFormat="1" applyFont="1" applyFill="1" applyBorder="1" applyAlignment="1">
      <alignment horizontal="right" vertical="center" shrinkToFit="1"/>
    </xf>
    <xf numFmtId="176" fontId="33" fillId="4" borderId="132" xfId="0" applyNumberFormat="1" applyFont="1" applyFill="1" applyBorder="1" applyAlignment="1">
      <alignment horizontal="right" vertical="center" shrinkToFit="1"/>
    </xf>
    <xf numFmtId="176" fontId="33" fillId="4" borderId="148" xfId="0" applyNumberFormat="1" applyFont="1" applyFill="1" applyBorder="1" applyAlignment="1">
      <alignment horizontal="right" vertical="center" shrinkToFit="1"/>
    </xf>
    <xf numFmtId="176" fontId="33" fillId="4" borderId="183" xfId="0" applyNumberFormat="1" applyFont="1" applyFill="1" applyBorder="1" applyAlignment="1">
      <alignment horizontal="right" vertical="center" shrinkToFit="1"/>
    </xf>
    <xf numFmtId="0" fontId="33" fillId="0" borderId="10" xfId="0" applyFont="1" applyBorder="1" applyAlignment="1">
      <alignment horizontal="center" vertical="center" shrinkToFit="1"/>
    </xf>
    <xf numFmtId="0" fontId="33" fillId="0" borderId="25" xfId="0" applyFont="1" applyBorder="1" applyAlignment="1">
      <alignment horizontal="center" vertical="center" shrinkToFit="1"/>
    </xf>
    <xf numFmtId="0" fontId="33" fillId="0" borderId="63" xfId="0" applyFont="1" applyBorder="1" applyAlignment="1">
      <alignment horizontal="center" vertical="center" shrinkToFit="1"/>
    </xf>
    <xf numFmtId="0" fontId="33" fillId="0" borderId="3" xfId="0" applyFont="1" applyBorder="1" applyAlignment="1">
      <alignment horizontal="center" vertical="center" shrinkToFit="1"/>
    </xf>
    <xf numFmtId="0" fontId="33" fillId="0" borderId="9" xfId="0" applyFont="1" applyBorder="1" applyAlignment="1">
      <alignment horizontal="center" vertical="center" shrinkToFit="1"/>
    </xf>
    <xf numFmtId="0" fontId="33" fillId="0" borderId="184" xfId="0" applyFont="1" applyBorder="1" applyAlignment="1">
      <alignment horizontal="center" vertical="center" shrinkToFit="1"/>
    </xf>
    <xf numFmtId="0" fontId="34" fillId="0" borderId="11" xfId="0" applyFont="1" applyBorder="1" applyAlignment="1">
      <alignment horizontal="left" vertical="center" wrapText="1"/>
    </xf>
    <xf numFmtId="0" fontId="34" fillId="0" borderId="7" xfId="0" applyFont="1" applyBorder="1" applyAlignment="1">
      <alignment horizontal="left" vertical="center" wrapText="1"/>
    </xf>
    <xf numFmtId="0" fontId="34" fillId="0" borderId="180" xfId="0" applyFont="1" applyBorder="1" applyAlignment="1">
      <alignment horizontal="left" vertical="center" wrapText="1"/>
    </xf>
    <xf numFmtId="0" fontId="34" fillId="0" borderId="72" xfId="0" applyFont="1" applyBorder="1" applyAlignment="1">
      <alignment horizontal="center" vertical="center" shrinkToFit="1"/>
    </xf>
    <xf numFmtId="0" fontId="34" fillId="0" borderId="15" xfId="0" applyFont="1" applyBorder="1" applyAlignment="1">
      <alignment horizontal="center" vertical="center" shrinkToFit="1"/>
    </xf>
    <xf numFmtId="0" fontId="34" fillId="0" borderId="151" xfId="0" applyFont="1" applyBorder="1" applyAlignment="1">
      <alignment horizontal="center" vertical="center" shrinkToFit="1"/>
    </xf>
    <xf numFmtId="0" fontId="34" fillId="0" borderId="158" xfId="0" applyFont="1" applyBorder="1" applyAlignment="1">
      <alignment horizontal="center" vertical="center" shrinkToFit="1"/>
    </xf>
    <xf numFmtId="0" fontId="34" fillId="0" borderId="170" xfId="0" applyFont="1" applyBorder="1" applyAlignment="1">
      <alignment horizontal="center" vertical="center" shrinkToFit="1"/>
    </xf>
    <xf numFmtId="0" fontId="34" fillId="0" borderId="187" xfId="0" applyFont="1" applyBorder="1" applyAlignment="1">
      <alignment horizontal="center" vertical="center" shrinkToFit="1"/>
    </xf>
    <xf numFmtId="0" fontId="37" fillId="4" borderId="9" xfId="0" applyFont="1" applyFill="1" applyBorder="1" applyAlignment="1">
      <alignment horizontal="left" vertical="top" wrapText="1"/>
    </xf>
    <xf numFmtId="0" fontId="37" fillId="4" borderId="0" xfId="0" applyFont="1" applyFill="1" applyAlignment="1">
      <alignment horizontal="left" vertical="top" wrapText="1"/>
    </xf>
    <xf numFmtId="0" fontId="37" fillId="4" borderId="185" xfId="0" applyFont="1" applyFill="1" applyBorder="1" applyAlignment="1">
      <alignment horizontal="left" vertical="top" wrapText="1"/>
    </xf>
    <xf numFmtId="0" fontId="37" fillId="0" borderId="11"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10" xfId="0" applyFont="1" applyBorder="1" applyAlignment="1">
      <alignment horizontal="center" vertical="center" wrapText="1"/>
    </xf>
    <xf numFmtId="0" fontId="37" fillId="0" borderId="63"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180" xfId="0" applyFont="1" applyBorder="1" applyAlignment="1">
      <alignment horizontal="center" vertical="center" wrapText="1"/>
    </xf>
    <xf numFmtId="0" fontId="37" fillId="0" borderId="67"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26" xfId="0" applyFont="1" applyBorder="1" applyAlignment="1">
      <alignment horizontal="center" vertical="center" wrapText="1"/>
    </xf>
    <xf numFmtId="0" fontId="37" fillId="4" borderId="11" xfId="0" applyFont="1" applyFill="1" applyBorder="1" applyAlignment="1">
      <alignment horizontal="left" vertical="top" wrapText="1"/>
    </xf>
    <xf numFmtId="0" fontId="37" fillId="4" borderId="7" xfId="0" applyFont="1" applyFill="1" applyBorder="1" applyAlignment="1">
      <alignment horizontal="left" vertical="top" wrapText="1"/>
    </xf>
    <xf numFmtId="0" fontId="37" fillId="4" borderId="8" xfId="0" applyFont="1" applyFill="1" applyBorder="1" applyAlignment="1">
      <alignment horizontal="left" vertical="top" wrapText="1"/>
    </xf>
    <xf numFmtId="0" fontId="37" fillId="4" borderId="26" xfId="0" applyFont="1" applyFill="1" applyBorder="1" applyAlignment="1">
      <alignment horizontal="left" vertical="top" wrapText="1"/>
    </xf>
    <xf numFmtId="0" fontId="37" fillId="4" borderId="180" xfId="0" applyFont="1" applyFill="1" applyBorder="1" applyAlignment="1">
      <alignment horizontal="left" vertical="top" wrapText="1"/>
    </xf>
    <xf numFmtId="0" fontId="37" fillId="4" borderId="10" xfId="0" applyFont="1" applyFill="1" applyBorder="1" applyAlignment="1">
      <alignment horizontal="left" vertical="top" wrapText="1"/>
    </xf>
    <xf numFmtId="0" fontId="37" fillId="4" borderId="25" xfId="0" applyFont="1" applyFill="1" applyBorder="1" applyAlignment="1">
      <alignment horizontal="left" vertical="top" wrapText="1"/>
    </xf>
    <xf numFmtId="0" fontId="37" fillId="4" borderId="67" xfId="0" applyFont="1" applyFill="1" applyBorder="1" applyAlignment="1">
      <alignment horizontal="left" vertical="top" wrapText="1"/>
    </xf>
    <xf numFmtId="0" fontId="37" fillId="0" borderId="9" xfId="0" applyFont="1" applyBorder="1" applyAlignment="1">
      <alignment horizontal="left" vertical="top" wrapText="1"/>
    </xf>
    <xf numFmtId="0" fontId="37" fillId="0" borderId="0" xfId="0" applyFont="1" applyAlignment="1">
      <alignment horizontal="left" vertical="top" wrapText="1"/>
    </xf>
    <xf numFmtId="0" fontId="37" fillId="0" borderId="185" xfId="0" applyFont="1" applyBorder="1" applyAlignment="1">
      <alignment horizontal="left" vertical="top" wrapText="1"/>
    </xf>
    <xf numFmtId="0" fontId="34" fillId="4" borderId="134" xfId="0" applyFont="1" applyFill="1" applyBorder="1" applyAlignment="1">
      <alignment horizontal="left" vertical="center" shrinkToFit="1"/>
    </xf>
    <xf numFmtId="0" fontId="34" fillId="4" borderId="135" xfId="0" applyFont="1" applyFill="1" applyBorder="1" applyAlignment="1">
      <alignment horizontal="left" vertical="center" shrinkToFit="1"/>
    </xf>
    <xf numFmtId="0" fontId="34" fillId="4" borderId="152" xfId="0" applyFont="1" applyFill="1" applyBorder="1" applyAlignment="1">
      <alignment horizontal="left" vertical="center" shrinkToFit="1"/>
    </xf>
    <xf numFmtId="0" fontId="34" fillId="4" borderId="159" xfId="0" applyFont="1" applyFill="1" applyBorder="1" applyAlignment="1">
      <alignment horizontal="center" vertical="center" shrinkToFit="1"/>
    </xf>
    <xf numFmtId="0" fontId="34" fillId="4" borderId="152" xfId="0" applyFont="1" applyFill="1" applyBorder="1" applyAlignment="1">
      <alignment horizontal="center" vertical="center" shrinkToFit="1"/>
    </xf>
    <xf numFmtId="0" fontId="33" fillId="4" borderId="171" xfId="0" applyFont="1" applyFill="1" applyBorder="1" applyAlignment="1">
      <alignment horizontal="right" vertical="center" shrinkToFit="1"/>
    </xf>
    <xf numFmtId="0" fontId="33" fillId="4" borderId="188" xfId="0" applyFont="1" applyFill="1" applyBorder="1" applyAlignment="1">
      <alignment horizontal="right" vertical="center" shrinkToFit="1"/>
    </xf>
    <xf numFmtId="0" fontId="34" fillId="4" borderId="97" xfId="0" applyFont="1" applyFill="1" applyBorder="1" applyAlignment="1">
      <alignment horizontal="left" vertical="center" shrinkToFit="1"/>
    </xf>
    <xf numFmtId="0" fontId="34" fillId="4" borderId="131" xfId="0" applyFont="1" applyFill="1" applyBorder="1" applyAlignment="1">
      <alignment horizontal="left" vertical="center" shrinkToFit="1"/>
    </xf>
    <xf numFmtId="0" fontId="34" fillId="4" borderId="153" xfId="0" applyFont="1" applyFill="1" applyBorder="1" applyAlignment="1">
      <alignment horizontal="left" vertical="center" shrinkToFit="1"/>
    </xf>
    <xf numFmtId="0" fontId="33" fillId="4" borderId="172" xfId="0" applyFont="1" applyFill="1" applyBorder="1" applyAlignment="1">
      <alignment horizontal="right" vertical="center" shrinkToFit="1"/>
    </xf>
    <xf numFmtId="0" fontId="33" fillId="4" borderId="189" xfId="0" applyFont="1" applyFill="1" applyBorder="1" applyAlignment="1">
      <alignment horizontal="right" vertical="center" shrinkToFit="1"/>
    </xf>
    <xf numFmtId="0" fontId="34" fillId="4" borderId="68" xfId="0" applyFont="1" applyFill="1" applyBorder="1" applyAlignment="1">
      <alignment horizontal="center" vertical="center" shrinkToFit="1"/>
    </xf>
    <xf numFmtId="0" fontId="34" fillId="4" borderId="165" xfId="0" applyFont="1" applyFill="1" applyBorder="1" applyAlignment="1">
      <alignment horizontal="center" vertical="center" shrinkToFit="1"/>
    </xf>
    <xf numFmtId="0" fontId="34" fillId="0" borderId="1" xfId="0" applyFont="1" applyBorder="1" applyAlignment="1">
      <alignment horizontal="center" vertical="center" shrinkToFit="1"/>
    </xf>
    <xf numFmtId="0" fontId="34" fillId="0" borderId="6" xfId="0" applyFont="1" applyBorder="1" applyAlignment="1">
      <alignment horizontal="center" vertical="center" shrinkToFit="1"/>
    </xf>
    <xf numFmtId="0" fontId="34" fillId="0" borderId="137" xfId="0" applyFont="1" applyBorder="1" applyAlignment="1">
      <alignment horizontal="center" vertical="center" shrinkToFit="1"/>
    </xf>
    <xf numFmtId="0" fontId="34" fillId="0" borderId="160" xfId="0" applyFont="1" applyBorder="1" applyAlignment="1">
      <alignment horizontal="center" vertical="center" shrinkToFit="1"/>
    </xf>
    <xf numFmtId="0" fontId="34" fillId="0" borderId="62" xfId="0" applyFont="1" applyBorder="1" applyAlignment="1">
      <alignment horizontal="center" vertical="center" shrinkToFit="1"/>
    </xf>
    <xf numFmtId="0" fontId="34" fillId="0" borderId="134" xfId="0" applyFont="1" applyBorder="1" applyAlignment="1">
      <alignment horizontal="left" vertical="center" shrinkToFit="1"/>
    </xf>
    <xf numFmtId="0" fontId="34" fillId="0" borderId="135" xfId="0" applyFont="1" applyBorder="1" applyAlignment="1">
      <alignment horizontal="left" vertical="center" shrinkToFit="1"/>
    </xf>
    <xf numFmtId="0" fontId="34" fillId="0" borderId="152" xfId="0" applyFont="1" applyBorder="1" applyAlignment="1">
      <alignment horizontal="left" vertical="center" shrinkToFit="1"/>
    </xf>
    <xf numFmtId="0" fontId="34" fillId="0" borderId="159" xfId="0" applyFont="1" applyBorder="1" applyAlignment="1">
      <alignment horizontal="center" vertical="center" shrinkToFit="1"/>
    </xf>
    <xf numFmtId="0" fontId="34" fillId="0" borderId="152" xfId="0" applyFont="1" applyBorder="1" applyAlignment="1">
      <alignment horizontal="center" vertical="center" shrinkToFit="1"/>
    </xf>
    <xf numFmtId="0" fontId="33" fillId="4" borderId="173" xfId="0" applyFont="1" applyFill="1" applyBorder="1" applyAlignment="1">
      <alignment horizontal="center" vertical="center" shrinkToFit="1"/>
    </xf>
    <xf numFmtId="0" fontId="33" fillId="4" borderId="130" xfId="0" applyFont="1" applyFill="1" applyBorder="1" applyAlignment="1">
      <alignment horizontal="center" vertical="center" shrinkToFit="1"/>
    </xf>
    <xf numFmtId="0" fontId="33" fillId="4" borderId="181" xfId="0" applyFont="1" applyFill="1" applyBorder="1" applyAlignment="1">
      <alignment horizontal="center" vertical="center" shrinkToFit="1"/>
    </xf>
    <xf numFmtId="0" fontId="34" fillId="0" borderId="97" xfId="0" applyFont="1" applyBorder="1" applyAlignment="1">
      <alignment horizontal="left" vertical="center" shrinkToFit="1"/>
    </xf>
    <xf numFmtId="0" fontId="34" fillId="0" borderId="131" xfId="0" applyFont="1" applyBorder="1" applyAlignment="1">
      <alignment horizontal="left" vertical="center" shrinkToFit="1"/>
    </xf>
    <xf numFmtId="0" fontId="34" fillId="0" borderId="153" xfId="0" applyFont="1" applyBorder="1" applyAlignment="1">
      <alignment horizontal="left" vertical="center" shrinkToFit="1"/>
    </xf>
    <xf numFmtId="0" fontId="33" fillId="4" borderId="174" xfId="0" applyFont="1" applyFill="1" applyBorder="1" applyAlignment="1">
      <alignment horizontal="center" vertical="center" shrinkToFit="1"/>
    </xf>
    <xf numFmtId="0" fontId="33" fillId="4" borderId="131" xfId="0" applyFont="1" applyFill="1" applyBorder="1" applyAlignment="1">
      <alignment horizontal="center" vertical="center" shrinkToFit="1"/>
    </xf>
    <xf numFmtId="0" fontId="33" fillId="4" borderId="182" xfId="0" applyFont="1" applyFill="1" applyBorder="1" applyAlignment="1">
      <alignment horizontal="center" vertical="center" shrinkToFit="1"/>
    </xf>
    <xf numFmtId="0" fontId="34" fillId="0" borderId="128" xfId="0" applyFont="1" applyBorder="1" applyAlignment="1">
      <alignment horizontal="left" vertical="center" shrinkToFit="1"/>
    </xf>
    <xf numFmtId="0" fontId="34" fillId="0" borderId="132" xfId="0" applyFont="1" applyBorder="1" applyAlignment="1">
      <alignment horizontal="left" vertical="center" shrinkToFit="1"/>
    </xf>
    <xf numFmtId="0" fontId="34" fillId="0" borderId="154" xfId="0" applyFont="1" applyBorder="1" applyAlignment="1">
      <alignment horizontal="left" vertical="center" shrinkToFit="1"/>
    </xf>
    <xf numFmtId="0" fontId="34" fillId="0" borderId="68" xfId="0" applyFont="1" applyBorder="1" applyAlignment="1">
      <alignment horizontal="center" vertical="center" shrinkToFit="1"/>
    </xf>
    <xf numFmtId="0" fontId="34" fillId="0" borderId="165" xfId="0" applyFont="1" applyBorder="1" applyAlignment="1">
      <alignment horizontal="center" vertical="center" shrinkToFit="1"/>
    </xf>
    <xf numFmtId="0" fontId="33" fillId="4" borderId="175" xfId="0" applyFont="1" applyFill="1" applyBorder="1" applyAlignment="1">
      <alignment horizontal="center" vertical="center" shrinkToFit="1"/>
    </xf>
    <xf numFmtId="0" fontId="33" fillId="4" borderId="132" xfId="0" applyFont="1" applyFill="1" applyBorder="1" applyAlignment="1">
      <alignment horizontal="center" vertical="center" shrinkToFit="1"/>
    </xf>
    <xf numFmtId="0" fontId="33" fillId="4" borderId="183" xfId="0" applyFont="1" applyFill="1" applyBorder="1" applyAlignment="1">
      <alignment horizontal="center" vertical="center" shrinkToFit="1"/>
    </xf>
    <xf numFmtId="0" fontId="38" fillId="0" borderId="11" xfId="0" applyFont="1" applyBorder="1" applyAlignment="1">
      <alignment horizontal="center" vertical="center" shrinkToFit="1"/>
    </xf>
    <xf numFmtId="0" fontId="38" fillId="0" borderId="136" xfId="0" applyFont="1" applyBorder="1" applyAlignment="1">
      <alignment horizontal="center" vertical="center" shrinkToFit="1"/>
    </xf>
    <xf numFmtId="0" fontId="37" fillId="0" borderId="142" xfId="0" applyFont="1" applyBorder="1" applyAlignment="1">
      <alignment horizontal="center" vertical="center" shrinkToFit="1"/>
    </xf>
    <xf numFmtId="0" fontId="37" fillId="0" borderId="7" xfId="0" applyFont="1" applyBorder="1" applyAlignment="1">
      <alignment horizontal="center" vertical="center" shrinkToFit="1"/>
    </xf>
    <xf numFmtId="0" fontId="37" fillId="0" borderId="155" xfId="0" applyFont="1" applyBorder="1" applyAlignment="1">
      <alignment horizontal="center" vertical="center" shrinkToFit="1"/>
    </xf>
    <xf numFmtId="0" fontId="34" fillId="0" borderId="161" xfId="0" applyFont="1" applyBorder="1" applyAlignment="1">
      <alignment horizontal="center" vertical="center" shrinkToFit="1"/>
    </xf>
    <xf numFmtId="0" fontId="34" fillId="0" borderId="166" xfId="0" applyFont="1" applyBorder="1" applyAlignment="1">
      <alignment horizontal="center" vertical="center" shrinkToFit="1"/>
    </xf>
    <xf numFmtId="0" fontId="33" fillId="0" borderId="176" xfId="0" applyFont="1" applyBorder="1" applyAlignment="1">
      <alignment horizontal="right" vertical="center" shrinkToFit="1"/>
    </xf>
    <xf numFmtId="0" fontId="33" fillId="0" borderId="190" xfId="0" applyFont="1" applyBorder="1" applyAlignment="1">
      <alignment horizontal="right" vertical="center" shrinkToFit="1"/>
    </xf>
    <xf numFmtId="0" fontId="37" fillId="0" borderId="1" xfId="0" applyFont="1" applyBorder="1" applyAlignment="1">
      <alignment horizontal="left" vertical="center" shrinkToFit="1"/>
    </xf>
    <xf numFmtId="0" fontId="37" fillId="0" borderId="137" xfId="0" applyFont="1" applyBorder="1" applyAlignment="1">
      <alignment horizontal="left" vertical="center" shrinkToFit="1"/>
    </xf>
    <xf numFmtId="0" fontId="37" fillId="0" borderId="6" xfId="0" applyFont="1" applyBorder="1" applyAlignment="1">
      <alignment horizontal="center" vertical="center" shrinkToFit="1"/>
    </xf>
    <xf numFmtId="0" fontId="37" fillId="0" borderId="137" xfId="0" applyFont="1" applyBorder="1" applyAlignment="1">
      <alignment horizontal="center" vertical="center" shrinkToFit="1"/>
    </xf>
    <xf numFmtId="0" fontId="34" fillId="0" borderId="162" xfId="0" applyFont="1" applyBorder="1" applyAlignment="1">
      <alignment horizontal="center" vertical="center" shrinkToFit="1"/>
    </xf>
    <xf numFmtId="0" fontId="34" fillId="0" borderId="167" xfId="0" applyFont="1" applyBorder="1" applyAlignment="1">
      <alignment horizontal="center" vertical="center" shrinkToFit="1"/>
    </xf>
    <xf numFmtId="0" fontId="33" fillId="0" borderId="177" xfId="0" applyFont="1" applyBorder="1" applyAlignment="1">
      <alignment horizontal="right" vertical="center" shrinkToFit="1"/>
    </xf>
    <xf numFmtId="0" fontId="33" fillId="0" borderId="191" xfId="0" applyFont="1" applyBorder="1" applyAlignment="1">
      <alignment horizontal="right" vertical="center" shrinkToFit="1"/>
    </xf>
    <xf numFmtId="0" fontId="37" fillId="0" borderId="134" xfId="0" applyFont="1" applyBorder="1" applyAlignment="1">
      <alignment horizontal="center" vertical="center" shrinkToFit="1"/>
    </xf>
    <xf numFmtId="0" fontId="37" fillId="0" borderId="138" xfId="0" applyFont="1" applyBorder="1" applyAlignment="1">
      <alignment horizontal="center" vertical="center" shrinkToFit="1"/>
    </xf>
    <xf numFmtId="0" fontId="37" fillId="4" borderId="143" xfId="0" applyFont="1" applyFill="1" applyBorder="1" applyAlignment="1">
      <alignment vertical="center" shrinkToFit="1"/>
    </xf>
    <xf numFmtId="0" fontId="37" fillId="4" borderId="135" xfId="0" applyFont="1" applyFill="1" applyBorder="1" applyAlignment="1">
      <alignment vertical="center" shrinkToFit="1"/>
    </xf>
    <xf numFmtId="0" fontId="37" fillId="4" borderId="152" xfId="0" applyFont="1" applyFill="1" applyBorder="1" applyAlignment="1">
      <alignment vertical="center" shrinkToFit="1"/>
    </xf>
    <xf numFmtId="0" fontId="33" fillId="4" borderId="171" xfId="0" applyFont="1" applyFill="1" applyBorder="1" applyAlignment="1">
      <alignment horizontal="center" vertical="center" shrinkToFit="1"/>
    </xf>
    <xf numFmtId="0" fontId="33" fillId="4" borderId="188" xfId="0" applyFont="1" applyFill="1" applyBorder="1" applyAlignment="1">
      <alignment horizontal="center" vertical="center" shrinkToFit="1"/>
    </xf>
    <xf numFmtId="0" fontId="37" fillId="4" borderId="144" xfId="0" applyFont="1" applyFill="1" applyBorder="1" applyAlignment="1">
      <alignment vertical="center" shrinkToFit="1"/>
    </xf>
    <xf numFmtId="0" fontId="37" fillId="4" borderId="131" xfId="0" applyFont="1" applyFill="1" applyBorder="1" applyAlignment="1">
      <alignment vertical="center" shrinkToFit="1"/>
    </xf>
    <xf numFmtId="0" fontId="37" fillId="4" borderId="153" xfId="0" applyFont="1" applyFill="1" applyBorder="1" applyAlignment="1">
      <alignment vertical="center" shrinkToFit="1"/>
    </xf>
    <xf numFmtId="0" fontId="33" fillId="4" borderId="172" xfId="0" applyFont="1" applyFill="1" applyBorder="1" applyAlignment="1">
      <alignment horizontal="center" vertical="center" shrinkToFit="1"/>
    </xf>
    <xf numFmtId="0" fontId="33" fillId="4" borderId="189" xfId="0" applyFont="1" applyFill="1" applyBorder="1" applyAlignment="1">
      <alignment horizontal="center" vertical="center" shrinkToFit="1"/>
    </xf>
    <xf numFmtId="0" fontId="37" fillId="0" borderId="9" xfId="0" applyFont="1" applyBorder="1" applyAlignment="1">
      <alignment horizontal="center" vertical="center" shrinkToFit="1"/>
    </xf>
    <xf numFmtId="0" fontId="37" fillId="0" borderId="139" xfId="0" applyFont="1" applyBorder="1" applyAlignment="1">
      <alignment horizontal="center" vertical="center" shrinkToFit="1"/>
    </xf>
    <xf numFmtId="0" fontId="37" fillId="4" borderId="145" xfId="0" applyFont="1" applyFill="1" applyBorder="1" applyAlignment="1">
      <alignment vertical="center" shrinkToFit="1"/>
    </xf>
    <xf numFmtId="0" fontId="37" fillId="4" borderId="149" xfId="0" applyFont="1" applyFill="1" applyBorder="1" applyAlignment="1">
      <alignment vertical="center" shrinkToFit="1"/>
    </xf>
    <xf numFmtId="0" fontId="37" fillId="4" borderId="156" xfId="0" applyFont="1" applyFill="1" applyBorder="1" applyAlignment="1">
      <alignment vertical="center" shrinkToFit="1"/>
    </xf>
    <xf numFmtId="0" fontId="34" fillId="4" borderId="163" xfId="0" applyFont="1" applyFill="1" applyBorder="1" applyAlignment="1">
      <alignment horizontal="center" vertical="center" shrinkToFit="1"/>
    </xf>
    <xf numFmtId="0" fontId="34" fillId="4" borderId="168" xfId="0" applyFont="1" applyFill="1" applyBorder="1" applyAlignment="1">
      <alignment horizontal="center" vertical="center" shrinkToFit="1"/>
    </xf>
    <xf numFmtId="0" fontId="33" fillId="4" borderId="178" xfId="0" applyFont="1" applyFill="1" applyBorder="1" applyAlignment="1">
      <alignment horizontal="center" vertical="center" shrinkToFit="1"/>
    </xf>
    <xf numFmtId="0" fontId="33" fillId="4" borderId="192" xfId="0" applyFont="1" applyFill="1" applyBorder="1" applyAlignment="1">
      <alignment horizontal="center" vertical="center" shrinkToFit="1"/>
    </xf>
    <xf numFmtId="0" fontId="37" fillId="0" borderId="1" xfId="0" applyFont="1" applyBorder="1" applyAlignment="1">
      <alignment horizontal="center" vertical="center" shrinkToFit="1"/>
    </xf>
    <xf numFmtId="0" fontId="37" fillId="0" borderId="140" xfId="0" applyFont="1" applyBorder="1" applyAlignment="1">
      <alignment horizontal="center" vertical="center" shrinkToFit="1"/>
    </xf>
    <xf numFmtId="0" fontId="33" fillId="0" borderId="177" xfId="0" applyFont="1" applyBorder="1" applyAlignment="1">
      <alignment horizontal="center" vertical="center" shrinkToFit="1"/>
    </xf>
    <xf numFmtId="0" fontId="33" fillId="0" borderId="191" xfId="0" applyFont="1" applyBorder="1" applyAlignment="1">
      <alignment horizontal="center" vertical="center" shrinkToFit="1"/>
    </xf>
    <xf numFmtId="0" fontId="37" fillId="0" borderId="143" xfId="0" applyFont="1" applyBorder="1" applyAlignment="1">
      <alignment vertical="center" shrinkToFit="1"/>
    </xf>
    <xf numFmtId="0" fontId="37" fillId="0" borderId="135" xfId="0" applyFont="1" applyBorder="1" applyAlignment="1">
      <alignment vertical="center" shrinkToFit="1"/>
    </xf>
    <xf numFmtId="0" fontId="37" fillId="0" borderId="152" xfId="0" applyFont="1" applyBorder="1" applyAlignment="1">
      <alignment vertical="center" shrinkToFit="1"/>
    </xf>
    <xf numFmtId="0" fontId="32" fillId="0" borderId="13" xfId="0" applyFont="1" applyBorder="1" applyAlignment="1">
      <alignment horizontal="center" vertical="center"/>
    </xf>
    <xf numFmtId="0" fontId="32" fillId="0" borderId="5" xfId="0" applyFont="1" applyBorder="1" applyAlignment="1">
      <alignment horizontal="center" vertical="center"/>
    </xf>
    <xf numFmtId="181" fontId="0" fillId="4" borderId="11" xfId="0" applyNumberFormat="1" applyFill="1" applyBorder="1" applyAlignment="1">
      <alignment horizontal="center" vertical="center"/>
    </xf>
    <xf numFmtId="181" fontId="0" fillId="4" borderId="7" xfId="0" applyNumberFormat="1" applyFill="1" applyBorder="1" applyAlignment="1">
      <alignment horizontal="center" vertical="center"/>
    </xf>
    <xf numFmtId="181" fontId="0" fillId="4" borderId="10" xfId="0" applyNumberFormat="1" applyFill="1" applyBorder="1" applyAlignment="1">
      <alignment horizontal="center" vertical="center"/>
    </xf>
    <xf numFmtId="181" fontId="0" fillId="4" borderId="25" xfId="0" applyNumberFormat="1" applyFill="1" applyBorder="1" applyAlignment="1">
      <alignment horizontal="center" vertical="center"/>
    </xf>
    <xf numFmtId="0" fontId="0" fillId="0" borderId="7" xfId="0" applyBorder="1" applyAlignment="1">
      <alignment horizontal="center" vertical="center"/>
    </xf>
    <xf numFmtId="0" fontId="0" fillId="0" borderId="25" xfId="0" applyBorder="1" applyAlignment="1">
      <alignment horizontal="center" vertical="center"/>
    </xf>
    <xf numFmtId="181" fontId="0" fillId="4" borderId="8" xfId="0" applyNumberFormat="1" applyFill="1" applyBorder="1" applyAlignment="1">
      <alignment horizontal="center" vertical="center"/>
    </xf>
    <xf numFmtId="181" fontId="0" fillId="4" borderId="63" xfId="0" applyNumberFormat="1" applyFill="1" applyBorder="1" applyAlignment="1">
      <alignment horizontal="center" vertical="center"/>
    </xf>
    <xf numFmtId="181" fontId="34" fillId="0" borderId="5" xfId="0" applyNumberFormat="1" applyFont="1" applyBorder="1" applyAlignment="1">
      <alignment horizontal="center" vertical="center"/>
    </xf>
    <xf numFmtId="178" fontId="0" fillId="4" borderId="5" xfId="0" applyNumberFormat="1" applyFill="1" applyBorder="1" applyAlignment="1">
      <alignment horizontal="center" vertical="center"/>
    </xf>
    <xf numFmtId="178" fontId="0" fillId="4" borderId="19" xfId="0" applyNumberFormat="1" applyFill="1" applyBorder="1" applyAlignment="1">
      <alignment horizontal="center" vertical="center"/>
    </xf>
    <xf numFmtId="0" fontId="0" fillId="0" borderId="0" xfId="0" applyAlignment="1">
      <alignment horizontal="right" vertical="center" shrinkToFit="1"/>
    </xf>
    <xf numFmtId="0" fontId="32" fillId="0" borderId="106" xfId="0" applyFont="1" applyBorder="1" applyAlignment="1">
      <alignment horizontal="center" vertical="center" shrinkToFit="1"/>
    </xf>
    <xf numFmtId="0" fontId="32" fillId="0" borderId="7" xfId="0" applyFont="1" applyBorder="1" applyAlignment="1">
      <alignment horizontal="center" vertical="center" shrinkToFit="1"/>
    </xf>
    <xf numFmtId="0" fontId="32" fillId="0" borderId="8" xfId="0" applyFont="1" applyBorder="1" applyAlignment="1">
      <alignment horizontal="center" vertical="center" shrinkToFit="1"/>
    </xf>
    <xf numFmtId="0" fontId="32" fillId="0" borderId="65" xfId="0" applyFont="1" applyBorder="1" applyAlignment="1">
      <alignment horizontal="center" vertical="center" shrinkToFit="1"/>
    </xf>
    <xf numFmtId="0" fontId="32" fillId="0" borderId="25" xfId="0" applyFont="1" applyBorder="1" applyAlignment="1">
      <alignment horizontal="center" vertical="center" shrinkToFit="1"/>
    </xf>
    <xf numFmtId="0" fontId="32" fillId="0" borderId="63" xfId="0" applyFont="1" applyBorder="1" applyAlignment="1">
      <alignment horizontal="center" vertical="center" shrinkToFit="1"/>
    </xf>
    <xf numFmtId="0" fontId="32" fillId="0" borderId="64" xfId="0" applyFont="1" applyBorder="1" applyAlignment="1">
      <alignment horizontal="center" vertical="center"/>
    </xf>
    <xf numFmtId="0" fontId="32" fillId="0" borderId="22" xfId="0" applyFont="1" applyBorder="1" applyAlignment="1">
      <alignment horizontal="center" vertical="center"/>
    </xf>
    <xf numFmtId="0" fontId="32" fillId="0" borderId="133" xfId="0" applyFont="1" applyBorder="1" applyAlignment="1">
      <alignment horizontal="center" vertical="center"/>
    </xf>
    <xf numFmtId="0" fontId="32" fillId="0" borderId="65" xfId="0" applyFont="1" applyBorder="1" applyAlignment="1">
      <alignment horizontal="center" vertical="center"/>
    </xf>
    <xf numFmtId="0" fontId="32" fillId="0" borderId="25" xfId="0" applyFont="1" applyBorder="1" applyAlignment="1">
      <alignment horizontal="center" vertical="center"/>
    </xf>
    <xf numFmtId="0" fontId="32" fillId="0" borderId="63" xfId="0" applyFont="1" applyBorder="1" applyAlignment="1">
      <alignment horizontal="center" vertical="center"/>
    </xf>
    <xf numFmtId="0" fontId="32" fillId="4" borderId="21" xfId="0" applyFont="1" applyFill="1" applyBorder="1" applyAlignment="1">
      <alignment horizontal="left" vertical="center" wrapText="1"/>
    </xf>
    <xf numFmtId="0" fontId="32" fillId="4" borderId="22" xfId="0" applyFont="1" applyFill="1" applyBorder="1" applyAlignment="1">
      <alignment horizontal="left" vertical="center" wrapText="1"/>
    </xf>
    <xf numFmtId="0" fontId="32" fillId="4" borderId="66" xfId="0" applyFont="1" applyFill="1" applyBorder="1" applyAlignment="1">
      <alignment horizontal="left" vertical="center" wrapText="1"/>
    </xf>
    <xf numFmtId="0" fontId="32" fillId="4" borderId="10" xfId="0" applyFont="1" applyFill="1" applyBorder="1" applyAlignment="1">
      <alignment horizontal="left" vertical="center" wrapText="1"/>
    </xf>
    <xf numFmtId="0" fontId="32" fillId="4" borderId="25" xfId="0" applyFont="1" applyFill="1" applyBorder="1" applyAlignment="1">
      <alignment horizontal="left" vertical="center" wrapText="1"/>
    </xf>
    <xf numFmtId="0" fontId="32" fillId="4" borderId="67" xfId="0" applyFont="1" applyFill="1" applyBorder="1" applyAlignment="1">
      <alignment horizontal="left" vertical="center" wrapText="1"/>
    </xf>
    <xf numFmtId="0" fontId="32" fillId="0" borderId="106" xfId="0" applyFont="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32" fillId="4" borderId="11" xfId="0" applyFont="1" applyFill="1" applyBorder="1" applyAlignment="1">
      <alignment horizontal="left" vertical="center" shrinkToFit="1"/>
    </xf>
    <xf numFmtId="0" fontId="32" fillId="4" borderId="7" xfId="0" applyFont="1" applyFill="1" applyBorder="1" applyAlignment="1">
      <alignment horizontal="left" vertical="center" shrinkToFit="1"/>
    </xf>
    <xf numFmtId="0" fontId="32" fillId="4" borderId="180" xfId="0" applyFont="1" applyFill="1" applyBorder="1" applyAlignment="1">
      <alignment horizontal="left" vertical="center" shrinkToFit="1"/>
    </xf>
    <xf numFmtId="0" fontId="32" fillId="4" borderId="10" xfId="0" applyFont="1" applyFill="1" applyBorder="1" applyAlignment="1">
      <alignment horizontal="left" vertical="center" shrinkToFit="1"/>
    </xf>
    <xf numFmtId="0" fontId="32" fillId="4" borderId="25" xfId="0" applyFont="1" applyFill="1" applyBorder="1" applyAlignment="1">
      <alignment horizontal="left" vertical="center" shrinkToFit="1"/>
    </xf>
    <xf numFmtId="0" fontId="32" fillId="4" borderId="67" xfId="0" applyFont="1" applyFill="1" applyBorder="1" applyAlignment="1">
      <alignment horizontal="left" vertical="center" shrinkToFit="1"/>
    </xf>
    <xf numFmtId="0" fontId="32" fillId="4" borderId="9" xfId="0" applyFont="1" applyFill="1" applyBorder="1" applyAlignment="1">
      <alignment horizontal="left" vertical="center" shrinkToFit="1"/>
    </xf>
    <xf numFmtId="0" fontId="32" fillId="4" borderId="0" xfId="0" applyFont="1" applyFill="1" applyAlignment="1">
      <alignment horizontal="left" vertical="center" shrinkToFit="1"/>
    </xf>
    <xf numFmtId="0" fontId="32" fillId="0" borderId="5" xfId="0" applyFont="1" applyBorder="1" applyAlignment="1">
      <alignment horizontal="center" vertical="center" wrapText="1"/>
    </xf>
    <xf numFmtId="0" fontId="32" fillId="4" borderId="5" xfId="0" applyFont="1" applyFill="1" applyBorder="1" applyAlignment="1">
      <alignment horizontal="center" vertical="center" wrapText="1"/>
    </xf>
    <xf numFmtId="0" fontId="32" fillId="4" borderId="19" xfId="0" applyFont="1" applyFill="1" applyBorder="1" applyAlignment="1">
      <alignment horizontal="center" vertical="center" wrapText="1"/>
    </xf>
    <xf numFmtId="176" fontId="34" fillId="0" borderId="0" xfId="0" applyNumberFormat="1" applyFont="1" applyAlignment="1">
      <alignment horizontal="right" vertical="center" shrinkToFit="1"/>
    </xf>
    <xf numFmtId="0" fontId="4" fillId="0" borderId="106" xfId="0" applyFont="1" applyBorder="1" applyAlignment="1">
      <alignment horizontal="center" vertical="center" wrapText="1" shrinkToFit="1"/>
    </xf>
    <xf numFmtId="182" fontId="0" fillId="4" borderId="11" xfId="5" applyNumberFormat="1" applyFont="1" applyFill="1" applyBorder="1" applyAlignment="1" applyProtection="1">
      <alignment horizontal="center" vertical="center" shrinkToFit="1"/>
    </xf>
    <xf numFmtId="182" fontId="0" fillId="4" borderId="7" xfId="5" applyNumberFormat="1" applyFont="1" applyFill="1" applyBorder="1" applyAlignment="1" applyProtection="1">
      <alignment horizontal="center" vertical="center" shrinkToFit="1"/>
    </xf>
    <xf numFmtId="182" fontId="0" fillId="4" borderId="180" xfId="5" applyNumberFormat="1" applyFont="1" applyFill="1" applyBorder="1" applyAlignment="1" applyProtection="1">
      <alignment horizontal="center" vertical="center" shrinkToFit="1"/>
    </xf>
    <xf numFmtId="182" fontId="0" fillId="4" borderId="10" xfId="5" applyNumberFormat="1" applyFont="1" applyFill="1" applyBorder="1" applyAlignment="1" applyProtection="1">
      <alignment horizontal="center" vertical="center" shrinkToFit="1"/>
    </xf>
    <xf numFmtId="182" fontId="0" fillId="4" borderId="25" xfId="5" applyNumberFormat="1" applyFont="1" applyFill="1" applyBorder="1" applyAlignment="1" applyProtection="1">
      <alignment horizontal="center" vertical="center" shrinkToFit="1"/>
    </xf>
    <xf numFmtId="182" fontId="0" fillId="4" borderId="67" xfId="5" applyNumberFormat="1" applyFont="1" applyFill="1" applyBorder="1" applyAlignment="1" applyProtection="1">
      <alignment horizontal="center" vertical="center" shrinkToFit="1"/>
    </xf>
    <xf numFmtId="0" fontId="37" fillId="0" borderId="129" xfId="0" applyFont="1" applyBorder="1" applyAlignment="1">
      <alignment horizontal="center" vertical="center" shrinkToFit="1"/>
    </xf>
    <xf numFmtId="0" fontId="37" fillId="0" borderId="141" xfId="0" applyFont="1" applyBorder="1" applyAlignment="1">
      <alignment horizontal="center" vertical="center" shrinkToFit="1"/>
    </xf>
    <xf numFmtId="0" fontId="37" fillId="4" borderId="146" xfId="0" applyFont="1" applyFill="1" applyBorder="1" applyAlignment="1">
      <alignment vertical="center" shrinkToFit="1"/>
    </xf>
    <xf numFmtId="0" fontId="37" fillId="4" borderId="150" xfId="0" applyFont="1" applyFill="1" applyBorder="1" applyAlignment="1">
      <alignment vertical="center" shrinkToFit="1"/>
    </xf>
    <xf numFmtId="0" fontId="37" fillId="4" borderId="157" xfId="0" applyFont="1" applyFill="1" applyBorder="1" applyAlignment="1">
      <alignment vertical="center" shrinkToFit="1"/>
    </xf>
    <xf numFmtId="0" fontId="34" fillId="4" borderId="164" xfId="0" applyFont="1" applyFill="1" applyBorder="1" applyAlignment="1">
      <alignment horizontal="center" vertical="center" shrinkToFit="1"/>
    </xf>
    <xf numFmtId="0" fontId="34" fillId="4" borderId="169" xfId="0" applyFont="1" applyFill="1" applyBorder="1" applyAlignment="1">
      <alignment horizontal="center" vertical="center" shrinkToFit="1"/>
    </xf>
    <xf numFmtId="0" fontId="33" fillId="4" borderId="179" xfId="0" applyFont="1" applyFill="1" applyBorder="1" applyAlignment="1">
      <alignment horizontal="center" vertical="center" shrinkToFit="1"/>
    </xf>
    <xf numFmtId="0" fontId="33" fillId="4" borderId="193" xfId="0" applyFont="1" applyFill="1" applyBorder="1" applyAlignment="1">
      <alignment horizontal="center" vertical="center" shrinkToFit="1"/>
    </xf>
    <xf numFmtId="0" fontId="37" fillId="0" borderId="144" xfId="0" applyFont="1" applyBorder="1" applyAlignment="1">
      <alignment vertical="center" shrinkToFit="1"/>
    </xf>
    <xf numFmtId="0" fontId="37" fillId="0" borderId="131" xfId="0" applyFont="1" applyBorder="1" applyAlignment="1">
      <alignment vertical="center" shrinkToFit="1"/>
    </xf>
    <xf numFmtId="0" fontId="37" fillId="0" borderId="153" xfId="0" applyFont="1" applyBorder="1" applyAlignment="1">
      <alignment vertical="center" shrinkToFit="1"/>
    </xf>
    <xf numFmtId="0" fontId="32" fillId="0" borderId="5" xfId="0" applyFont="1" applyBorder="1" applyAlignment="1">
      <alignment horizontal="center" vertical="center" shrinkToFit="1"/>
    </xf>
    <xf numFmtId="176" fontId="0" fillId="4" borderId="7" xfId="0" applyNumberFormat="1" applyFill="1" applyBorder="1" applyAlignment="1">
      <alignment horizontal="center" vertical="center" shrinkToFit="1"/>
    </xf>
    <xf numFmtId="176" fontId="0" fillId="4" borderId="8" xfId="0" applyNumberFormat="1" applyFill="1" applyBorder="1" applyAlignment="1">
      <alignment horizontal="center" vertical="center" shrinkToFit="1"/>
    </xf>
    <xf numFmtId="176" fontId="0" fillId="4" borderId="25" xfId="0" applyNumberFormat="1" applyFill="1" applyBorder="1" applyAlignment="1">
      <alignment horizontal="center" vertical="center" shrinkToFit="1"/>
    </xf>
    <xf numFmtId="176" fontId="0" fillId="4" borderId="63" xfId="0" applyNumberFormat="1" applyFill="1" applyBorder="1" applyAlignment="1">
      <alignment horizontal="center" vertical="center" shrinkToFit="1"/>
    </xf>
    <xf numFmtId="176" fontId="0" fillId="4" borderId="5" xfId="0" applyNumberFormat="1" applyFill="1" applyBorder="1" applyAlignment="1">
      <alignment horizontal="center" vertical="center" shrinkToFit="1"/>
    </xf>
    <xf numFmtId="176" fontId="0" fillId="4" borderId="19" xfId="0" applyNumberFormat="1" applyFill="1" applyBorder="1" applyAlignment="1">
      <alignment horizontal="center" vertical="center" shrinkToFit="1"/>
    </xf>
    <xf numFmtId="0" fontId="36" fillId="4" borderId="1" xfId="0" applyFont="1" applyFill="1" applyBorder="1" applyAlignment="1">
      <alignment horizontal="center" vertical="center" shrinkToFit="1"/>
    </xf>
    <xf numFmtId="0" fontId="36" fillId="4" borderId="6" xfId="0" applyFont="1" applyFill="1" applyBorder="1" applyAlignment="1">
      <alignment horizontal="center" vertical="center" shrinkToFit="1"/>
    </xf>
    <xf numFmtId="0" fontId="36" fillId="4" borderId="23" xfId="0" applyFont="1" applyFill="1" applyBorder="1" applyAlignment="1">
      <alignment horizontal="center" vertical="center" shrinkToFit="1"/>
    </xf>
    <xf numFmtId="176" fontId="33" fillId="16" borderId="1" xfId="0" applyNumberFormat="1" applyFont="1" applyFill="1" applyBorder="1" applyAlignment="1">
      <alignment horizontal="left" vertical="center" shrinkToFit="1"/>
    </xf>
    <xf numFmtId="176" fontId="33" fillId="16" borderId="6" xfId="0" applyNumberFormat="1" applyFont="1" applyFill="1" applyBorder="1" applyAlignment="1">
      <alignment horizontal="left" vertical="center" shrinkToFit="1"/>
    </xf>
    <xf numFmtId="176" fontId="33" fillId="16" borderId="62" xfId="0" applyNumberFormat="1" applyFont="1" applyFill="1" applyBorder="1" applyAlignment="1">
      <alignment horizontal="left" vertical="center" shrinkToFit="1"/>
    </xf>
    <xf numFmtId="0" fontId="34" fillId="4" borderId="9" xfId="0" applyFont="1" applyFill="1" applyBorder="1" applyAlignment="1">
      <alignment horizontal="left" vertical="top" wrapText="1"/>
    </xf>
    <xf numFmtId="0" fontId="34" fillId="4" borderId="0" xfId="0" applyFont="1" applyFill="1" applyAlignment="1">
      <alignment horizontal="left" vertical="top" wrapText="1"/>
    </xf>
    <xf numFmtId="0" fontId="34" fillId="4" borderId="185" xfId="0" applyFont="1" applyFill="1" applyBorder="1" applyAlignment="1">
      <alignment horizontal="left" vertical="top" wrapText="1"/>
    </xf>
    <xf numFmtId="0" fontId="34" fillId="4" borderId="129" xfId="0" applyFont="1" applyFill="1" applyBorder="1" applyAlignment="1">
      <alignment horizontal="left" vertical="top" wrapText="1"/>
    </xf>
    <xf numFmtId="0" fontId="34" fillId="4" borderId="126" xfId="0" applyFont="1" applyFill="1" applyBorder="1" applyAlignment="1">
      <alignment horizontal="left" vertical="top" wrapText="1"/>
    </xf>
    <xf numFmtId="0" fontId="34" fillId="4" borderId="186" xfId="0" applyFont="1" applyFill="1" applyBorder="1" applyAlignment="1">
      <alignment horizontal="left" vertical="top" wrapText="1"/>
    </xf>
    <xf numFmtId="0" fontId="34" fillId="0" borderId="64" xfId="0" applyFont="1" applyBorder="1" applyAlignment="1">
      <alignment horizontal="left" vertical="center" wrapText="1"/>
    </xf>
    <xf numFmtId="0" fontId="34" fillId="0" borderId="22" xfId="0" applyFont="1" applyBorder="1" applyAlignment="1">
      <alignment horizontal="left" vertical="center" wrapText="1"/>
    </xf>
    <xf numFmtId="0" fontId="34" fillId="0" borderId="133" xfId="0" applyFont="1" applyBorder="1" applyAlignment="1">
      <alignment horizontal="left" vertical="center" wrapText="1"/>
    </xf>
    <xf numFmtId="0" fontId="34" fillId="0" borderId="123" xfId="0" applyFont="1" applyBorder="1" applyAlignment="1">
      <alignment horizontal="left" vertical="center" wrapText="1"/>
    </xf>
    <xf numFmtId="0" fontId="34" fillId="0" borderId="0" xfId="0" applyFont="1" applyAlignment="1">
      <alignment horizontal="left" vertical="center" wrapText="1"/>
    </xf>
    <xf numFmtId="0" fontId="34" fillId="0" borderId="26" xfId="0" applyFont="1" applyBorder="1" applyAlignment="1">
      <alignment horizontal="left" vertical="center" wrapText="1"/>
    </xf>
    <xf numFmtId="0" fontId="34" fillId="0" borderId="106" xfId="0" applyFont="1" applyBorder="1" applyAlignment="1">
      <alignment horizontal="left" vertical="center" wrapText="1"/>
    </xf>
    <xf numFmtId="0" fontId="34" fillId="0" borderId="8" xfId="0" applyFont="1" applyBorder="1" applyAlignment="1">
      <alignment horizontal="left" vertical="center" wrapText="1"/>
    </xf>
    <xf numFmtId="0" fontId="34" fillId="0" borderId="65" xfId="0" applyFont="1" applyBorder="1" applyAlignment="1">
      <alignment horizontal="left" vertical="center" wrapText="1"/>
    </xf>
    <xf numFmtId="0" fontId="34" fillId="0" borderId="25" xfId="0" applyFont="1" applyBorder="1" applyAlignment="1">
      <alignment horizontal="left" vertical="center" wrapText="1"/>
    </xf>
    <xf numFmtId="0" fontId="34" fillId="0" borderId="63" xfId="0" applyFont="1" applyBorder="1" applyAlignment="1">
      <alignment horizontal="left" vertical="center" wrapText="1"/>
    </xf>
    <xf numFmtId="0" fontId="33" fillId="0" borderId="106" xfId="0" applyFont="1" applyBorder="1" applyAlignment="1">
      <alignment horizontal="center" vertical="center" textRotation="255" shrinkToFit="1"/>
    </xf>
    <xf numFmtId="0" fontId="33" fillId="0" borderId="8" xfId="0" applyFont="1" applyBorder="1" applyAlignment="1">
      <alignment horizontal="center" vertical="center" textRotation="255" shrinkToFit="1"/>
    </xf>
    <xf numFmtId="0" fontId="33" fillId="0" borderId="123" xfId="0" applyFont="1" applyBorder="1" applyAlignment="1">
      <alignment horizontal="center" vertical="center" textRotation="255" shrinkToFit="1"/>
    </xf>
    <xf numFmtId="0" fontId="33" fillId="0" borderId="26" xfId="0" applyFont="1" applyBorder="1" applyAlignment="1">
      <alignment horizontal="center" vertical="center" textRotation="255" shrinkToFit="1"/>
    </xf>
    <xf numFmtId="0" fontId="33" fillId="0" borderId="65" xfId="0" applyFont="1" applyBorder="1" applyAlignment="1">
      <alignment horizontal="center" vertical="center" textRotation="255" shrinkToFit="1"/>
    </xf>
    <xf numFmtId="0" fontId="33" fillId="0" borderId="63" xfId="0" applyFont="1" applyBorder="1" applyAlignment="1">
      <alignment horizontal="center" vertical="center" textRotation="255" shrinkToFit="1"/>
    </xf>
    <xf numFmtId="0" fontId="32" fillId="0" borderId="10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123" xfId="0" applyFont="1" applyBorder="1" applyAlignment="1">
      <alignment horizontal="left" vertical="center" wrapText="1"/>
    </xf>
    <xf numFmtId="0" fontId="32" fillId="0" borderId="0" xfId="0" applyFont="1" applyAlignment="1">
      <alignment horizontal="left" vertical="center" wrapText="1"/>
    </xf>
    <xf numFmtId="0" fontId="32" fillId="0" borderId="26" xfId="0" applyFont="1" applyBorder="1" applyAlignment="1">
      <alignment horizontal="left" vertical="center" wrapText="1"/>
    </xf>
    <xf numFmtId="0" fontId="32" fillId="0" borderId="65" xfId="0" applyFont="1" applyBorder="1" applyAlignment="1">
      <alignment horizontal="left" vertical="center" wrapText="1"/>
    </xf>
    <xf numFmtId="0" fontId="32" fillId="0" borderId="25" xfId="0" applyFont="1" applyBorder="1" applyAlignment="1">
      <alignment horizontal="left" vertical="center" wrapText="1"/>
    </xf>
    <xf numFmtId="0" fontId="32" fillId="0" borderId="63" xfId="0" applyFont="1" applyBorder="1" applyAlignment="1">
      <alignment horizontal="left" vertical="center" wrapText="1"/>
    </xf>
    <xf numFmtId="0" fontId="32" fillId="0" borderId="106" xfId="0" applyFont="1" applyBorder="1" applyAlignment="1">
      <alignment horizontal="center" vertical="center" textRotation="255" wrapText="1"/>
    </xf>
    <xf numFmtId="0" fontId="32" fillId="0" borderId="8" xfId="0" applyFont="1" applyBorder="1" applyAlignment="1">
      <alignment horizontal="center" vertical="center" textRotation="255" wrapText="1"/>
    </xf>
    <xf numFmtId="0" fontId="32" fillId="0" borderId="123" xfId="0" applyFont="1" applyBorder="1" applyAlignment="1">
      <alignment horizontal="center" vertical="center" textRotation="255" wrapText="1"/>
    </xf>
    <xf numFmtId="0" fontId="32" fillId="0" borderId="26" xfId="0" applyFont="1" applyBorder="1" applyAlignment="1">
      <alignment horizontal="center" vertical="center" textRotation="255" wrapText="1"/>
    </xf>
    <xf numFmtId="0" fontId="32" fillId="0" borderId="124" xfId="0" applyFont="1" applyBorder="1" applyAlignment="1">
      <alignment horizontal="center" vertical="center" textRotation="255" wrapText="1"/>
    </xf>
    <xf numFmtId="0" fontId="32" fillId="0" borderId="125" xfId="0" applyFont="1" applyBorder="1" applyAlignment="1">
      <alignment horizontal="center" vertical="center" textRotation="255"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123" xfId="0" applyBorder="1" applyAlignment="1">
      <alignment horizontal="left" vertical="center" wrapText="1"/>
    </xf>
    <xf numFmtId="0" fontId="0" fillId="0" borderId="26" xfId="0" applyBorder="1" applyAlignment="1">
      <alignment horizontal="left" vertical="center" wrapText="1"/>
    </xf>
    <xf numFmtId="0" fontId="0" fillId="0" borderId="124" xfId="0" applyBorder="1" applyAlignment="1">
      <alignment horizontal="left" vertical="center" wrapText="1"/>
    </xf>
    <xf numFmtId="0" fontId="0" fillId="0" borderId="126" xfId="0" applyBorder="1" applyAlignment="1">
      <alignment horizontal="left" vertical="center" wrapText="1"/>
    </xf>
    <xf numFmtId="0" fontId="0" fillId="0" borderId="125" xfId="0" applyBorder="1" applyAlignment="1">
      <alignment horizontal="left" vertical="center" wrapText="1"/>
    </xf>
    <xf numFmtId="0" fontId="37" fillId="4" borderId="63" xfId="0" applyFont="1" applyFill="1" applyBorder="1" applyAlignment="1">
      <alignment horizontal="left" vertical="top" wrapText="1"/>
    </xf>
    <xf numFmtId="0" fontId="0" fillId="20" borderId="5" xfId="0" applyFill="1" applyBorder="1" applyAlignment="1">
      <alignment horizontal="center" vertical="center" wrapText="1"/>
    </xf>
    <xf numFmtId="0" fontId="32" fillId="0" borderId="1"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23" xfId="0" applyFont="1" applyBorder="1" applyAlignment="1">
      <alignment horizontal="center" vertical="center" wrapText="1"/>
    </xf>
    <xf numFmtId="0" fontId="0" fillId="0" borderId="1"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95" xfId="0" applyBorder="1" applyAlignment="1">
      <alignment horizontal="left" vertical="center" wrapText="1" shrinkToFit="1"/>
    </xf>
    <xf numFmtId="0" fontId="48" fillId="0" borderId="11" xfId="0" applyFont="1" applyBorder="1" applyAlignment="1">
      <alignment horizontal="center" vertical="center"/>
    </xf>
    <xf numFmtId="0" fontId="48" fillId="0" borderId="7" xfId="0" applyFont="1" applyBorder="1" applyAlignment="1">
      <alignment horizontal="center" vertical="center"/>
    </xf>
    <xf numFmtId="0" fontId="48" fillId="0" borderId="8" xfId="0" applyFont="1" applyBorder="1" applyAlignment="1">
      <alignment horizontal="center" vertical="center"/>
    </xf>
    <xf numFmtId="0" fontId="48" fillId="0" borderId="9" xfId="0" applyFont="1" applyBorder="1" applyAlignment="1">
      <alignment horizontal="center" vertical="center"/>
    </xf>
    <xf numFmtId="0" fontId="48" fillId="0" borderId="0" xfId="0" applyFont="1" applyAlignment="1">
      <alignment horizontal="center" vertical="center"/>
    </xf>
    <xf numFmtId="0" fontId="48" fillId="0" borderId="26" xfId="0" applyFont="1" applyBorder="1" applyAlignment="1">
      <alignment horizontal="center" vertical="center"/>
    </xf>
  </cellXfs>
  <cellStyles count="6">
    <cellStyle name="桁区切り" xfId="5" builtinId="6"/>
    <cellStyle name="桁区切り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s>
  <dxfs count="11">
    <dxf>
      <numFmt numFmtId="185" formatCode="ggg&quot;元&quot;&quot;年&quot;m&quot;月&quot;d&quot;日&quot;"/>
    </dxf>
    <dxf>
      <border>
        <left style="thin">
          <color rgb="FFFF0066"/>
        </left>
        <right style="thin">
          <color rgb="FFFF0066"/>
        </right>
        <top style="thin">
          <color rgb="FFFF0066"/>
        </top>
        <bottom style="thin">
          <color rgb="FFFF0066"/>
        </bottom>
      </border>
    </dxf>
    <dxf>
      <font>
        <color rgb="FF0070C0"/>
      </font>
    </dxf>
    <dxf>
      <numFmt numFmtId="185" formatCode="ggg&quot;元&quot;&quot;年&quot;m&quot;月&quot;d&quot;日&quot;"/>
    </dxf>
    <dxf>
      <fill>
        <patternFill patternType="lightHorizontal"/>
      </fill>
    </dxf>
    <dxf>
      <fill>
        <patternFill patternType="darkTrellis"/>
      </fill>
    </dxf>
    <dxf>
      <fill>
        <patternFill patternType="darkTrellis">
          <fgColor theme="1" tint="0.499984740745262"/>
          <bgColor theme="1"/>
        </patternFill>
      </fill>
    </dxf>
    <dxf>
      <fill>
        <patternFill patternType="darkTrellis">
          <fgColor theme="0" tint="-0.499984740745262"/>
        </patternFill>
      </fill>
    </dxf>
    <dxf>
      <fill>
        <patternFill patternType="darkTrellis">
          <bgColor auto="1"/>
        </patternFill>
      </fill>
    </dxf>
    <dxf>
      <fill>
        <patternFill patternType="darkTrellis">
          <fgColor theme="0" tint="-0.499984740745262"/>
        </patternFill>
      </fill>
    </dxf>
    <dxf>
      <fill>
        <patternFill patternType="darkTrellis">
          <fgColor theme="0" tint="-0.499984740745262"/>
        </patternFill>
      </fill>
    </dxf>
  </dxfs>
  <tableStyles count="0" defaultTableStyle="TableStyleMedium9" defaultPivotStyle="PivotStyleLight16"/>
  <colors>
    <mruColors>
      <color rgb="FFCCFFFF"/>
      <color rgb="FFFFFFCC"/>
      <color rgb="FFCDFFFF"/>
      <color rgb="FFEFFFFF"/>
      <color rgb="FFFF0066"/>
      <color rgb="FF0000FF"/>
      <color rgb="FFECFEF2"/>
      <color rgb="FFF5FFFF"/>
      <color rgb="FFCC99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1</xdr:col>
      <xdr:colOff>64770</xdr:colOff>
      <xdr:row>1</xdr:row>
      <xdr:rowOff>42545</xdr:rowOff>
    </xdr:from>
    <xdr:to>
      <xdr:col>2</xdr:col>
      <xdr:colOff>946785</xdr:colOff>
      <xdr:row>1</xdr:row>
      <xdr:rowOff>1253490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02310" y="652145"/>
          <a:ext cx="2157730" cy="1210945"/>
        </a:xfrm>
        <a:prstGeom prst="rect">
          <a:avLst/>
        </a:prstGeom>
        <a:solidFill>
          <a:srgbClr val="FFC000"/>
        </a:solidFill>
        <a:ln w="95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1400" b="1"/>
            <a:t>【</a:t>
          </a:r>
          <a:r>
            <a:rPr kumimoji="1" lang="ja-JP" altLang="en-US" sz="1400" b="1"/>
            <a:t>入力シート禁止事項</a:t>
          </a:r>
          <a:r>
            <a:rPr kumimoji="1" lang="en-US" altLang="ja-JP" sz="1400" b="1"/>
            <a:t>】</a:t>
          </a:r>
        </a:p>
        <a:p>
          <a:r>
            <a:rPr kumimoji="1" lang="ja-JP" altLang="en-US" sz="1400" b="1"/>
            <a:t>①行・列の挿入・削除</a:t>
          </a:r>
          <a:endParaRPr kumimoji="1" lang="en-US" altLang="ja-JP" sz="1400" b="1"/>
        </a:p>
        <a:p>
          <a:r>
            <a:rPr kumimoji="1" lang="ja-JP" altLang="en-US" sz="1400" b="1"/>
            <a:t>②シート名の変更</a:t>
          </a:r>
          <a:endParaRPr kumimoji="1" lang="en-US" altLang="ja-JP" sz="1400" b="1"/>
        </a:p>
        <a:p>
          <a:r>
            <a:rPr kumimoji="1" lang="ja-JP" altLang="en-US" sz="1400" b="1"/>
            <a:t>③着色セルの修正等</a:t>
          </a:r>
          <a:endParaRPr kumimoji="1" lang="en-US" altLang="ja-JP" sz="1400" b="1"/>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81915</xdr:colOff>
      <xdr:row>0</xdr:row>
      <xdr:rowOff>585470</xdr:rowOff>
    </xdr:from>
    <xdr:ext cx="433705" cy="4122420"/>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81915" y="585470"/>
          <a:ext cx="433705" cy="4122420"/>
        </a:xfrm>
        <a:prstGeom prst="rect">
          <a:avLst/>
        </a:prstGeom>
        <a:solidFill>
          <a:schemeClr val="bg1"/>
        </a:solidFill>
        <a:ln>
          <a:solidFill>
            <a:srgbClr val="FF0066"/>
          </a:solidFill>
        </a:ln>
      </xdr:spPr>
      <xdr:style>
        <a:lnRef idx="0">
          <a:srgbClr val="000000"/>
        </a:lnRef>
        <a:fillRef idx="0">
          <a:srgbClr val="000000"/>
        </a:fillRef>
        <a:effectRef idx="0">
          <a:srgbClr val="000000"/>
        </a:effectRef>
        <a:fontRef idx="minor">
          <a:schemeClr val="tx1"/>
        </a:fontRef>
      </xdr:style>
      <xdr:txBody>
        <a:bodyPr vertOverflow="clip" horzOverflow="clip" vert="wordArtVertRtl" wrap="square" rtlCol="0" anchor="t"/>
        <a:lstStyle/>
        <a:p>
          <a:pPr marL="0" marR="0" lvl="0" indent="0" defTabSz="914400" eaLnBrk="1" fontAlgn="auto" latinLnBrk="0" hangingPunct="1">
            <a:lnSpc>
              <a:spcPct val="100000"/>
            </a:lnSpc>
            <a:spcBef>
              <a:spcPts val="0"/>
            </a:spcBef>
            <a:spcAft>
              <a:spcPts val="0"/>
            </a:spcAft>
            <a:defRPr/>
          </a:pPr>
          <a:r>
            <a:rPr kumimoji="1" lang="ja-JP" altLang="ja-JP" sz="1400" b="1">
              <a:solidFill>
                <a:schemeClr val="tx1"/>
              </a:solidFill>
              <a:effectLst/>
              <a:latin typeface="+mn-lt"/>
              <a:ea typeface="+mn-ea"/>
              <a:cs typeface="+mn-cs"/>
            </a:rPr>
            <a:t>個票番号</a:t>
          </a:r>
          <a:r>
            <a:rPr kumimoji="1" lang="ja-JP" altLang="en-US" sz="1400" b="1">
              <a:solidFill>
                <a:schemeClr val="tx1"/>
              </a:solidFill>
              <a:effectLst/>
              <a:latin typeface="+mn-lt"/>
              <a:ea typeface="+mn-ea"/>
              <a:cs typeface="+mn-cs"/>
            </a:rPr>
            <a:t>「</a:t>
          </a:r>
          <a:r>
            <a:rPr kumimoji="1" lang="ja-JP" altLang="ja-JP" sz="1400" b="1">
              <a:solidFill>
                <a:schemeClr val="tx1"/>
              </a:solidFill>
              <a:effectLst/>
              <a:latin typeface="+mn-lt"/>
              <a:ea typeface="+mn-ea"/>
              <a:cs typeface="+mn-cs"/>
            </a:rPr>
            <a:t>②</a:t>
          </a:r>
          <a:r>
            <a:rPr kumimoji="1" lang="ja-JP" altLang="en-US" sz="1400" b="1">
              <a:solidFill>
                <a:schemeClr val="tx1"/>
              </a:solidFill>
              <a:effectLst/>
              <a:latin typeface="+mn-lt"/>
              <a:ea typeface="+mn-ea"/>
              <a:cs typeface="+mn-cs"/>
            </a:rPr>
            <a:t>」</a:t>
          </a:r>
          <a:r>
            <a:rPr kumimoji="1" lang="ja-JP" altLang="ja-JP" sz="1400" b="1">
              <a:solidFill>
                <a:schemeClr val="tx1"/>
              </a:solidFill>
              <a:effectLst/>
              <a:latin typeface="+mn-lt"/>
              <a:ea typeface="+mn-ea"/>
              <a:cs typeface="+mn-cs"/>
            </a:rPr>
            <a:t>以降は非表示行を再表示</a:t>
          </a:r>
          <a:endParaRPr lang="ja-JP" altLang="ja-JP" sz="1400">
            <a:effectLst/>
          </a:endParaRPr>
        </a:p>
        <a:p>
          <a:endParaRPr kumimoji="1" lang="ja-JP" altLang="en-US" sz="1100"/>
        </a:p>
      </xdr:txBody>
    </xdr:sp>
    <xdr:clientData/>
  </xdr:oneCellAnchor>
  <xdr:twoCellAnchor>
    <xdr:from>
      <xdr:col>8</xdr:col>
      <xdr:colOff>76200</xdr:colOff>
      <xdr:row>0</xdr:row>
      <xdr:rowOff>76200</xdr:rowOff>
    </xdr:from>
    <xdr:to>
      <xdr:col>13</xdr:col>
      <xdr:colOff>0</xdr:colOff>
      <xdr:row>0</xdr:row>
      <xdr:rowOff>533400</xdr:rowOff>
    </xdr:to>
    <xdr:sp macro="" textlink="">
      <xdr:nvSpPr>
        <xdr:cNvPr id="2050" name="ボタン 2" hidden="1">
          <a:extLst>
            <a:ext uri="{63B3BB69-23CF-44E3-9099-C40C66FF867C}">
              <a14:compatExt xmlns:a14="http://schemas.microsoft.com/office/drawing/2010/main"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w="9525">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0000"/>
              </a:solidFill>
              <a:latin typeface="ＭＳ Ｐゴシック"/>
              <a:ea typeface="ＭＳ Ｐゴシック"/>
            </a:rPr>
            <a:t>【様式第1関係_参考様式ファイル】取り込み</a:t>
          </a:r>
        </a:p>
      </xdr:txBody>
    </xdr:sp>
    <xdr:clientData fPrintsWithSheet="0"/>
  </xdr:twoCellAnchor>
  <mc:AlternateContent xmlns:mc="http://schemas.openxmlformats.org/markup-compatibility/2006">
    <mc:Choice xmlns:a14="http://schemas.microsoft.com/office/drawing/2010/main" Requires="a14">
      <xdr:twoCellAnchor>
        <xdr:from>
          <xdr:col>8</xdr:col>
          <xdr:colOff>76200</xdr:colOff>
          <xdr:row>0</xdr:row>
          <xdr:rowOff>76200</xdr:rowOff>
        </xdr:from>
        <xdr:to>
          <xdr:col>13</xdr:col>
          <xdr:colOff>0</xdr:colOff>
          <xdr:row>0</xdr:row>
          <xdr:rowOff>533400</xdr:rowOff>
        </xdr:to>
        <xdr:sp macro="" textlink="">
          <xdr:nvSpPr>
            <xdr:cNvPr id="2" name="ボタン 2" hidden="1">
              <a:extLst>
                <a:ext uri="{63B3BB69-23CF-44E3-9099-C40C66FF867C}">
                  <a14:compatExt spid="_x0000_s2050"/>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w="9525">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0000"/>
                  </a:solidFill>
                  <a:latin typeface="ＭＳ Ｐゴシック"/>
                  <a:ea typeface="ＭＳ Ｐゴシック"/>
                </a:rPr>
                <a:t>【様式第1関係_参考様式ファイル】取り込み</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54610</xdr:colOff>
      <xdr:row>1</xdr:row>
      <xdr:rowOff>42545</xdr:rowOff>
    </xdr:from>
    <xdr:to>
      <xdr:col>7</xdr:col>
      <xdr:colOff>1513840</xdr:colOff>
      <xdr:row>1</xdr:row>
      <xdr:rowOff>1253490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92150" y="652145"/>
          <a:ext cx="7170420" cy="1210945"/>
        </a:xfrm>
        <a:prstGeom prst="rect">
          <a:avLst/>
        </a:prstGeom>
        <a:solidFill>
          <a:srgbClr val="FFC000"/>
        </a:solidFill>
        <a:ln w="95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1400" b="1"/>
            <a:t>【</a:t>
          </a:r>
          <a:r>
            <a:rPr kumimoji="1" lang="ja-JP" altLang="en-US" sz="1400" b="1"/>
            <a:t>入力シート禁止事項</a:t>
          </a:r>
          <a:r>
            <a:rPr kumimoji="1" lang="en-US" altLang="ja-JP" sz="1400" b="1"/>
            <a:t>】</a:t>
          </a:r>
        </a:p>
        <a:p>
          <a:r>
            <a:rPr kumimoji="1" lang="ja-JP" altLang="en-US" sz="1400" b="1"/>
            <a:t>①行・列の挿入・削除</a:t>
          </a:r>
          <a:endParaRPr kumimoji="1" lang="en-US" altLang="ja-JP" sz="1400" b="1"/>
        </a:p>
        <a:p>
          <a:r>
            <a:rPr kumimoji="1" lang="ja-JP" altLang="en-US" sz="1400" b="1"/>
            <a:t>②シート名の変更</a:t>
          </a:r>
          <a:endParaRPr kumimoji="1" lang="en-US" altLang="ja-JP" sz="1400" b="1"/>
        </a:p>
        <a:p>
          <a:r>
            <a:rPr kumimoji="1" lang="ja-JP" altLang="en-US" sz="1400" b="1"/>
            <a:t>③着色セルの修正等</a:t>
          </a:r>
          <a:endParaRPr kumimoji="1" lang="en-US" altLang="ja-JP" sz="14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1061720</xdr:colOff>
      <xdr:row>0</xdr:row>
      <xdr:rowOff>106045</xdr:rowOff>
    </xdr:from>
    <xdr:to>
      <xdr:col>4</xdr:col>
      <xdr:colOff>3603625</xdr:colOff>
      <xdr:row>6</xdr:row>
      <xdr:rowOff>153670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6459855" y="106045"/>
          <a:ext cx="2541905" cy="1533525"/>
        </a:xfrm>
        <a:prstGeom prst="rect">
          <a:avLst/>
        </a:prstGeom>
        <a:solidFill>
          <a:srgbClr val="FFFF00"/>
        </a:solidFill>
        <a:ln w="95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ja-JP" altLang="en-US" sz="1800"/>
            <a:t>このシートは管理用です。修正等しないでください。</a:t>
          </a:r>
          <a:endParaRPr kumimoji="1" lang="en-US" altLang="ja-JP" sz="1800"/>
        </a:p>
      </xdr:txBody>
    </xdr:sp>
    <xdr:clientData/>
  </xdr:twoCellAnchor>
  <xdr:twoCellAnchor>
    <xdr:from>
      <xdr:col>3</xdr:col>
      <xdr:colOff>1304290</xdr:colOff>
      <xdr:row>66</xdr:row>
      <xdr:rowOff>10795</xdr:rowOff>
    </xdr:from>
    <xdr:to>
      <xdr:col>5</xdr:col>
      <xdr:colOff>7620</xdr:colOff>
      <xdr:row>93</xdr:row>
      <xdr:rowOff>17780</xdr:rowOff>
    </xdr:to>
    <xdr:sp macro="" textlink="">
      <xdr:nvSpPr>
        <xdr:cNvPr id="8" name="正方形/長方形 7">
          <a:extLst>
            <a:ext uri="{FF2B5EF4-FFF2-40B4-BE49-F238E27FC236}">
              <a16:creationId xmlns:a16="http://schemas.microsoft.com/office/drawing/2014/main" id="{00000000-0008-0000-0900-000008000000}"/>
            </a:ext>
          </a:extLst>
        </xdr:cNvPr>
        <xdr:cNvSpPr/>
      </xdr:nvSpPr>
      <xdr:spPr>
        <a:xfrm>
          <a:off x="5398135" y="16355695"/>
          <a:ext cx="4045585" cy="6672580"/>
        </a:xfrm>
        <a:prstGeom prst="rect">
          <a:avLst/>
        </a:prstGeom>
        <a:solidFill>
          <a:srgbClr val="E24D2A">
            <a:alpha val="60000"/>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t>上記から自動でリンク</a:t>
          </a:r>
        </a:p>
      </xdr:txBody>
    </xdr:sp>
    <xdr:clientData/>
  </xdr:twoCellAnchor>
  <xdr:twoCellAnchor>
    <xdr:from>
      <xdr:col>2</xdr:col>
      <xdr:colOff>0</xdr:colOff>
      <xdr:row>19</xdr:row>
      <xdr:rowOff>7620</xdr:rowOff>
    </xdr:from>
    <xdr:to>
      <xdr:col>3</xdr:col>
      <xdr:colOff>10160</xdr:colOff>
      <xdr:row>23</xdr:row>
      <xdr:rowOff>7620</xdr:rowOff>
    </xdr:to>
    <xdr:sp macro="" textlink="">
      <xdr:nvSpPr>
        <xdr:cNvPr id="10" name="正方形/長方形 9">
          <a:extLst>
            <a:ext uri="{FF2B5EF4-FFF2-40B4-BE49-F238E27FC236}">
              <a16:creationId xmlns:a16="http://schemas.microsoft.com/office/drawing/2014/main" id="{00000000-0008-0000-0900-00000A000000}"/>
            </a:ext>
          </a:extLst>
        </xdr:cNvPr>
        <xdr:cNvSpPr/>
      </xdr:nvSpPr>
      <xdr:spPr>
        <a:xfrm>
          <a:off x="2008505" y="4712970"/>
          <a:ext cx="2095500" cy="990600"/>
        </a:xfrm>
        <a:prstGeom prst="rect">
          <a:avLst/>
        </a:prstGeom>
        <a:solidFill>
          <a:srgbClr val="E24D2A">
            <a:alpha val="60000"/>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t>上記から自動でリンク</a:t>
          </a:r>
        </a:p>
      </xdr:txBody>
    </xdr:sp>
    <xdr:clientData/>
  </xdr:twoCellAnchor>
  <xdr:twoCellAnchor>
    <xdr:from>
      <xdr:col>2</xdr:col>
      <xdr:colOff>8255</xdr:colOff>
      <xdr:row>4</xdr:row>
      <xdr:rowOff>233045</xdr:rowOff>
    </xdr:from>
    <xdr:to>
      <xdr:col>2</xdr:col>
      <xdr:colOff>2085340</xdr:colOff>
      <xdr:row>11</xdr:row>
      <xdr:rowOff>9525</xdr:rowOff>
    </xdr:to>
    <xdr:sp macro="" textlink="">
      <xdr:nvSpPr>
        <xdr:cNvPr id="3" name="正方形/長方形 2">
          <a:extLst>
            <a:ext uri="{FF2B5EF4-FFF2-40B4-BE49-F238E27FC236}">
              <a16:creationId xmlns:a16="http://schemas.microsoft.com/office/drawing/2014/main" id="{00000000-0008-0000-0900-000003000000}"/>
            </a:ext>
          </a:extLst>
        </xdr:cNvPr>
        <xdr:cNvSpPr/>
      </xdr:nvSpPr>
      <xdr:spPr>
        <a:xfrm>
          <a:off x="2016760" y="1223645"/>
          <a:ext cx="2077085" cy="1510030"/>
        </a:xfrm>
        <a:prstGeom prst="rect">
          <a:avLst/>
        </a:prstGeom>
        <a:solidFill>
          <a:srgbClr val="E24D2A">
            <a:alpha val="60000"/>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t>上記から</a:t>
          </a:r>
          <a:endParaRPr kumimoji="1" lang="en-US" altLang="ja-JP" sz="2000"/>
        </a:p>
        <a:p>
          <a:pPr algn="ctr"/>
          <a:r>
            <a:rPr kumimoji="1" lang="ja-JP" altLang="en-US" sz="2000"/>
            <a:t>自動でリンク</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3810</xdr:colOff>
      <xdr:row>1</xdr:row>
      <xdr:rowOff>85725</xdr:rowOff>
    </xdr:from>
    <xdr:to>
      <xdr:col>17</xdr:col>
      <xdr:colOff>69215</xdr:colOff>
      <xdr:row>6</xdr:row>
      <xdr:rowOff>57785</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8065135" y="238125"/>
          <a:ext cx="3596640" cy="734060"/>
        </a:xfrm>
        <a:prstGeom prst="rect">
          <a:avLst/>
        </a:prstGeom>
        <a:solidFill>
          <a:srgbClr val="FFFF00"/>
        </a:solidFill>
        <a:ln w="95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ja-JP" altLang="en-US" sz="1800"/>
            <a:t>このシートは管理用です。</a:t>
          </a:r>
          <a:endParaRPr kumimoji="1" lang="en-US" altLang="ja-JP" sz="1800"/>
        </a:p>
        <a:p>
          <a:r>
            <a:rPr kumimoji="1" lang="ja-JP" altLang="en-US" sz="1800"/>
            <a:t>修正・実行等しないでください。</a:t>
          </a:r>
          <a:endParaRPr kumimoji="1" lang="en-US" altLang="ja-JP" sz="18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0" tint="-0.34998626667073579"/>
    <pageSetUpPr fitToPage="1"/>
  </sheetPr>
  <dimension ref="B1:DM10"/>
  <sheetViews>
    <sheetView showGridLines="0" view="pageBreakPreview" zoomScaleNormal="85" zoomScaleSheetLayoutView="100" workbookViewId="0">
      <pane xSplit="6" ySplit="6" topLeftCell="G7" activePane="bottomRight" state="frozen"/>
      <selection activeCell="E8" sqref="E8"/>
      <selection pane="topRight" activeCell="E8" sqref="E8"/>
      <selection pane="bottomLeft" activeCell="E8" sqref="E8"/>
      <selection pane="bottomRight" activeCell="E8" sqref="E8"/>
    </sheetView>
  </sheetViews>
  <sheetFormatPr defaultColWidth="9.5703125" defaultRowHeight="13.5" x14ac:dyDescent="0.15"/>
  <cols>
    <col min="1" max="1" width="9.5703125" style="1"/>
    <col min="2" max="2" width="19.140625" style="2" customWidth="1"/>
    <col min="3" max="3" width="14.7109375" style="2" bestFit="1" customWidth="1"/>
    <col min="4" max="4" width="14.140625" style="3" customWidth="1"/>
    <col min="5" max="6" width="15.7109375" style="3" customWidth="1"/>
    <col min="7" max="7" width="64.7109375" style="4" customWidth="1"/>
    <col min="8" max="27" width="14.42578125" style="5" customWidth="1"/>
    <col min="28" max="28" width="16.7109375" style="5" customWidth="1"/>
    <col min="29" max="29" width="8.7109375" style="5" customWidth="1"/>
    <col min="30" max="30" width="14.42578125" style="5" customWidth="1"/>
    <col min="31" max="31" width="15.5703125" style="5" customWidth="1"/>
    <col min="32" max="32" width="8.7109375" style="5" customWidth="1"/>
    <col min="33" max="33" width="14.42578125" style="5" customWidth="1"/>
    <col min="34" max="34" width="15.5703125" style="5" customWidth="1"/>
    <col min="35" max="35" width="8.7109375" style="5" customWidth="1"/>
    <col min="36" max="36" width="14.42578125" style="5" customWidth="1"/>
    <col min="37" max="16384" width="9.5703125" style="1"/>
  </cols>
  <sheetData>
    <row r="1" spans="2:117" ht="48" customHeight="1" x14ac:dyDescent="0.15">
      <c r="B1" s="378" t="s">
        <v>0</v>
      </c>
      <c r="C1" s="379"/>
      <c r="D1" s="379"/>
      <c r="E1" s="379"/>
      <c r="F1" s="379"/>
      <c r="G1" s="379"/>
      <c r="H1" s="379"/>
      <c r="I1" s="379"/>
      <c r="J1" s="379"/>
      <c r="K1" s="379"/>
      <c r="L1" s="379"/>
      <c r="M1" s="379"/>
      <c r="N1" s="379"/>
      <c r="O1" s="379"/>
      <c r="P1" s="379"/>
      <c r="Q1" s="2"/>
      <c r="R1" s="2"/>
      <c r="S1" s="2"/>
      <c r="T1" s="2"/>
      <c r="U1" s="2"/>
      <c r="V1" s="2"/>
      <c r="W1" s="2"/>
      <c r="X1" s="4"/>
      <c r="Y1" s="4"/>
      <c r="Z1" s="4"/>
      <c r="AA1" s="4"/>
      <c r="AK1" s="5"/>
      <c r="AL1" s="5"/>
      <c r="AM1" s="5"/>
      <c r="AX1" s="4"/>
      <c r="AY1" s="4"/>
      <c r="AZ1" s="4"/>
      <c r="BA1" s="4"/>
      <c r="BG1" s="2"/>
      <c r="BH1" s="2"/>
      <c r="BI1" s="2"/>
      <c r="BJ1" s="5"/>
      <c r="BK1" s="5"/>
      <c r="BL1" s="5"/>
      <c r="BM1" s="5"/>
      <c r="BN1" s="5"/>
      <c r="BO1" s="2"/>
      <c r="BP1" s="4"/>
      <c r="BQ1" s="42"/>
      <c r="BR1" s="42"/>
      <c r="BS1" s="43"/>
      <c r="BT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row>
    <row r="2" spans="2:117" ht="107.1" customHeight="1" x14ac:dyDescent="0.15">
      <c r="B2" s="380"/>
      <c r="C2" s="381"/>
      <c r="D2" s="381"/>
      <c r="E2" s="381"/>
      <c r="F2" s="381"/>
      <c r="G2" s="16" t="s">
        <v>1</v>
      </c>
      <c r="H2" s="382" t="s">
        <v>2</v>
      </c>
      <c r="I2" s="383"/>
      <c r="J2" s="383"/>
      <c r="K2" s="383"/>
      <c r="L2" s="383"/>
      <c r="M2" s="383"/>
      <c r="N2" s="383"/>
      <c r="O2" s="383"/>
      <c r="P2" s="383"/>
      <c r="Q2" s="383"/>
      <c r="R2" s="383"/>
      <c r="S2" s="383"/>
      <c r="T2" s="383"/>
      <c r="U2" s="383"/>
      <c r="V2" s="383"/>
      <c r="W2" s="383"/>
      <c r="X2" s="383"/>
      <c r="Y2" s="383"/>
      <c r="Z2" s="383"/>
      <c r="AA2" s="384"/>
      <c r="AB2" s="385" t="s">
        <v>3</v>
      </c>
      <c r="AC2" s="386"/>
      <c r="AD2" s="386"/>
      <c r="AE2" s="386"/>
      <c r="AF2" s="386"/>
      <c r="AG2" s="386"/>
      <c r="AH2" s="386"/>
      <c r="AI2" s="386"/>
      <c r="AJ2" s="387"/>
    </row>
    <row r="3" spans="2:117" s="2" customFormat="1" ht="24.75" customHeight="1" x14ac:dyDescent="0.15">
      <c r="B3" s="395" t="s">
        <v>4</v>
      </c>
      <c r="C3" s="395" t="s">
        <v>5</v>
      </c>
      <c r="D3" s="398" t="s">
        <v>6</v>
      </c>
      <c r="E3" s="398" t="s">
        <v>7</v>
      </c>
      <c r="F3" s="398" t="s">
        <v>8</v>
      </c>
      <c r="G3" s="401" t="s">
        <v>9</v>
      </c>
      <c r="H3" s="388" t="s">
        <v>10</v>
      </c>
      <c r="I3" s="389"/>
      <c r="J3" s="389"/>
      <c r="K3" s="389"/>
      <c r="L3" s="389"/>
      <c r="M3" s="389"/>
      <c r="N3" s="389"/>
      <c r="O3" s="389"/>
      <c r="P3" s="389"/>
      <c r="Q3" s="389"/>
      <c r="R3" s="389"/>
      <c r="S3" s="389"/>
      <c r="T3" s="389"/>
      <c r="U3" s="389"/>
      <c r="V3" s="389"/>
      <c r="W3" s="389"/>
      <c r="X3" s="389"/>
      <c r="Y3" s="389"/>
      <c r="Z3" s="389"/>
      <c r="AA3" s="390"/>
      <c r="AB3" s="388" t="s">
        <v>11</v>
      </c>
      <c r="AC3" s="389"/>
      <c r="AD3" s="389"/>
      <c r="AE3" s="389"/>
      <c r="AF3" s="389"/>
      <c r="AG3" s="389"/>
      <c r="AH3" s="389"/>
      <c r="AI3" s="389"/>
      <c r="AJ3" s="390"/>
    </row>
    <row r="4" spans="2:117" s="2" customFormat="1" ht="21.6" customHeight="1" x14ac:dyDescent="0.15">
      <c r="B4" s="396"/>
      <c r="C4" s="396"/>
      <c r="D4" s="399"/>
      <c r="E4" s="399"/>
      <c r="F4" s="399"/>
      <c r="G4" s="402"/>
      <c r="H4" s="391" t="s">
        <v>12</v>
      </c>
      <c r="I4" s="392"/>
      <c r="J4" s="392"/>
      <c r="K4" s="393"/>
      <c r="L4" s="391" t="s">
        <v>13</v>
      </c>
      <c r="M4" s="392"/>
      <c r="N4" s="392"/>
      <c r="O4" s="393"/>
      <c r="P4" s="391" t="s">
        <v>14</v>
      </c>
      <c r="Q4" s="392"/>
      <c r="R4" s="392"/>
      <c r="S4" s="393"/>
      <c r="T4" s="391" t="s">
        <v>15</v>
      </c>
      <c r="U4" s="392"/>
      <c r="V4" s="392"/>
      <c r="W4" s="393"/>
      <c r="X4" s="391" t="s">
        <v>16</v>
      </c>
      <c r="Y4" s="392"/>
      <c r="Z4" s="392"/>
      <c r="AA4" s="393"/>
      <c r="AB4" s="391" t="s">
        <v>12</v>
      </c>
      <c r="AC4" s="392"/>
      <c r="AD4" s="393"/>
      <c r="AE4" s="391" t="s">
        <v>13</v>
      </c>
      <c r="AF4" s="392"/>
      <c r="AG4" s="393"/>
      <c r="AH4" s="391" t="s">
        <v>14</v>
      </c>
      <c r="AI4" s="392"/>
      <c r="AJ4" s="393"/>
    </row>
    <row r="5" spans="2:117" s="2" customFormat="1" ht="32.1" customHeight="1" x14ac:dyDescent="0.15">
      <c r="B5" s="397"/>
      <c r="C5" s="397"/>
      <c r="D5" s="400"/>
      <c r="E5" s="400"/>
      <c r="F5" s="400"/>
      <c r="G5" s="403"/>
      <c r="H5" s="20" t="s">
        <v>17</v>
      </c>
      <c r="I5" s="23" t="s">
        <v>18</v>
      </c>
      <c r="J5" s="26" t="s">
        <v>19</v>
      </c>
      <c r="K5" s="29" t="s">
        <v>20</v>
      </c>
      <c r="L5" s="20" t="s">
        <v>17</v>
      </c>
      <c r="M5" s="23" t="s">
        <v>18</v>
      </c>
      <c r="N5" s="26" t="s">
        <v>19</v>
      </c>
      <c r="O5" s="29" t="s">
        <v>20</v>
      </c>
      <c r="P5" s="20" t="s">
        <v>17</v>
      </c>
      <c r="Q5" s="23" t="s">
        <v>18</v>
      </c>
      <c r="R5" s="26" t="s">
        <v>19</v>
      </c>
      <c r="S5" s="29" t="s">
        <v>20</v>
      </c>
      <c r="T5" s="20" t="s">
        <v>17</v>
      </c>
      <c r="U5" s="23" t="s">
        <v>18</v>
      </c>
      <c r="V5" s="26" t="s">
        <v>19</v>
      </c>
      <c r="W5" s="29" t="s">
        <v>20</v>
      </c>
      <c r="X5" s="20" t="s">
        <v>17</v>
      </c>
      <c r="Y5" s="23" t="s">
        <v>18</v>
      </c>
      <c r="Z5" s="26" t="s">
        <v>19</v>
      </c>
      <c r="AA5" s="29" t="s">
        <v>20</v>
      </c>
      <c r="AB5" s="35" t="s">
        <v>17</v>
      </c>
      <c r="AC5" s="23" t="s">
        <v>21</v>
      </c>
      <c r="AD5" s="39" t="s">
        <v>22</v>
      </c>
      <c r="AE5" s="35" t="s">
        <v>17</v>
      </c>
      <c r="AF5" s="23" t="s">
        <v>21</v>
      </c>
      <c r="AG5" s="39" t="s">
        <v>22</v>
      </c>
      <c r="AH5" s="35" t="s">
        <v>17</v>
      </c>
      <c r="AI5" s="23" t="s">
        <v>21</v>
      </c>
      <c r="AJ5" s="39" t="s">
        <v>23</v>
      </c>
    </row>
    <row r="6" spans="2:117" s="2" customFormat="1" x14ac:dyDescent="0.15">
      <c r="B6" s="6" t="s">
        <v>24</v>
      </c>
      <c r="C6" s="10">
        <f t="shared" ref="C6:AJ6" si="0">COLUMN(C5)-COLUMN($B5)+1</f>
        <v>2</v>
      </c>
      <c r="D6" s="10">
        <f t="shared" si="0"/>
        <v>3</v>
      </c>
      <c r="E6" s="10">
        <f t="shared" si="0"/>
        <v>4</v>
      </c>
      <c r="F6" s="10">
        <f t="shared" si="0"/>
        <v>5</v>
      </c>
      <c r="G6" s="17">
        <f t="shared" si="0"/>
        <v>6</v>
      </c>
      <c r="H6" s="21">
        <f t="shared" si="0"/>
        <v>7</v>
      </c>
      <c r="I6" s="10">
        <f t="shared" si="0"/>
        <v>8</v>
      </c>
      <c r="J6" s="10">
        <f t="shared" si="0"/>
        <v>9</v>
      </c>
      <c r="K6" s="30">
        <f t="shared" si="0"/>
        <v>10</v>
      </c>
      <c r="L6" s="21">
        <f t="shared" si="0"/>
        <v>11</v>
      </c>
      <c r="M6" s="10">
        <f t="shared" si="0"/>
        <v>12</v>
      </c>
      <c r="N6" s="10">
        <f t="shared" si="0"/>
        <v>13</v>
      </c>
      <c r="O6" s="30">
        <f t="shared" si="0"/>
        <v>14</v>
      </c>
      <c r="P6" s="21">
        <f t="shared" si="0"/>
        <v>15</v>
      </c>
      <c r="Q6" s="10">
        <f t="shared" si="0"/>
        <v>16</v>
      </c>
      <c r="R6" s="10">
        <f t="shared" si="0"/>
        <v>17</v>
      </c>
      <c r="S6" s="30">
        <f t="shared" si="0"/>
        <v>18</v>
      </c>
      <c r="T6" s="21">
        <f t="shared" si="0"/>
        <v>19</v>
      </c>
      <c r="U6" s="10">
        <f t="shared" si="0"/>
        <v>20</v>
      </c>
      <c r="V6" s="10">
        <f t="shared" si="0"/>
        <v>21</v>
      </c>
      <c r="W6" s="30">
        <f t="shared" si="0"/>
        <v>22</v>
      </c>
      <c r="X6" s="21">
        <f t="shared" si="0"/>
        <v>23</v>
      </c>
      <c r="Y6" s="10">
        <f t="shared" si="0"/>
        <v>24</v>
      </c>
      <c r="Z6" s="10">
        <f t="shared" si="0"/>
        <v>25</v>
      </c>
      <c r="AA6" s="30">
        <f t="shared" si="0"/>
        <v>26</v>
      </c>
      <c r="AB6" s="21">
        <f t="shared" si="0"/>
        <v>27</v>
      </c>
      <c r="AC6" s="10">
        <f t="shared" si="0"/>
        <v>28</v>
      </c>
      <c r="AD6" s="30">
        <f t="shared" si="0"/>
        <v>29</v>
      </c>
      <c r="AE6" s="21">
        <f t="shared" si="0"/>
        <v>30</v>
      </c>
      <c r="AF6" s="10">
        <f t="shared" si="0"/>
        <v>31</v>
      </c>
      <c r="AG6" s="30">
        <f t="shared" si="0"/>
        <v>32</v>
      </c>
      <c r="AH6" s="21">
        <f t="shared" si="0"/>
        <v>33</v>
      </c>
      <c r="AI6" s="10">
        <f t="shared" si="0"/>
        <v>34</v>
      </c>
      <c r="AJ6" s="30">
        <f t="shared" si="0"/>
        <v>35</v>
      </c>
    </row>
    <row r="7" spans="2:117" ht="173.1" customHeight="1" x14ac:dyDescent="0.15">
      <c r="B7" s="7" t="s">
        <v>25</v>
      </c>
      <c r="C7" s="11" t="s">
        <v>26</v>
      </c>
      <c r="D7" s="13" t="str">
        <f>IFERROR(VLOOKUP(B7,自治体CD!$A:$B,2,0)&amp;"","")</f>
        <v>静岡県</v>
      </c>
      <c r="E7" s="13" t="str">
        <f>IFERROR(VLOOKUP(B7,自治体CD!$A:$C,3,0)&amp;"","")</f>
        <v>伊東市</v>
      </c>
      <c r="F7" s="13" t="str">
        <f>D7&amp;E7</f>
        <v>静岡県伊東市</v>
      </c>
      <c r="G7" s="18" t="s">
        <v>27</v>
      </c>
      <c r="H7" s="22" t="s">
        <v>28</v>
      </c>
      <c r="I7" s="24" t="s">
        <v>29</v>
      </c>
      <c r="J7" s="27" t="s">
        <v>30</v>
      </c>
      <c r="K7" s="31" t="s">
        <v>31</v>
      </c>
      <c r="L7" s="22" t="s">
        <v>32</v>
      </c>
      <c r="M7" s="24" t="s">
        <v>29</v>
      </c>
      <c r="N7" s="27" t="s">
        <v>33</v>
      </c>
      <c r="O7" s="31" t="s">
        <v>31</v>
      </c>
      <c r="P7" s="22"/>
      <c r="Q7" s="24"/>
      <c r="R7" s="27"/>
      <c r="S7" s="31"/>
      <c r="T7" s="22"/>
      <c r="U7" s="24"/>
      <c r="V7" s="27"/>
      <c r="W7" s="31"/>
      <c r="X7" s="22"/>
      <c r="Y7" s="24"/>
      <c r="Z7" s="27"/>
      <c r="AA7" s="31"/>
      <c r="AB7" s="36" t="s">
        <v>34</v>
      </c>
      <c r="AC7" s="38"/>
      <c r="AD7" s="31" t="s">
        <v>35</v>
      </c>
      <c r="AE7" s="36" t="s">
        <v>36</v>
      </c>
      <c r="AF7" s="40" t="s">
        <v>37</v>
      </c>
      <c r="AG7" s="31" t="s">
        <v>38</v>
      </c>
      <c r="AH7" s="36" t="s">
        <v>39</v>
      </c>
      <c r="AI7" s="38"/>
      <c r="AJ7" s="31" t="s">
        <v>40</v>
      </c>
    </row>
    <row r="8" spans="2:117" ht="201.75" customHeight="1" x14ac:dyDescent="0.15">
      <c r="B8" s="8" t="s">
        <v>41</v>
      </c>
      <c r="C8" s="12" t="s">
        <v>42</v>
      </c>
      <c r="D8" s="14"/>
      <c r="E8" s="14"/>
      <c r="F8" s="15"/>
      <c r="G8" s="19" t="s">
        <v>43</v>
      </c>
      <c r="H8" s="12" t="s">
        <v>44</v>
      </c>
      <c r="I8" s="25" t="s">
        <v>45</v>
      </c>
      <c r="J8" s="28" t="s">
        <v>46</v>
      </c>
      <c r="K8" s="28" t="s">
        <v>47</v>
      </c>
      <c r="L8" s="32"/>
      <c r="M8" s="33"/>
      <c r="N8" s="33"/>
      <c r="O8" s="33"/>
      <c r="P8" s="33"/>
      <c r="Q8" s="33"/>
      <c r="R8" s="33"/>
      <c r="S8" s="33"/>
      <c r="T8" s="33"/>
      <c r="U8" s="33"/>
      <c r="V8" s="33"/>
      <c r="W8" s="33"/>
      <c r="X8" s="33"/>
      <c r="Y8" s="33"/>
      <c r="Z8" s="33"/>
      <c r="AA8" s="34"/>
      <c r="AB8" s="37"/>
      <c r="AC8" s="37"/>
      <c r="AD8" s="28" t="s">
        <v>48</v>
      </c>
      <c r="AE8" s="37"/>
      <c r="AF8" s="37"/>
      <c r="AG8" s="33"/>
      <c r="AH8" s="41"/>
      <c r="AI8" s="41"/>
      <c r="AJ8" s="33"/>
    </row>
    <row r="9" spans="2:117" ht="21" x14ac:dyDescent="0.15">
      <c r="B9" s="9"/>
      <c r="C9" s="9"/>
    </row>
    <row r="10" spans="2:117" ht="56.1" customHeight="1" x14ac:dyDescent="0.15">
      <c r="B10" s="394"/>
      <c r="C10" s="394"/>
      <c r="D10" s="394"/>
      <c r="E10" s="394"/>
      <c r="F10" s="394"/>
    </row>
  </sheetData>
  <sheetProtection algorithmName="SHA-512" hashValue="U7N6l5u0+lSZil/7ZdohpFmp+myCMhsO2DPRIpAyaWZOi5dD/zBnhQOKkYFf54OzvdtPC3+nwBQEIAPnvNTSHg==" saltValue="mOq2n05/XZpGXCTXzyuo7Q==" spinCount="100000" sheet="1" formatCells="0" formatColumns="0" formatRows="0" autoFilter="0"/>
  <mergeCells count="21">
    <mergeCell ref="AB4:AD4"/>
    <mergeCell ref="AE4:AG4"/>
    <mergeCell ref="AH4:AJ4"/>
    <mergeCell ref="B10:F10"/>
    <mergeCell ref="B3:B5"/>
    <mergeCell ref="C3:C5"/>
    <mergeCell ref="D3:D5"/>
    <mergeCell ref="E3:E5"/>
    <mergeCell ref="F3:F5"/>
    <mergeCell ref="G3:G5"/>
    <mergeCell ref="H4:K4"/>
    <mergeCell ref="L4:O4"/>
    <mergeCell ref="P4:S4"/>
    <mergeCell ref="T4:W4"/>
    <mergeCell ref="X4:AA4"/>
    <mergeCell ref="B1:P1"/>
    <mergeCell ref="B2:F2"/>
    <mergeCell ref="H2:AA2"/>
    <mergeCell ref="AB2:AJ2"/>
    <mergeCell ref="H3:AA3"/>
    <mergeCell ref="AB3:AJ3"/>
  </mergeCells>
  <phoneticPr fontId="4"/>
  <conditionalFormatting sqref="E7">
    <cfRule type="expression" dxfId="10" priority="1">
      <formula>$C7="（都道府県分）"</formula>
    </cfRule>
  </conditionalFormatting>
  <dataValidations count="3">
    <dataValidation type="textLength" allowBlank="1" showInputMessage="1" showErrorMessage="1" errorTitle="文字数超過エラー" error="文字数超過エラー" sqref="Z7:AJ7 H7:H8 R7:T7 J7:L8 V7:X7 AG8 AD8 M8:AA8 AJ8 G7 N7:P7" xr:uid="{00000000-0002-0000-0000-000000000000}">
      <formula1>1</formula1>
      <formula2>250</formula2>
    </dataValidation>
    <dataValidation type="list" imeMode="hiragana" allowBlank="1" showInputMessage="1" promptTitle="単位" prompt="目標値・現状値の単位を入力してください。リストに表示されない場合は、直接入力してださい。" sqref="I7:I8 Q7 U7 M7 Y7" xr:uid="{00000000-0002-0000-0000-000001000000}">
      <formula1>単位</formula1>
    </dataValidation>
    <dataValidation type="custom" allowBlank="1" showInputMessage="1" showErrorMessage="1" errorTitle="入力値エラー" error="自治体コードは数字6桁で入力してください。" sqref="B7" xr:uid="{00000000-0002-0000-0000-000002000000}">
      <formula1>AND(ISTEXT(B7),LEN(B7)=6,ISNUMBER(--B7))</formula1>
    </dataValidation>
  </dataValidations>
  <pageMargins left="0.23622047244094491" right="0.23622047244094491" top="0.74803149606299213" bottom="0.55118110236220474" header="0.31496062992125984" footer="0.31496062992125984"/>
  <pageSetup paperSize="9" scale="29" fitToHeight="0" pageOrder="overThenDown" orientation="landscape" horizontalDpi="1200" verticalDpi="1200" r:id="rId1"/>
  <colBreaks count="1" manualBreakCount="1">
    <brk id="7" max="7"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リンク先!$A$97:$A$99</xm:f>
          </x14:formula1>
          <xm:sqref>C7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92D050"/>
    <pageSetUpPr fitToPage="1"/>
  </sheetPr>
  <dimension ref="B1:GL28"/>
  <sheetViews>
    <sheetView showGridLines="0" view="pageBreakPreview" zoomScale="75" zoomScaleNormal="85" zoomScaleSheetLayoutView="75" workbookViewId="0">
      <pane xSplit="8" ySplit="6" topLeftCell="AG8" activePane="bottomRight" state="frozen"/>
      <selection activeCell="E8" sqref="E8"/>
      <selection pane="topRight" activeCell="E8" sqref="E8"/>
      <selection pane="bottomLeft" activeCell="E8" sqref="E8"/>
      <selection pane="bottomRight" activeCell="E8" sqref="E8"/>
    </sheetView>
  </sheetViews>
  <sheetFormatPr defaultColWidth="9.5703125" defaultRowHeight="13.5" x14ac:dyDescent="0.15"/>
  <cols>
    <col min="1" max="1" width="9.5703125" style="1"/>
    <col min="2" max="2" width="10.7109375" style="2" customWidth="1"/>
    <col min="3" max="4" width="14.7109375" style="2" hidden="1" customWidth="1"/>
    <col min="5" max="5" width="14.140625" style="3" hidden="1" customWidth="1"/>
    <col min="6" max="7" width="15.7109375" style="3" hidden="1" customWidth="1"/>
    <col min="8" max="8" width="28.7109375" style="3" customWidth="1"/>
    <col min="9" max="9" width="12.5703125" style="2" customWidth="1"/>
    <col min="10" max="12" width="20.42578125" style="2" customWidth="1"/>
    <col min="13" max="13" width="20.5703125" style="2" customWidth="1"/>
    <col min="14" max="14" width="20.42578125" style="2" customWidth="1"/>
    <col min="15" max="18" width="27.85546875" style="2" customWidth="1"/>
    <col min="19" max="48" width="14.28515625" style="4" customWidth="1"/>
    <col min="49" max="51" width="14.28515625" style="4" hidden="1" customWidth="1"/>
    <col min="52" max="54" width="18" style="4" customWidth="1"/>
    <col min="55" max="55" width="15.85546875" style="2" customWidth="1"/>
    <col min="56" max="56" width="17.140625" style="2" customWidth="1"/>
    <col min="57" max="57" width="14.140625" style="2" customWidth="1"/>
    <col min="58" max="58" width="15.140625" style="2" customWidth="1"/>
    <col min="59" max="59" width="12.42578125" style="2" customWidth="1"/>
    <col min="60" max="60" width="37.7109375" style="2" customWidth="1"/>
    <col min="61" max="61" width="28.140625" style="4" customWidth="1"/>
    <col min="62" max="62" width="64.7109375" style="4" customWidth="1"/>
    <col min="63" max="63" width="16.85546875" style="5" customWidth="1"/>
    <col min="64" max="64" width="70.7109375" style="5" customWidth="1"/>
    <col min="65" max="65" width="16.85546875" style="5" customWidth="1"/>
    <col min="66" max="66" width="70.7109375" style="5" customWidth="1"/>
    <col min="67" max="67" width="16.85546875" style="5" customWidth="1"/>
    <col min="68" max="68" width="70.7109375" style="5" customWidth="1"/>
    <col min="69" max="69" width="16.85546875" style="5" hidden="1" customWidth="1"/>
    <col min="70" max="70" width="70.7109375" style="5" hidden="1" customWidth="1"/>
    <col min="71" max="71" width="16.85546875" style="5" hidden="1" customWidth="1"/>
    <col min="72" max="72" width="70.7109375" style="5" hidden="1" customWidth="1"/>
    <col min="73" max="73" width="16.85546875" style="5" hidden="1" customWidth="1"/>
    <col min="74" max="74" width="70.7109375" style="5" hidden="1" customWidth="1"/>
    <col min="75" max="75" width="16.85546875" style="5" hidden="1" customWidth="1"/>
    <col min="76" max="76" width="70.7109375" style="5" hidden="1" customWidth="1"/>
    <col min="77" max="77" width="16.85546875" style="5" hidden="1" customWidth="1"/>
    <col min="78" max="78" width="70.7109375" style="5" hidden="1" customWidth="1"/>
    <col min="79" max="79" width="16.85546875" style="5" hidden="1" customWidth="1"/>
    <col min="80" max="80" width="70.7109375" style="5" hidden="1" customWidth="1"/>
    <col min="81" max="81" width="16.7109375" style="5" hidden="1" customWidth="1"/>
    <col min="82" max="82" width="70.85546875" style="5" hidden="1" customWidth="1"/>
    <col min="83" max="83" width="64.7109375" style="4" customWidth="1"/>
    <col min="84" max="103" width="14.42578125" style="5" hidden="1" customWidth="1"/>
    <col min="104" max="104" width="18.140625" style="5" hidden="1" customWidth="1"/>
    <col min="105" max="105" width="8.7109375" style="5" hidden="1" customWidth="1"/>
    <col min="106" max="106" width="14.42578125" style="5" hidden="1" customWidth="1"/>
    <col min="107" max="107" width="15.5703125" style="5" hidden="1" customWidth="1"/>
    <col min="108" max="108" width="8.7109375" style="5" hidden="1" customWidth="1"/>
    <col min="109" max="109" width="14.42578125" style="5" hidden="1" customWidth="1"/>
    <col min="110" max="110" width="15.5703125" style="5" hidden="1" customWidth="1"/>
    <col min="111" max="111" width="8.7109375" style="5" hidden="1" customWidth="1"/>
    <col min="112" max="112" width="14.42578125" style="5" hidden="1" customWidth="1"/>
    <col min="113" max="132" width="16.42578125" style="5" customWidth="1"/>
    <col min="133" max="164" width="16.28515625" style="5" customWidth="1"/>
    <col min="165" max="165" width="17.85546875" style="5" customWidth="1"/>
    <col min="166" max="167" width="16.28515625" style="5" customWidth="1"/>
    <col min="168" max="168" width="32.28515625" style="5" customWidth="1"/>
    <col min="169" max="169" width="23.42578125" style="5" customWidth="1"/>
    <col min="170" max="170" width="11.28515625" style="5" customWidth="1"/>
    <col min="171" max="171" width="23.42578125" style="5" customWidth="1"/>
    <col min="172" max="172" width="11.28515625" style="5" customWidth="1"/>
    <col min="173" max="173" width="23.42578125" style="5" customWidth="1"/>
    <col min="174" max="174" width="11.28515625" style="5" customWidth="1"/>
    <col min="175" max="175" width="23.42578125" style="5" customWidth="1"/>
    <col min="176" max="176" width="11.28515625" style="5" customWidth="1"/>
    <col min="177" max="177" width="23.42578125" style="5" customWidth="1"/>
    <col min="178" max="178" width="11.28515625" style="5" customWidth="1"/>
    <col min="179" max="179" width="23.42578125" style="5" customWidth="1"/>
    <col min="180" max="180" width="11.28515625" style="5" customWidth="1"/>
    <col min="181" max="181" width="32.28515625" style="5" bestFit="1" customWidth="1"/>
    <col min="182" max="182" width="23.42578125" style="5" customWidth="1"/>
    <col min="183" max="184" width="11.28515625" style="5" customWidth="1"/>
    <col min="185" max="185" width="23.42578125" style="5" customWidth="1"/>
    <col min="186" max="187" width="11.28515625" style="5" customWidth="1"/>
    <col min="188" max="188" width="23.42578125" style="5" customWidth="1"/>
    <col min="189" max="191" width="11.28515625" style="5" customWidth="1"/>
    <col min="192" max="192" width="9.5703125" style="1"/>
    <col min="193" max="193" width="22.140625" style="1" customWidth="1"/>
    <col min="194" max="194" width="12.85546875" style="1" bestFit="1" customWidth="1"/>
    <col min="195" max="16384" width="9.5703125" style="1"/>
  </cols>
  <sheetData>
    <row r="1" spans="2:194" ht="48" customHeight="1" x14ac:dyDescent="0.15">
      <c r="B1" s="404" t="s">
        <v>49</v>
      </c>
      <c r="C1" s="405"/>
      <c r="D1" s="405"/>
      <c r="E1" s="405"/>
      <c r="F1" s="405"/>
      <c r="G1" s="405"/>
      <c r="H1" s="405"/>
      <c r="I1" s="53"/>
      <c r="J1" s="53"/>
      <c r="K1" s="53"/>
      <c r="L1" s="53"/>
      <c r="M1" s="53"/>
      <c r="N1" s="53"/>
      <c r="O1" s="53"/>
      <c r="P1" s="53"/>
      <c r="Q1" s="69"/>
    </row>
    <row r="2" spans="2:194" ht="107.1" customHeight="1" x14ac:dyDescent="0.15">
      <c r="B2" s="44"/>
      <c r="C2" s="47"/>
      <c r="D2" s="47"/>
      <c r="E2" s="47"/>
      <c r="F2" s="47"/>
      <c r="G2" s="47"/>
      <c r="H2" s="47"/>
      <c r="I2" s="406" t="s">
        <v>50</v>
      </c>
      <c r="J2" s="407"/>
      <c r="K2" s="407"/>
      <c r="L2" s="407"/>
      <c r="M2" s="407"/>
      <c r="N2" s="407"/>
      <c r="O2" s="407"/>
      <c r="P2" s="407"/>
      <c r="Q2" s="408"/>
      <c r="R2" s="74"/>
      <c r="S2" s="409" t="s">
        <v>51</v>
      </c>
      <c r="T2" s="410"/>
      <c r="U2" s="410"/>
      <c r="V2" s="410"/>
      <c r="W2" s="410"/>
      <c r="X2" s="410"/>
      <c r="Y2" s="410"/>
      <c r="Z2" s="410"/>
      <c r="AA2" s="410"/>
      <c r="AB2" s="410"/>
      <c r="AC2" s="410"/>
      <c r="AD2" s="410"/>
      <c r="AE2" s="410"/>
      <c r="AF2" s="410"/>
      <c r="AG2" s="410"/>
      <c r="AH2" s="410"/>
      <c r="AI2" s="410"/>
      <c r="AJ2" s="410"/>
      <c r="AK2" s="410"/>
      <c r="AL2" s="410"/>
      <c r="AM2" s="410"/>
      <c r="AN2" s="410"/>
      <c r="AO2" s="410"/>
      <c r="AP2" s="410"/>
      <c r="AQ2" s="410"/>
      <c r="AR2" s="410"/>
      <c r="AS2" s="410"/>
      <c r="AT2" s="410"/>
      <c r="AU2" s="410"/>
      <c r="AV2" s="411"/>
      <c r="AW2" s="77"/>
      <c r="AX2" s="82"/>
      <c r="AY2" s="92"/>
      <c r="AZ2" s="99"/>
      <c r="BA2" s="99"/>
      <c r="BB2" s="99"/>
      <c r="BC2" s="103"/>
      <c r="BD2" s="107"/>
      <c r="BE2" s="103"/>
      <c r="BF2" s="103"/>
      <c r="BG2" s="103"/>
      <c r="BH2" s="107"/>
      <c r="BI2" s="115"/>
      <c r="BJ2" s="115"/>
      <c r="BK2" s="412" t="s">
        <v>52</v>
      </c>
      <c r="BL2" s="412"/>
      <c r="BM2" s="412"/>
      <c r="BN2" s="412"/>
      <c r="BO2" s="412"/>
      <c r="BP2" s="412"/>
      <c r="BQ2" s="412"/>
      <c r="BR2" s="412"/>
      <c r="BS2" s="412"/>
      <c r="BT2" s="412"/>
      <c r="BU2" s="412"/>
      <c r="BV2" s="412"/>
      <c r="BW2" s="412"/>
      <c r="BX2" s="412"/>
      <c r="BY2" s="412"/>
      <c r="BZ2" s="412"/>
      <c r="CA2" s="412"/>
      <c r="CB2" s="412"/>
      <c r="CC2" s="412"/>
      <c r="CD2" s="412"/>
      <c r="CE2" s="123"/>
      <c r="CF2" s="382" t="s">
        <v>53</v>
      </c>
      <c r="CG2" s="383"/>
      <c r="CH2" s="383"/>
      <c r="CI2" s="383"/>
      <c r="CJ2" s="383"/>
      <c r="CK2" s="383"/>
      <c r="CL2" s="383"/>
      <c r="CM2" s="383"/>
      <c r="CN2" s="383"/>
      <c r="CO2" s="383"/>
      <c r="CP2" s="383"/>
      <c r="CQ2" s="383"/>
      <c r="CR2" s="383"/>
      <c r="CS2" s="383"/>
      <c r="CT2" s="383"/>
      <c r="CU2" s="383"/>
      <c r="CV2" s="383"/>
      <c r="CW2" s="383"/>
      <c r="CX2" s="383"/>
      <c r="CY2" s="384"/>
      <c r="CZ2" s="385" t="s">
        <v>3</v>
      </c>
      <c r="DA2" s="386"/>
      <c r="DB2" s="386"/>
      <c r="DC2" s="386"/>
      <c r="DD2" s="386"/>
      <c r="DE2" s="386"/>
      <c r="DF2" s="386"/>
      <c r="DG2" s="386"/>
      <c r="DH2" s="387"/>
      <c r="DI2" s="413" t="s">
        <v>54</v>
      </c>
      <c r="DJ2" s="414"/>
      <c r="DK2" s="414"/>
      <c r="DL2" s="414"/>
      <c r="DM2" s="414"/>
      <c r="DN2" s="414"/>
      <c r="DO2" s="414"/>
      <c r="DP2" s="414"/>
      <c r="DQ2" s="414"/>
      <c r="DR2" s="414"/>
      <c r="DS2" s="414"/>
      <c r="DT2" s="414"/>
      <c r="DU2" s="414"/>
      <c r="DV2" s="414"/>
      <c r="DW2" s="414"/>
      <c r="DX2" s="414"/>
      <c r="DY2" s="414"/>
      <c r="DZ2" s="414"/>
      <c r="EA2" s="414"/>
      <c r="EB2" s="415"/>
      <c r="EC2" s="413" t="s">
        <v>55</v>
      </c>
      <c r="ED2" s="414"/>
      <c r="EE2" s="414"/>
      <c r="EF2" s="414"/>
      <c r="EG2" s="414"/>
      <c r="EH2" s="414"/>
      <c r="EI2" s="414"/>
      <c r="EJ2" s="414"/>
      <c r="EK2" s="414"/>
      <c r="EL2" s="414"/>
      <c r="EM2" s="414"/>
      <c r="EN2" s="414"/>
      <c r="EO2" s="414"/>
      <c r="EP2" s="414"/>
      <c r="EQ2" s="414"/>
      <c r="ER2" s="414"/>
      <c r="ES2" s="414"/>
      <c r="ET2" s="414"/>
      <c r="EU2" s="414"/>
      <c r="EV2" s="414"/>
      <c r="EW2" s="414"/>
      <c r="EX2" s="414"/>
      <c r="EY2" s="414"/>
      <c r="EZ2" s="414"/>
      <c r="FA2" s="414"/>
      <c r="FB2" s="414"/>
      <c r="FC2" s="414"/>
      <c r="FD2" s="414"/>
      <c r="FE2" s="414"/>
      <c r="FF2" s="414"/>
      <c r="FG2" s="414"/>
      <c r="FH2" s="415"/>
      <c r="FI2" s="416" t="s">
        <v>56</v>
      </c>
      <c r="FJ2" s="417"/>
      <c r="FK2" s="418"/>
      <c r="FL2" s="419" t="s">
        <v>57</v>
      </c>
      <c r="FM2" s="419"/>
      <c r="FN2" s="419"/>
      <c r="FO2" s="419"/>
      <c r="FP2" s="419"/>
      <c r="FQ2" s="419"/>
      <c r="FR2" s="419"/>
      <c r="FS2" s="419"/>
      <c r="FT2" s="419"/>
      <c r="FU2" s="419"/>
      <c r="FV2" s="419"/>
      <c r="FW2" s="419"/>
      <c r="FX2" s="419"/>
      <c r="FY2" s="420" t="s">
        <v>58</v>
      </c>
      <c r="FZ2" s="421"/>
      <c r="GA2" s="421"/>
      <c r="GB2" s="421"/>
      <c r="GC2" s="421"/>
      <c r="GD2" s="421"/>
      <c r="GE2" s="421"/>
      <c r="GF2" s="421"/>
      <c r="GG2" s="421"/>
      <c r="GH2" s="421"/>
      <c r="GI2" s="143"/>
    </row>
    <row r="3" spans="2:194" s="2" customFormat="1" ht="39.6" customHeight="1" x14ac:dyDescent="0.15">
      <c r="B3" s="395" t="s">
        <v>59</v>
      </c>
      <c r="C3" s="395" t="s">
        <v>4</v>
      </c>
      <c r="D3" s="395" t="s">
        <v>5</v>
      </c>
      <c r="E3" s="398" t="s">
        <v>60</v>
      </c>
      <c r="F3" s="453" t="s">
        <v>61</v>
      </c>
      <c r="G3" s="398" t="s">
        <v>8</v>
      </c>
      <c r="H3" s="454" t="s">
        <v>62</v>
      </c>
      <c r="I3" s="457" t="s">
        <v>63</v>
      </c>
      <c r="J3" s="395" t="s">
        <v>64</v>
      </c>
      <c r="K3" s="395" t="s">
        <v>65</v>
      </c>
      <c r="L3" s="395" t="s">
        <v>66</v>
      </c>
      <c r="M3" s="395" t="s">
        <v>67</v>
      </c>
      <c r="N3" s="395" t="s">
        <v>68</v>
      </c>
      <c r="O3" s="395" t="s">
        <v>69</v>
      </c>
      <c r="P3" s="395" t="s">
        <v>70</v>
      </c>
      <c r="Q3" s="460" t="s">
        <v>71</v>
      </c>
      <c r="R3" s="436" t="s">
        <v>72</v>
      </c>
      <c r="S3" s="422" t="s">
        <v>73</v>
      </c>
      <c r="T3" s="423"/>
      <c r="U3" s="424"/>
      <c r="V3" s="425" t="s">
        <v>74</v>
      </c>
      <c r="W3" s="426"/>
      <c r="X3" s="427"/>
      <c r="Y3" s="428" t="s">
        <v>75</v>
      </c>
      <c r="Z3" s="423"/>
      <c r="AA3" s="424"/>
      <c r="AB3" s="428" t="s">
        <v>76</v>
      </c>
      <c r="AC3" s="423"/>
      <c r="AD3" s="424"/>
      <c r="AE3" s="425" t="s">
        <v>77</v>
      </c>
      <c r="AF3" s="426"/>
      <c r="AG3" s="427"/>
      <c r="AH3" s="428" t="s">
        <v>78</v>
      </c>
      <c r="AI3" s="423"/>
      <c r="AJ3" s="424"/>
      <c r="AK3" s="425" t="s">
        <v>79</v>
      </c>
      <c r="AL3" s="426"/>
      <c r="AM3" s="427"/>
      <c r="AN3" s="428" t="s">
        <v>80</v>
      </c>
      <c r="AO3" s="423"/>
      <c r="AP3" s="424"/>
      <c r="AQ3" s="428" t="s">
        <v>81</v>
      </c>
      <c r="AR3" s="423"/>
      <c r="AS3" s="424"/>
      <c r="AT3" s="425" t="s">
        <v>82</v>
      </c>
      <c r="AU3" s="426"/>
      <c r="AV3" s="429"/>
      <c r="AW3" s="430"/>
      <c r="AX3" s="426"/>
      <c r="AY3" s="429"/>
      <c r="AZ3" s="430" t="s">
        <v>83</v>
      </c>
      <c r="BA3" s="426"/>
      <c r="BB3" s="427"/>
      <c r="BC3" s="436" t="s">
        <v>84</v>
      </c>
      <c r="BD3" s="437"/>
      <c r="BE3" s="395" t="s">
        <v>85</v>
      </c>
      <c r="BF3" s="395" t="s">
        <v>86</v>
      </c>
      <c r="BG3" s="395" t="s">
        <v>87</v>
      </c>
      <c r="BH3" s="395" t="s">
        <v>88</v>
      </c>
      <c r="BI3" s="401" t="s">
        <v>89</v>
      </c>
      <c r="BJ3" s="401" t="s">
        <v>90</v>
      </c>
      <c r="BK3" s="443" t="s">
        <v>91</v>
      </c>
      <c r="BL3" s="465"/>
      <c r="BM3" s="443" t="s">
        <v>92</v>
      </c>
      <c r="BN3" s="465"/>
      <c r="BO3" s="443" t="s">
        <v>93</v>
      </c>
      <c r="BP3" s="465"/>
      <c r="BQ3" s="443" t="s">
        <v>94</v>
      </c>
      <c r="BR3" s="465"/>
      <c r="BS3" s="443" t="s">
        <v>95</v>
      </c>
      <c r="BT3" s="465"/>
      <c r="BU3" s="443" t="s">
        <v>96</v>
      </c>
      <c r="BV3" s="465"/>
      <c r="BW3" s="443" t="s">
        <v>97</v>
      </c>
      <c r="BX3" s="465"/>
      <c r="BY3" s="443" t="s">
        <v>98</v>
      </c>
      <c r="BZ3" s="465"/>
      <c r="CA3" s="443" t="s">
        <v>99</v>
      </c>
      <c r="CB3" s="465"/>
      <c r="CC3" s="443" t="s">
        <v>100</v>
      </c>
      <c r="CD3" s="465"/>
      <c r="CE3" s="467" t="s">
        <v>101</v>
      </c>
      <c r="CF3" s="388" t="s">
        <v>10</v>
      </c>
      <c r="CG3" s="389"/>
      <c r="CH3" s="389"/>
      <c r="CI3" s="389"/>
      <c r="CJ3" s="389"/>
      <c r="CK3" s="389"/>
      <c r="CL3" s="389"/>
      <c r="CM3" s="389"/>
      <c r="CN3" s="389"/>
      <c r="CO3" s="389"/>
      <c r="CP3" s="389"/>
      <c r="CQ3" s="389"/>
      <c r="CR3" s="389"/>
      <c r="CS3" s="389"/>
      <c r="CT3" s="389"/>
      <c r="CU3" s="389"/>
      <c r="CV3" s="389"/>
      <c r="CW3" s="389"/>
      <c r="CX3" s="389"/>
      <c r="CY3" s="390"/>
      <c r="CZ3" s="388" t="s">
        <v>11</v>
      </c>
      <c r="DA3" s="389"/>
      <c r="DB3" s="389"/>
      <c r="DC3" s="389"/>
      <c r="DD3" s="389"/>
      <c r="DE3" s="389"/>
      <c r="DF3" s="389"/>
      <c r="DG3" s="389"/>
      <c r="DH3" s="390"/>
      <c r="DI3" s="388" t="s">
        <v>102</v>
      </c>
      <c r="DJ3" s="389"/>
      <c r="DK3" s="389"/>
      <c r="DL3" s="389"/>
      <c r="DM3" s="389"/>
      <c r="DN3" s="389"/>
      <c r="DO3" s="389"/>
      <c r="DP3" s="389"/>
      <c r="DQ3" s="389"/>
      <c r="DR3" s="389"/>
      <c r="DS3" s="389"/>
      <c r="DT3" s="389"/>
      <c r="DU3" s="389"/>
      <c r="DV3" s="389"/>
      <c r="DW3" s="389"/>
      <c r="DX3" s="389"/>
      <c r="DY3" s="389"/>
      <c r="DZ3" s="389"/>
      <c r="EA3" s="389"/>
      <c r="EB3" s="390"/>
      <c r="EC3" s="388" t="s">
        <v>103</v>
      </c>
      <c r="ED3" s="389"/>
      <c r="EE3" s="389"/>
      <c r="EF3" s="389"/>
      <c r="EG3" s="389"/>
      <c r="EH3" s="389"/>
      <c r="EI3" s="389"/>
      <c r="EJ3" s="389"/>
      <c r="EK3" s="389"/>
      <c r="EL3" s="389"/>
      <c r="EM3" s="389"/>
      <c r="EN3" s="389"/>
      <c r="EO3" s="389"/>
      <c r="EP3" s="389"/>
      <c r="EQ3" s="389"/>
      <c r="ER3" s="389"/>
      <c r="ES3" s="389"/>
      <c r="ET3" s="389"/>
      <c r="EU3" s="389"/>
      <c r="EV3" s="389"/>
      <c r="EW3" s="389"/>
      <c r="EX3" s="389"/>
      <c r="EY3" s="389"/>
      <c r="EZ3" s="389"/>
      <c r="FA3" s="389"/>
      <c r="FB3" s="389"/>
      <c r="FC3" s="389"/>
      <c r="FD3" s="389"/>
      <c r="FE3" s="389"/>
      <c r="FF3" s="389"/>
      <c r="FG3" s="389"/>
      <c r="FH3" s="389"/>
      <c r="FI3" s="431" t="s">
        <v>104</v>
      </c>
      <c r="FJ3" s="432"/>
      <c r="FK3" s="433"/>
      <c r="FL3" s="434" t="s">
        <v>105</v>
      </c>
      <c r="FM3" s="435"/>
      <c r="FN3" s="435"/>
      <c r="FO3" s="435"/>
      <c r="FP3" s="435"/>
      <c r="FQ3" s="435"/>
      <c r="FR3" s="435"/>
      <c r="FS3" s="435"/>
      <c r="FT3" s="435"/>
      <c r="FU3" s="435"/>
      <c r="FV3" s="435"/>
      <c r="FW3" s="435"/>
      <c r="FX3" s="435"/>
      <c r="FY3" s="431" t="s">
        <v>106</v>
      </c>
      <c r="FZ3" s="432"/>
      <c r="GA3" s="432"/>
      <c r="GB3" s="432"/>
      <c r="GC3" s="432"/>
      <c r="GD3" s="432"/>
      <c r="GE3" s="432"/>
      <c r="GF3" s="432"/>
      <c r="GG3" s="432"/>
      <c r="GH3" s="432"/>
      <c r="GI3" s="144"/>
    </row>
    <row r="4" spans="2:194" s="2" customFormat="1" ht="30" customHeight="1" x14ac:dyDescent="0.15">
      <c r="B4" s="396"/>
      <c r="C4" s="396"/>
      <c r="D4" s="396"/>
      <c r="E4" s="399"/>
      <c r="F4" s="399"/>
      <c r="G4" s="399"/>
      <c r="H4" s="455"/>
      <c r="I4" s="458"/>
      <c r="J4" s="396"/>
      <c r="K4" s="396"/>
      <c r="L4" s="396"/>
      <c r="M4" s="396"/>
      <c r="N4" s="396"/>
      <c r="O4" s="396"/>
      <c r="P4" s="396"/>
      <c r="Q4" s="461"/>
      <c r="R4" s="438"/>
      <c r="S4" s="468" t="s">
        <v>107</v>
      </c>
      <c r="T4" s="398" t="s">
        <v>108</v>
      </c>
      <c r="U4" s="471" t="s">
        <v>109</v>
      </c>
      <c r="V4" s="473" t="s">
        <v>107</v>
      </c>
      <c r="W4" s="398" t="s">
        <v>110</v>
      </c>
      <c r="X4" s="471" t="s">
        <v>109</v>
      </c>
      <c r="Y4" s="473" t="s">
        <v>107</v>
      </c>
      <c r="Z4" s="398" t="s">
        <v>110</v>
      </c>
      <c r="AA4" s="471" t="s">
        <v>109</v>
      </c>
      <c r="AB4" s="473" t="s">
        <v>107</v>
      </c>
      <c r="AC4" s="398" t="s">
        <v>110</v>
      </c>
      <c r="AD4" s="471" t="s">
        <v>109</v>
      </c>
      <c r="AE4" s="473" t="s">
        <v>107</v>
      </c>
      <c r="AF4" s="398" t="s">
        <v>110</v>
      </c>
      <c r="AG4" s="471" t="s">
        <v>109</v>
      </c>
      <c r="AH4" s="473" t="s">
        <v>107</v>
      </c>
      <c r="AI4" s="398" t="s">
        <v>110</v>
      </c>
      <c r="AJ4" s="471" t="s">
        <v>109</v>
      </c>
      <c r="AK4" s="473" t="s">
        <v>107</v>
      </c>
      <c r="AL4" s="398" t="s">
        <v>110</v>
      </c>
      <c r="AM4" s="471" t="s">
        <v>109</v>
      </c>
      <c r="AN4" s="473" t="s">
        <v>107</v>
      </c>
      <c r="AO4" s="398" t="s">
        <v>110</v>
      </c>
      <c r="AP4" s="471" t="s">
        <v>109</v>
      </c>
      <c r="AQ4" s="473" t="s">
        <v>107</v>
      </c>
      <c r="AR4" s="398" t="s">
        <v>110</v>
      </c>
      <c r="AS4" s="471" t="s">
        <v>109</v>
      </c>
      <c r="AT4" s="473" t="s">
        <v>107</v>
      </c>
      <c r="AU4" s="398" t="s">
        <v>110</v>
      </c>
      <c r="AV4" s="475" t="s">
        <v>109</v>
      </c>
      <c r="AW4" s="468"/>
      <c r="AX4" s="398"/>
      <c r="AY4" s="475"/>
      <c r="AZ4" s="468" t="s">
        <v>111</v>
      </c>
      <c r="BA4" s="398" t="s">
        <v>108</v>
      </c>
      <c r="BB4" s="471" t="s">
        <v>112</v>
      </c>
      <c r="BC4" s="438"/>
      <c r="BD4" s="439"/>
      <c r="BE4" s="396"/>
      <c r="BF4" s="396"/>
      <c r="BG4" s="396"/>
      <c r="BH4" s="396"/>
      <c r="BI4" s="463"/>
      <c r="BJ4" s="463"/>
      <c r="BK4" s="444"/>
      <c r="BL4" s="466"/>
      <c r="BM4" s="444"/>
      <c r="BN4" s="466"/>
      <c r="BO4" s="444"/>
      <c r="BP4" s="466"/>
      <c r="BQ4" s="444"/>
      <c r="BR4" s="466"/>
      <c r="BS4" s="444"/>
      <c r="BT4" s="466"/>
      <c r="BU4" s="444"/>
      <c r="BV4" s="466"/>
      <c r="BW4" s="444"/>
      <c r="BX4" s="466"/>
      <c r="BY4" s="444"/>
      <c r="BZ4" s="466"/>
      <c r="CA4" s="444"/>
      <c r="CB4" s="466"/>
      <c r="CC4" s="444"/>
      <c r="CD4" s="466"/>
      <c r="CE4" s="402"/>
      <c r="CF4" s="391" t="s">
        <v>12</v>
      </c>
      <c r="CG4" s="392"/>
      <c r="CH4" s="392"/>
      <c r="CI4" s="393"/>
      <c r="CJ4" s="391" t="s">
        <v>13</v>
      </c>
      <c r="CK4" s="392"/>
      <c r="CL4" s="392"/>
      <c r="CM4" s="393"/>
      <c r="CN4" s="391" t="s">
        <v>14</v>
      </c>
      <c r="CO4" s="392"/>
      <c r="CP4" s="392"/>
      <c r="CQ4" s="393"/>
      <c r="CR4" s="391" t="s">
        <v>15</v>
      </c>
      <c r="CS4" s="392"/>
      <c r="CT4" s="392"/>
      <c r="CU4" s="393"/>
      <c r="CV4" s="391" t="s">
        <v>16</v>
      </c>
      <c r="CW4" s="392"/>
      <c r="CX4" s="392"/>
      <c r="CY4" s="393"/>
      <c r="CZ4" s="391" t="s">
        <v>12</v>
      </c>
      <c r="DA4" s="392"/>
      <c r="DB4" s="393"/>
      <c r="DC4" s="391" t="s">
        <v>13</v>
      </c>
      <c r="DD4" s="392"/>
      <c r="DE4" s="393"/>
      <c r="DF4" s="391" t="s">
        <v>14</v>
      </c>
      <c r="DG4" s="392"/>
      <c r="DH4" s="393"/>
      <c r="DI4" s="391" t="s">
        <v>12</v>
      </c>
      <c r="DJ4" s="392"/>
      <c r="DK4" s="392"/>
      <c r="DL4" s="393"/>
      <c r="DM4" s="391" t="s">
        <v>13</v>
      </c>
      <c r="DN4" s="392"/>
      <c r="DO4" s="392"/>
      <c r="DP4" s="393"/>
      <c r="DQ4" s="391" t="s">
        <v>14</v>
      </c>
      <c r="DR4" s="392"/>
      <c r="DS4" s="392"/>
      <c r="DT4" s="393"/>
      <c r="DU4" s="391" t="s">
        <v>15</v>
      </c>
      <c r="DV4" s="392"/>
      <c r="DW4" s="392"/>
      <c r="DX4" s="393"/>
      <c r="DY4" s="391" t="s">
        <v>16</v>
      </c>
      <c r="DZ4" s="392"/>
      <c r="EA4" s="392"/>
      <c r="EB4" s="393"/>
      <c r="EC4" s="391" t="s">
        <v>12</v>
      </c>
      <c r="ED4" s="392"/>
      <c r="EE4" s="392"/>
      <c r="EF4" s="393"/>
      <c r="EG4" s="391" t="s">
        <v>13</v>
      </c>
      <c r="EH4" s="392"/>
      <c r="EI4" s="392"/>
      <c r="EJ4" s="393"/>
      <c r="EK4" s="391" t="s">
        <v>14</v>
      </c>
      <c r="EL4" s="392"/>
      <c r="EM4" s="392"/>
      <c r="EN4" s="393"/>
      <c r="EO4" s="391" t="s">
        <v>15</v>
      </c>
      <c r="EP4" s="392"/>
      <c r="EQ4" s="392"/>
      <c r="ER4" s="393"/>
      <c r="ES4" s="391" t="s">
        <v>16</v>
      </c>
      <c r="ET4" s="392"/>
      <c r="EU4" s="392"/>
      <c r="EV4" s="393"/>
      <c r="EW4" s="391" t="s">
        <v>113</v>
      </c>
      <c r="EX4" s="392"/>
      <c r="EY4" s="392"/>
      <c r="EZ4" s="393"/>
      <c r="FA4" s="391" t="s">
        <v>114</v>
      </c>
      <c r="FB4" s="392"/>
      <c r="FC4" s="392"/>
      <c r="FD4" s="393"/>
      <c r="FE4" s="391" t="s">
        <v>115</v>
      </c>
      <c r="FF4" s="392"/>
      <c r="FG4" s="392"/>
      <c r="FH4" s="393"/>
      <c r="FI4" s="443" t="s">
        <v>116</v>
      </c>
      <c r="FJ4" s="442" t="s">
        <v>117</v>
      </c>
      <c r="FK4" s="393"/>
      <c r="FL4" s="445" t="s">
        <v>118</v>
      </c>
      <c r="FM4" s="391" t="s">
        <v>119</v>
      </c>
      <c r="FN4" s="393"/>
      <c r="FO4" s="391" t="s">
        <v>120</v>
      </c>
      <c r="FP4" s="393"/>
      <c r="FQ4" s="391" t="s">
        <v>121</v>
      </c>
      <c r="FR4" s="393"/>
      <c r="FS4" s="391" t="s">
        <v>122</v>
      </c>
      <c r="FT4" s="393"/>
      <c r="FU4" s="391" t="s">
        <v>123</v>
      </c>
      <c r="FV4" s="393"/>
      <c r="FW4" s="391" t="s">
        <v>124</v>
      </c>
      <c r="FX4" s="393"/>
      <c r="FY4" s="445" t="s">
        <v>125</v>
      </c>
      <c r="FZ4" s="391" t="s">
        <v>126</v>
      </c>
      <c r="GA4" s="392"/>
      <c r="GB4" s="393"/>
      <c r="GC4" s="391" t="s">
        <v>127</v>
      </c>
      <c r="GD4" s="392"/>
      <c r="GE4" s="393"/>
      <c r="GF4" s="391" t="s">
        <v>128</v>
      </c>
      <c r="GG4" s="392"/>
      <c r="GH4" s="393"/>
    </row>
    <row r="5" spans="2:194" s="2" customFormat="1" ht="134.25" customHeight="1" x14ac:dyDescent="0.15">
      <c r="B5" s="397"/>
      <c r="C5" s="397"/>
      <c r="D5" s="397"/>
      <c r="E5" s="400"/>
      <c r="F5" s="400"/>
      <c r="G5" s="400"/>
      <c r="H5" s="456"/>
      <c r="I5" s="459"/>
      <c r="J5" s="397"/>
      <c r="K5" s="397"/>
      <c r="L5" s="397"/>
      <c r="M5" s="397"/>
      <c r="N5" s="397"/>
      <c r="O5" s="397"/>
      <c r="P5" s="397"/>
      <c r="Q5" s="462"/>
      <c r="R5" s="440"/>
      <c r="S5" s="469"/>
      <c r="T5" s="470"/>
      <c r="U5" s="472"/>
      <c r="V5" s="474"/>
      <c r="W5" s="470"/>
      <c r="X5" s="472"/>
      <c r="Y5" s="474"/>
      <c r="Z5" s="470"/>
      <c r="AA5" s="472"/>
      <c r="AB5" s="474"/>
      <c r="AC5" s="470"/>
      <c r="AD5" s="472"/>
      <c r="AE5" s="474"/>
      <c r="AF5" s="470"/>
      <c r="AG5" s="472"/>
      <c r="AH5" s="474"/>
      <c r="AI5" s="470"/>
      <c r="AJ5" s="472"/>
      <c r="AK5" s="474"/>
      <c r="AL5" s="470"/>
      <c r="AM5" s="472"/>
      <c r="AN5" s="474"/>
      <c r="AO5" s="470"/>
      <c r="AP5" s="472"/>
      <c r="AQ5" s="474"/>
      <c r="AR5" s="470"/>
      <c r="AS5" s="472"/>
      <c r="AT5" s="474"/>
      <c r="AU5" s="470"/>
      <c r="AV5" s="476"/>
      <c r="AW5" s="469"/>
      <c r="AX5" s="470"/>
      <c r="AY5" s="476"/>
      <c r="AZ5" s="477"/>
      <c r="BA5" s="470"/>
      <c r="BB5" s="478"/>
      <c r="BC5" s="440"/>
      <c r="BD5" s="441"/>
      <c r="BE5" s="397"/>
      <c r="BF5" s="397"/>
      <c r="BG5" s="397"/>
      <c r="BH5" s="397"/>
      <c r="BI5" s="464"/>
      <c r="BJ5" s="464"/>
      <c r="BK5" s="35" t="s">
        <v>129</v>
      </c>
      <c r="BL5" s="39" t="s">
        <v>130</v>
      </c>
      <c r="BM5" s="35" t="s">
        <v>129</v>
      </c>
      <c r="BN5" s="39" t="s">
        <v>130</v>
      </c>
      <c r="BO5" s="35" t="s">
        <v>129</v>
      </c>
      <c r="BP5" s="39" t="s">
        <v>130</v>
      </c>
      <c r="BQ5" s="35" t="s">
        <v>129</v>
      </c>
      <c r="BR5" s="39" t="s">
        <v>130</v>
      </c>
      <c r="BS5" s="35" t="s">
        <v>129</v>
      </c>
      <c r="BT5" s="39" t="s">
        <v>130</v>
      </c>
      <c r="BU5" s="35" t="s">
        <v>129</v>
      </c>
      <c r="BV5" s="39" t="s">
        <v>130</v>
      </c>
      <c r="BW5" s="35" t="s">
        <v>129</v>
      </c>
      <c r="BX5" s="39" t="s">
        <v>130</v>
      </c>
      <c r="BY5" s="35" t="s">
        <v>129</v>
      </c>
      <c r="BZ5" s="39" t="s">
        <v>130</v>
      </c>
      <c r="CA5" s="35" t="s">
        <v>129</v>
      </c>
      <c r="CB5" s="39" t="s">
        <v>130</v>
      </c>
      <c r="CC5" s="35" t="s">
        <v>129</v>
      </c>
      <c r="CD5" s="39" t="s">
        <v>130</v>
      </c>
      <c r="CE5" s="403"/>
      <c r="CF5" s="20" t="s">
        <v>17</v>
      </c>
      <c r="CG5" s="23" t="s">
        <v>18</v>
      </c>
      <c r="CH5" s="26" t="s">
        <v>19</v>
      </c>
      <c r="CI5" s="29" t="s">
        <v>20</v>
      </c>
      <c r="CJ5" s="20" t="s">
        <v>17</v>
      </c>
      <c r="CK5" s="23" t="s">
        <v>18</v>
      </c>
      <c r="CL5" s="26" t="s">
        <v>19</v>
      </c>
      <c r="CM5" s="29" t="s">
        <v>20</v>
      </c>
      <c r="CN5" s="20" t="s">
        <v>17</v>
      </c>
      <c r="CO5" s="23" t="s">
        <v>18</v>
      </c>
      <c r="CP5" s="26" t="s">
        <v>19</v>
      </c>
      <c r="CQ5" s="29" t="s">
        <v>20</v>
      </c>
      <c r="CR5" s="20" t="s">
        <v>17</v>
      </c>
      <c r="CS5" s="23" t="s">
        <v>18</v>
      </c>
      <c r="CT5" s="26" t="s">
        <v>19</v>
      </c>
      <c r="CU5" s="29" t="s">
        <v>20</v>
      </c>
      <c r="CV5" s="20" t="s">
        <v>17</v>
      </c>
      <c r="CW5" s="23" t="s">
        <v>18</v>
      </c>
      <c r="CX5" s="26" t="s">
        <v>19</v>
      </c>
      <c r="CY5" s="29" t="s">
        <v>20</v>
      </c>
      <c r="CZ5" s="35" t="s">
        <v>17</v>
      </c>
      <c r="DA5" s="23" t="s">
        <v>21</v>
      </c>
      <c r="DB5" s="39" t="s">
        <v>22</v>
      </c>
      <c r="DC5" s="35" t="s">
        <v>17</v>
      </c>
      <c r="DD5" s="23" t="s">
        <v>21</v>
      </c>
      <c r="DE5" s="39" t="s">
        <v>22</v>
      </c>
      <c r="DF5" s="35" t="s">
        <v>17</v>
      </c>
      <c r="DG5" s="23" t="s">
        <v>21</v>
      </c>
      <c r="DH5" s="39" t="s">
        <v>23</v>
      </c>
      <c r="DI5" s="20" t="s">
        <v>17</v>
      </c>
      <c r="DJ5" s="23" t="s">
        <v>18</v>
      </c>
      <c r="DK5" s="26" t="s">
        <v>19</v>
      </c>
      <c r="DL5" s="29" t="s">
        <v>20</v>
      </c>
      <c r="DM5" s="20" t="s">
        <v>17</v>
      </c>
      <c r="DN5" s="23" t="s">
        <v>18</v>
      </c>
      <c r="DO5" s="26" t="s">
        <v>19</v>
      </c>
      <c r="DP5" s="29" t="s">
        <v>20</v>
      </c>
      <c r="DQ5" s="20" t="s">
        <v>17</v>
      </c>
      <c r="DR5" s="23" t="s">
        <v>18</v>
      </c>
      <c r="DS5" s="26" t="s">
        <v>19</v>
      </c>
      <c r="DT5" s="29" t="s">
        <v>20</v>
      </c>
      <c r="DU5" s="20" t="s">
        <v>17</v>
      </c>
      <c r="DV5" s="23" t="s">
        <v>18</v>
      </c>
      <c r="DW5" s="26" t="s">
        <v>19</v>
      </c>
      <c r="DX5" s="29" t="s">
        <v>20</v>
      </c>
      <c r="DY5" s="20" t="s">
        <v>17</v>
      </c>
      <c r="DZ5" s="23" t="s">
        <v>18</v>
      </c>
      <c r="EA5" s="26" t="s">
        <v>19</v>
      </c>
      <c r="EB5" s="29" t="s">
        <v>20</v>
      </c>
      <c r="EC5" s="35" t="s">
        <v>17</v>
      </c>
      <c r="ED5" s="23" t="s">
        <v>21</v>
      </c>
      <c r="EE5" s="26" t="s">
        <v>19</v>
      </c>
      <c r="EF5" s="29" t="s">
        <v>20</v>
      </c>
      <c r="EG5" s="35" t="s">
        <v>17</v>
      </c>
      <c r="EH5" s="23" t="s">
        <v>21</v>
      </c>
      <c r="EI5" s="26" t="s">
        <v>19</v>
      </c>
      <c r="EJ5" s="29" t="s">
        <v>20</v>
      </c>
      <c r="EK5" s="35" t="s">
        <v>17</v>
      </c>
      <c r="EL5" s="23" t="s">
        <v>21</v>
      </c>
      <c r="EM5" s="26" t="s">
        <v>19</v>
      </c>
      <c r="EN5" s="29" t="s">
        <v>20</v>
      </c>
      <c r="EO5" s="20" t="s">
        <v>17</v>
      </c>
      <c r="EP5" s="23" t="s">
        <v>18</v>
      </c>
      <c r="EQ5" s="26" t="s">
        <v>19</v>
      </c>
      <c r="ER5" s="29" t="s">
        <v>20</v>
      </c>
      <c r="ES5" s="20" t="s">
        <v>17</v>
      </c>
      <c r="ET5" s="23" t="s">
        <v>18</v>
      </c>
      <c r="EU5" s="26" t="s">
        <v>19</v>
      </c>
      <c r="EV5" s="29" t="s">
        <v>20</v>
      </c>
      <c r="EW5" s="20" t="s">
        <v>17</v>
      </c>
      <c r="EX5" s="23" t="s">
        <v>18</v>
      </c>
      <c r="EY5" s="26" t="s">
        <v>19</v>
      </c>
      <c r="EZ5" s="29" t="s">
        <v>20</v>
      </c>
      <c r="FA5" s="20" t="s">
        <v>17</v>
      </c>
      <c r="FB5" s="23" t="s">
        <v>18</v>
      </c>
      <c r="FC5" s="26" t="s">
        <v>19</v>
      </c>
      <c r="FD5" s="29" t="s">
        <v>20</v>
      </c>
      <c r="FE5" s="20" t="s">
        <v>17</v>
      </c>
      <c r="FF5" s="23" t="s">
        <v>18</v>
      </c>
      <c r="FG5" s="26" t="s">
        <v>19</v>
      </c>
      <c r="FH5" s="29" t="s">
        <v>20</v>
      </c>
      <c r="FI5" s="444"/>
      <c r="FJ5" s="23" t="s">
        <v>131</v>
      </c>
      <c r="FK5" s="136" t="s">
        <v>132</v>
      </c>
      <c r="FL5" s="446"/>
      <c r="FM5" s="447" t="str">
        <f>リンク先!F146</f>
        <v>＜人件費＞
職員の人件費（次に掲げるものを除く。）が含まれていないか。
・事業に伴う会計年度任用職員のもの
・結婚支援センターのもの
【リスト選択】</v>
      </c>
      <c r="FN5" s="448"/>
      <c r="FO5" s="447" t="str">
        <f>リンク先!G146</f>
        <v>＜備品購入＞
備品購入に要する経費が含まれていないか。
【リスト選択】</v>
      </c>
      <c r="FP5" s="448"/>
      <c r="FQ5" s="447" t="str">
        <f>リンク先!H146</f>
        <v>＜施設整備＞
施設整備に要する経費が含まれていないか。
【リスト選択】</v>
      </c>
      <c r="FR5" s="448"/>
      <c r="FS5" s="447" t="str">
        <f>リンク先!I146</f>
        <v>＜個人給付①＞
個人への金銭給付などによる個人の負担を直接的に軽減する事業に要する経費（次に掲げるものを除く。）が含まれていないか。
・結婚支援センター及び結婚支援事業者の登録優待費用
【リスト選択】</v>
      </c>
      <c r="FT5" s="448"/>
      <c r="FU5" s="447" t="str">
        <f>リンク先!J146</f>
        <v>＜個人給付②＞
結婚支援センター及び結婚支援事業者の登録優待費用が含まれていないか。
【リスト選択】</v>
      </c>
      <c r="FV5" s="448"/>
      <c r="FW5" s="447" t="str">
        <f>リンク先!K146</f>
        <v>＜他の国庫負担金等＞
他の国庫負担金、補助金又は交付金の交付の対象となる事業に要する経費が含まれていないか。
【リスト選択】</v>
      </c>
      <c r="FX5" s="448"/>
      <c r="FY5" s="446"/>
      <c r="FZ5" s="449" t="s">
        <v>133</v>
      </c>
      <c r="GA5" s="450"/>
      <c r="GB5" s="451"/>
      <c r="GC5" s="449" t="s">
        <v>133</v>
      </c>
      <c r="GD5" s="450"/>
      <c r="GE5" s="451"/>
      <c r="GF5" s="449" t="s">
        <v>133</v>
      </c>
      <c r="GG5" s="450"/>
      <c r="GH5" s="451"/>
      <c r="GI5" s="4"/>
    </row>
    <row r="6" spans="2:194" s="2" customFormat="1" ht="27" x14ac:dyDescent="0.15">
      <c r="B6" s="6" t="s">
        <v>24</v>
      </c>
      <c r="C6" s="10">
        <f t="shared" ref="C6:AV6" si="0">COLUMN(C5)-COLUMN($B5)+1</f>
        <v>2</v>
      </c>
      <c r="D6" s="10">
        <f t="shared" si="0"/>
        <v>3</v>
      </c>
      <c r="E6" s="10">
        <f t="shared" si="0"/>
        <v>4</v>
      </c>
      <c r="F6" s="10">
        <f t="shared" si="0"/>
        <v>5</v>
      </c>
      <c r="G6" s="10">
        <f t="shared" si="0"/>
        <v>6</v>
      </c>
      <c r="H6" s="17">
        <f t="shared" si="0"/>
        <v>7</v>
      </c>
      <c r="I6" s="54">
        <f t="shared" si="0"/>
        <v>8</v>
      </c>
      <c r="J6" s="10">
        <f t="shared" si="0"/>
        <v>9</v>
      </c>
      <c r="K6" s="10">
        <f t="shared" si="0"/>
        <v>10</v>
      </c>
      <c r="L6" s="10">
        <f t="shared" si="0"/>
        <v>11</v>
      </c>
      <c r="M6" s="10">
        <f t="shared" si="0"/>
        <v>12</v>
      </c>
      <c r="N6" s="10">
        <f t="shared" si="0"/>
        <v>13</v>
      </c>
      <c r="O6" s="10">
        <f t="shared" si="0"/>
        <v>14</v>
      </c>
      <c r="P6" s="10">
        <f t="shared" si="0"/>
        <v>15</v>
      </c>
      <c r="Q6" s="70">
        <f t="shared" si="0"/>
        <v>16</v>
      </c>
      <c r="R6" s="75">
        <f t="shared" si="0"/>
        <v>17</v>
      </c>
      <c r="S6" s="54">
        <f t="shared" si="0"/>
        <v>18</v>
      </c>
      <c r="T6" s="10">
        <f t="shared" si="0"/>
        <v>19</v>
      </c>
      <c r="U6" s="30">
        <f t="shared" si="0"/>
        <v>20</v>
      </c>
      <c r="V6" s="21">
        <f t="shared" si="0"/>
        <v>21</v>
      </c>
      <c r="W6" s="10">
        <f t="shared" si="0"/>
        <v>22</v>
      </c>
      <c r="X6" s="30">
        <f t="shared" si="0"/>
        <v>23</v>
      </c>
      <c r="Y6" s="21">
        <f t="shared" si="0"/>
        <v>24</v>
      </c>
      <c r="Z6" s="10">
        <f t="shared" si="0"/>
        <v>25</v>
      </c>
      <c r="AA6" s="30">
        <f t="shared" si="0"/>
        <v>26</v>
      </c>
      <c r="AB6" s="21">
        <f t="shared" si="0"/>
        <v>27</v>
      </c>
      <c r="AC6" s="10">
        <f t="shared" si="0"/>
        <v>28</v>
      </c>
      <c r="AD6" s="30">
        <f t="shared" si="0"/>
        <v>29</v>
      </c>
      <c r="AE6" s="21">
        <f t="shared" si="0"/>
        <v>30</v>
      </c>
      <c r="AF6" s="10">
        <f t="shared" si="0"/>
        <v>31</v>
      </c>
      <c r="AG6" s="30">
        <f t="shared" si="0"/>
        <v>32</v>
      </c>
      <c r="AH6" s="21">
        <f t="shared" si="0"/>
        <v>33</v>
      </c>
      <c r="AI6" s="10">
        <f t="shared" si="0"/>
        <v>34</v>
      </c>
      <c r="AJ6" s="30">
        <f t="shared" si="0"/>
        <v>35</v>
      </c>
      <c r="AK6" s="21">
        <f t="shared" si="0"/>
        <v>36</v>
      </c>
      <c r="AL6" s="10">
        <f t="shared" si="0"/>
        <v>37</v>
      </c>
      <c r="AM6" s="30">
        <f t="shared" si="0"/>
        <v>38</v>
      </c>
      <c r="AN6" s="21">
        <f t="shared" si="0"/>
        <v>39</v>
      </c>
      <c r="AO6" s="10">
        <f t="shared" si="0"/>
        <v>40</v>
      </c>
      <c r="AP6" s="30">
        <f t="shared" si="0"/>
        <v>41</v>
      </c>
      <c r="AQ6" s="21">
        <f t="shared" si="0"/>
        <v>42</v>
      </c>
      <c r="AR6" s="10">
        <f t="shared" si="0"/>
        <v>43</v>
      </c>
      <c r="AS6" s="30">
        <f t="shared" si="0"/>
        <v>44</v>
      </c>
      <c r="AT6" s="21">
        <f t="shared" si="0"/>
        <v>45</v>
      </c>
      <c r="AU6" s="10">
        <f t="shared" si="0"/>
        <v>46</v>
      </c>
      <c r="AV6" s="70">
        <f t="shared" si="0"/>
        <v>47</v>
      </c>
      <c r="AW6" s="54"/>
      <c r="AX6" s="10"/>
      <c r="AY6" s="70"/>
      <c r="AZ6" s="54">
        <f t="shared" ref="AZ6:GH6" si="1">COLUMN(AZ5)-COLUMN($B5)+1</f>
        <v>51</v>
      </c>
      <c r="BA6" s="10">
        <f t="shared" si="1"/>
        <v>52</v>
      </c>
      <c r="BB6" s="30">
        <f t="shared" si="1"/>
        <v>53</v>
      </c>
      <c r="BC6" s="104">
        <f t="shared" si="1"/>
        <v>54</v>
      </c>
      <c r="BD6" s="10">
        <f t="shared" si="1"/>
        <v>55</v>
      </c>
      <c r="BE6" s="10">
        <f t="shared" si="1"/>
        <v>56</v>
      </c>
      <c r="BF6" s="10">
        <f t="shared" si="1"/>
        <v>57</v>
      </c>
      <c r="BG6" s="10">
        <f t="shared" si="1"/>
        <v>58</v>
      </c>
      <c r="BH6" s="10">
        <f t="shared" si="1"/>
        <v>59</v>
      </c>
      <c r="BI6" s="10">
        <f t="shared" si="1"/>
        <v>60</v>
      </c>
      <c r="BJ6" s="10">
        <f t="shared" si="1"/>
        <v>61</v>
      </c>
      <c r="BK6" s="21">
        <f t="shared" si="1"/>
        <v>62</v>
      </c>
      <c r="BL6" s="30">
        <f t="shared" si="1"/>
        <v>63</v>
      </c>
      <c r="BM6" s="21">
        <f t="shared" si="1"/>
        <v>64</v>
      </c>
      <c r="BN6" s="30">
        <f t="shared" si="1"/>
        <v>65</v>
      </c>
      <c r="BO6" s="21">
        <f t="shared" si="1"/>
        <v>66</v>
      </c>
      <c r="BP6" s="30">
        <f t="shared" si="1"/>
        <v>67</v>
      </c>
      <c r="BQ6" s="21">
        <f t="shared" si="1"/>
        <v>68</v>
      </c>
      <c r="BR6" s="30">
        <f t="shared" si="1"/>
        <v>69</v>
      </c>
      <c r="BS6" s="21">
        <f t="shared" si="1"/>
        <v>70</v>
      </c>
      <c r="BT6" s="30">
        <f t="shared" si="1"/>
        <v>71</v>
      </c>
      <c r="BU6" s="21">
        <f t="shared" si="1"/>
        <v>72</v>
      </c>
      <c r="BV6" s="30">
        <f t="shared" si="1"/>
        <v>73</v>
      </c>
      <c r="BW6" s="21">
        <f t="shared" si="1"/>
        <v>74</v>
      </c>
      <c r="BX6" s="30">
        <f t="shared" si="1"/>
        <v>75</v>
      </c>
      <c r="BY6" s="21">
        <f t="shared" si="1"/>
        <v>76</v>
      </c>
      <c r="BZ6" s="30">
        <f t="shared" si="1"/>
        <v>77</v>
      </c>
      <c r="CA6" s="21">
        <f t="shared" si="1"/>
        <v>78</v>
      </c>
      <c r="CB6" s="30">
        <f t="shared" si="1"/>
        <v>79</v>
      </c>
      <c r="CC6" s="21">
        <f t="shared" si="1"/>
        <v>80</v>
      </c>
      <c r="CD6" s="30">
        <f t="shared" si="1"/>
        <v>81</v>
      </c>
      <c r="CE6" s="17">
        <f t="shared" si="1"/>
        <v>82</v>
      </c>
      <c r="CF6" s="21">
        <f t="shared" si="1"/>
        <v>83</v>
      </c>
      <c r="CG6" s="10">
        <f t="shared" si="1"/>
        <v>84</v>
      </c>
      <c r="CH6" s="10">
        <f t="shared" si="1"/>
        <v>85</v>
      </c>
      <c r="CI6" s="30">
        <f t="shared" si="1"/>
        <v>86</v>
      </c>
      <c r="CJ6" s="21">
        <f t="shared" si="1"/>
        <v>87</v>
      </c>
      <c r="CK6" s="10">
        <f t="shared" si="1"/>
        <v>88</v>
      </c>
      <c r="CL6" s="10">
        <f t="shared" si="1"/>
        <v>89</v>
      </c>
      <c r="CM6" s="30">
        <f t="shared" si="1"/>
        <v>90</v>
      </c>
      <c r="CN6" s="21">
        <f t="shared" si="1"/>
        <v>91</v>
      </c>
      <c r="CO6" s="10">
        <f t="shared" si="1"/>
        <v>92</v>
      </c>
      <c r="CP6" s="10">
        <f t="shared" si="1"/>
        <v>93</v>
      </c>
      <c r="CQ6" s="30">
        <f t="shared" si="1"/>
        <v>94</v>
      </c>
      <c r="CR6" s="21">
        <f t="shared" si="1"/>
        <v>95</v>
      </c>
      <c r="CS6" s="10">
        <f t="shared" si="1"/>
        <v>96</v>
      </c>
      <c r="CT6" s="10">
        <f t="shared" si="1"/>
        <v>97</v>
      </c>
      <c r="CU6" s="30">
        <f t="shared" si="1"/>
        <v>98</v>
      </c>
      <c r="CV6" s="21">
        <f t="shared" si="1"/>
        <v>99</v>
      </c>
      <c r="CW6" s="10">
        <f t="shared" si="1"/>
        <v>100</v>
      </c>
      <c r="CX6" s="10">
        <f t="shared" si="1"/>
        <v>101</v>
      </c>
      <c r="CY6" s="30">
        <f t="shared" si="1"/>
        <v>102</v>
      </c>
      <c r="CZ6" s="21">
        <f t="shared" si="1"/>
        <v>103</v>
      </c>
      <c r="DA6" s="10">
        <f t="shared" si="1"/>
        <v>104</v>
      </c>
      <c r="DB6" s="30">
        <f t="shared" si="1"/>
        <v>105</v>
      </c>
      <c r="DC6" s="21">
        <f t="shared" si="1"/>
        <v>106</v>
      </c>
      <c r="DD6" s="10">
        <f t="shared" si="1"/>
        <v>107</v>
      </c>
      <c r="DE6" s="30">
        <f t="shared" si="1"/>
        <v>108</v>
      </c>
      <c r="DF6" s="21">
        <f t="shared" si="1"/>
        <v>109</v>
      </c>
      <c r="DG6" s="10">
        <f t="shared" si="1"/>
        <v>110</v>
      </c>
      <c r="DH6" s="30">
        <f t="shared" si="1"/>
        <v>111</v>
      </c>
      <c r="DI6" s="21">
        <f t="shared" si="1"/>
        <v>112</v>
      </c>
      <c r="DJ6" s="10">
        <f t="shared" si="1"/>
        <v>113</v>
      </c>
      <c r="DK6" s="10">
        <f t="shared" si="1"/>
        <v>114</v>
      </c>
      <c r="DL6" s="30">
        <f t="shared" si="1"/>
        <v>115</v>
      </c>
      <c r="DM6" s="21">
        <f t="shared" si="1"/>
        <v>116</v>
      </c>
      <c r="DN6" s="10">
        <f t="shared" si="1"/>
        <v>117</v>
      </c>
      <c r="DO6" s="10">
        <f t="shared" si="1"/>
        <v>118</v>
      </c>
      <c r="DP6" s="30">
        <f t="shared" si="1"/>
        <v>119</v>
      </c>
      <c r="DQ6" s="21">
        <f t="shared" si="1"/>
        <v>120</v>
      </c>
      <c r="DR6" s="10">
        <f t="shared" si="1"/>
        <v>121</v>
      </c>
      <c r="DS6" s="10">
        <f t="shared" si="1"/>
        <v>122</v>
      </c>
      <c r="DT6" s="30">
        <f t="shared" si="1"/>
        <v>123</v>
      </c>
      <c r="DU6" s="21">
        <f t="shared" si="1"/>
        <v>124</v>
      </c>
      <c r="DV6" s="10">
        <f t="shared" si="1"/>
        <v>125</v>
      </c>
      <c r="DW6" s="10">
        <f t="shared" si="1"/>
        <v>126</v>
      </c>
      <c r="DX6" s="30">
        <f t="shared" si="1"/>
        <v>127</v>
      </c>
      <c r="DY6" s="21">
        <f t="shared" si="1"/>
        <v>128</v>
      </c>
      <c r="DZ6" s="10">
        <f t="shared" si="1"/>
        <v>129</v>
      </c>
      <c r="EA6" s="10">
        <f t="shared" si="1"/>
        <v>130</v>
      </c>
      <c r="EB6" s="30">
        <f t="shared" si="1"/>
        <v>131</v>
      </c>
      <c r="EC6" s="21">
        <f t="shared" si="1"/>
        <v>132</v>
      </c>
      <c r="ED6" s="10">
        <f t="shared" si="1"/>
        <v>133</v>
      </c>
      <c r="EE6" s="10">
        <f t="shared" si="1"/>
        <v>134</v>
      </c>
      <c r="EF6" s="30">
        <f t="shared" si="1"/>
        <v>135</v>
      </c>
      <c r="EG6" s="21">
        <f t="shared" si="1"/>
        <v>136</v>
      </c>
      <c r="EH6" s="10">
        <f t="shared" si="1"/>
        <v>137</v>
      </c>
      <c r="EI6" s="10">
        <f t="shared" si="1"/>
        <v>138</v>
      </c>
      <c r="EJ6" s="30">
        <f t="shared" si="1"/>
        <v>139</v>
      </c>
      <c r="EK6" s="21">
        <f t="shared" si="1"/>
        <v>140</v>
      </c>
      <c r="EL6" s="10">
        <f t="shared" si="1"/>
        <v>141</v>
      </c>
      <c r="EM6" s="10">
        <f t="shared" si="1"/>
        <v>142</v>
      </c>
      <c r="EN6" s="30">
        <f t="shared" si="1"/>
        <v>143</v>
      </c>
      <c r="EO6" s="21">
        <f t="shared" si="1"/>
        <v>144</v>
      </c>
      <c r="EP6" s="10">
        <f t="shared" si="1"/>
        <v>145</v>
      </c>
      <c r="EQ6" s="10">
        <f t="shared" si="1"/>
        <v>146</v>
      </c>
      <c r="ER6" s="30">
        <f t="shared" si="1"/>
        <v>147</v>
      </c>
      <c r="ES6" s="21">
        <f t="shared" si="1"/>
        <v>148</v>
      </c>
      <c r="ET6" s="10">
        <f t="shared" si="1"/>
        <v>149</v>
      </c>
      <c r="EU6" s="10">
        <f t="shared" si="1"/>
        <v>150</v>
      </c>
      <c r="EV6" s="30">
        <f t="shared" si="1"/>
        <v>151</v>
      </c>
      <c r="EW6" s="21">
        <f t="shared" si="1"/>
        <v>152</v>
      </c>
      <c r="EX6" s="10">
        <f t="shared" si="1"/>
        <v>153</v>
      </c>
      <c r="EY6" s="10">
        <f t="shared" si="1"/>
        <v>154</v>
      </c>
      <c r="EZ6" s="30">
        <f t="shared" si="1"/>
        <v>155</v>
      </c>
      <c r="FA6" s="21">
        <f t="shared" si="1"/>
        <v>156</v>
      </c>
      <c r="FB6" s="10">
        <f t="shared" si="1"/>
        <v>157</v>
      </c>
      <c r="FC6" s="10">
        <f t="shared" si="1"/>
        <v>158</v>
      </c>
      <c r="FD6" s="30">
        <f t="shared" si="1"/>
        <v>159</v>
      </c>
      <c r="FE6" s="21">
        <f t="shared" si="1"/>
        <v>160</v>
      </c>
      <c r="FF6" s="10">
        <f t="shared" si="1"/>
        <v>161</v>
      </c>
      <c r="FG6" s="10">
        <f t="shared" si="1"/>
        <v>162</v>
      </c>
      <c r="FH6" s="30">
        <f t="shared" si="1"/>
        <v>163</v>
      </c>
      <c r="FI6" s="21">
        <f t="shared" si="1"/>
        <v>164</v>
      </c>
      <c r="FJ6" s="10">
        <f t="shared" si="1"/>
        <v>165</v>
      </c>
      <c r="FK6" s="30">
        <f t="shared" si="1"/>
        <v>166</v>
      </c>
      <c r="FL6" s="138">
        <f t="shared" si="1"/>
        <v>167</v>
      </c>
      <c r="FM6" s="21">
        <f t="shared" si="1"/>
        <v>168</v>
      </c>
      <c r="FN6" s="30">
        <f t="shared" si="1"/>
        <v>169</v>
      </c>
      <c r="FO6" s="21">
        <f t="shared" si="1"/>
        <v>170</v>
      </c>
      <c r="FP6" s="30">
        <f t="shared" si="1"/>
        <v>171</v>
      </c>
      <c r="FQ6" s="21">
        <f t="shared" si="1"/>
        <v>172</v>
      </c>
      <c r="FR6" s="30">
        <f t="shared" si="1"/>
        <v>173</v>
      </c>
      <c r="FS6" s="21">
        <f t="shared" si="1"/>
        <v>174</v>
      </c>
      <c r="FT6" s="30">
        <f t="shared" si="1"/>
        <v>175</v>
      </c>
      <c r="FU6" s="21">
        <f t="shared" si="1"/>
        <v>176</v>
      </c>
      <c r="FV6" s="30">
        <f t="shared" si="1"/>
        <v>177</v>
      </c>
      <c r="FW6" s="21">
        <f t="shared" si="1"/>
        <v>178</v>
      </c>
      <c r="FX6" s="30">
        <f t="shared" si="1"/>
        <v>179</v>
      </c>
      <c r="FY6" s="138">
        <f t="shared" si="1"/>
        <v>180</v>
      </c>
      <c r="FZ6" s="21">
        <f t="shared" si="1"/>
        <v>181</v>
      </c>
      <c r="GA6" s="10">
        <f t="shared" si="1"/>
        <v>182</v>
      </c>
      <c r="GB6" s="30">
        <f t="shared" si="1"/>
        <v>183</v>
      </c>
      <c r="GC6" s="21">
        <f t="shared" si="1"/>
        <v>184</v>
      </c>
      <c r="GD6" s="10">
        <f t="shared" si="1"/>
        <v>185</v>
      </c>
      <c r="GE6" s="30">
        <f t="shared" si="1"/>
        <v>186</v>
      </c>
      <c r="GF6" s="21">
        <f t="shared" si="1"/>
        <v>187</v>
      </c>
      <c r="GG6" s="10">
        <f t="shared" si="1"/>
        <v>188</v>
      </c>
      <c r="GH6" s="30">
        <f t="shared" si="1"/>
        <v>189</v>
      </c>
      <c r="GI6" s="145"/>
      <c r="GK6" s="2" t="s">
        <v>134</v>
      </c>
      <c r="GL6" s="2" t="s">
        <v>135</v>
      </c>
    </row>
    <row r="7" spans="2:194" ht="187.5" customHeight="1" x14ac:dyDescent="0.15">
      <c r="B7" s="45" t="s">
        <v>12</v>
      </c>
      <c r="C7" s="48" t="str">
        <f>'1_共通入力シート【記載必須】'!$B$7</f>
        <v>222089</v>
      </c>
      <c r="D7" s="13" t="str">
        <f>'1_共通入力シート【記載必須】'!$C$7</f>
        <v>市町村</v>
      </c>
      <c r="E7" s="13" t="str">
        <f>'1_共通入力シート【記載必須】'!$D$7</f>
        <v>静岡県</v>
      </c>
      <c r="F7" s="13" t="str">
        <f>'1_共通入力シート【記載必須】'!$E$7</f>
        <v>伊東市</v>
      </c>
      <c r="G7" s="13" t="str">
        <f>'1_共通入力シート【記載必須】'!$F$7</f>
        <v>静岡県伊東市</v>
      </c>
      <c r="H7" s="51" t="s">
        <v>136</v>
      </c>
      <c r="I7" s="55" t="s">
        <v>137</v>
      </c>
      <c r="J7" s="58" t="s">
        <v>138</v>
      </c>
      <c r="K7" s="58" t="s">
        <v>139</v>
      </c>
      <c r="L7" s="58" t="s">
        <v>140</v>
      </c>
      <c r="M7" s="61" t="s">
        <v>141</v>
      </c>
      <c r="N7" s="64">
        <f>IFERROR(VLOOKUP(GK7,リンク先!$F$3:$J$9,1+GL7,0),"")</f>
        <v>0.5</v>
      </c>
      <c r="O7" s="65">
        <f t="shared" ref="O7:O25" si="2">AZ7</f>
        <v>35800</v>
      </c>
      <c r="P7" s="67">
        <v>0</v>
      </c>
      <c r="Q7" s="71">
        <f t="shared" ref="Q7:Q25" si="3">BA7</f>
        <v>35800</v>
      </c>
      <c r="R7" s="76">
        <f t="shared" ref="R7:R25" si="4">O7-P7</f>
        <v>35800</v>
      </c>
      <c r="S7" s="78">
        <v>0</v>
      </c>
      <c r="T7" s="83">
        <f t="shared" ref="T7:T25" si="5">S7-U7</f>
        <v>0</v>
      </c>
      <c r="U7" s="86">
        <v>0</v>
      </c>
      <c r="V7" s="89">
        <v>0</v>
      </c>
      <c r="W7" s="83">
        <f t="shared" ref="W7:W25" si="6">V7-X7</f>
        <v>0</v>
      </c>
      <c r="X7" s="86">
        <v>0</v>
      </c>
      <c r="Y7" s="89">
        <v>25800</v>
      </c>
      <c r="Z7" s="83">
        <f t="shared" ref="Z7:Z25" si="7">Y7-AA7</f>
        <v>25800</v>
      </c>
      <c r="AA7" s="86"/>
      <c r="AB7" s="89">
        <v>0</v>
      </c>
      <c r="AC7" s="83">
        <f t="shared" ref="AC7:AC25" si="8">AB7-AD7</f>
        <v>0</v>
      </c>
      <c r="AD7" s="86">
        <v>0</v>
      </c>
      <c r="AE7" s="89">
        <v>10000</v>
      </c>
      <c r="AF7" s="83">
        <f t="shared" ref="AF7:AF25" si="9">AE7-AG7</f>
        <v>10000</v>
      </c>
      <c r="AG7" s="86"/>
      <c r="AH7" s="89">
        <v>0</v>
      </c>
      <c r="AI7" s="83">
        <f t="shared" ref="AI7:AI25" si="10">AH7-AJ7</f>
        <v>0</v>
      </c>
      <c r="AJ7" s="86">
        <v>0</v>
      </c>
      <c r="AK7" s="89">
        <v>0</v>
      </c>
      <c r="AL7" s="83">
        <f t="shared" ref="AL7:AL25" si="11">AK7-AM7</f>
        <v>0</v>
      </c>
      <c r="AM7" s="86">
        <v>0</v>
      </c>
      <c r="AN7" s="89">
        <v>0</v>
      </c>
      <c r="AO7" s="83">
        <f t="shared" ref="AO7:AO25" si="12">AN7-AP7</f>
        <v>0</v>
      </c>
      <c r="AP7" s="86">
        <v>0</v>
      </c>
      <c r="AQ7" s="89">
        <v>0</v>
      </c>
      <c r="AR7" s="83">
        <f t="shared" ref="AR7:AR25" si="13">AQ7-AS7</f>
        <v>0</v>
      </c>
      <c r="AS7" s="86">
        <v>0</v>
      </c>
      <c r="AT7" s="89">
        <v>0</v>
      </c>
      <c r="AU7" s="83">
        <f t="shared" ref="AU7:AU25" si="14">AT7-AV7</f>
        <v>0</v>
      </c>
      <c r="AV7" s="93">
        <v>0</v>
      </c>
      <c r="AW7" s="78"/>
      <c r="AX7" s="96"/>
      <c r="AY7" s="93"/>
      <c r="AZ7" s="100">
        <f t="shared" ref="AZ7:BB25" si="15">S7+V7+Y7+AB7+AE7+AH7+AK7+AN7+AQ7+AT7</f>
        <v>35800</v>
      </c>
      <c r="BA7" s="101">
        <f t="shared" si="15"/>
        <v>35800</v>
      </c>
      <c r="BB7" s="102">
        <f t="shared" si="15"/>
        <v>0</v>
      </c>
      <c r="BC7" s="105" t="s">
        <v>142</v>
      </c>
      <c r="BD7" s="108" t="s">
        <v>143</v>
      </c>
      <c r="BE7" s="111" t="s">
        <v>144</v>
      </c>
      <c r="BF7" s="111">
        <v>2017</v>
      </c>
      <c r="BG7" s="113">
        <f t="shared" ref="BG7:BG25" si="16">DATEVALUE(BF7&amp;"年12月31日")</f>
        <v>43100</v>
      </c>
      <c r="BH7" s="114">
        <f t="shared" ref="BH7:BH25" si="17">2026-BF7</f>
        <v>9</v>
      </c>
      <c r="BI7"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7" s="18" t="s">
        <v>145</v>
      </c>
      <c r="BK7" s="120" t="s">
        <v>146</v>
      </c>
      <c r="BL7" s="121" t="s">
        <v>147</v>
      </c>
      <c r="BM7" s="120"/>
      <c r="BN7" s="121"/>
      <c r="BO7" s="120"/>
      <c r="BP7" s="121"/>
      <c r="BQ7" s="120"/>
      <c r="BR7" s="121"/>
      <c r="BS7" s="120"/>
      <c r="BT7" s="121"/>
      <c r="BU7" s="120"/>
      <c r="BV7" s="121"/>
      <c r="BW7" s="120"/>
      <c r="BX7" s="121"/>
      <c r="BY7" s="120"/>
      <c r="BZ7" s="121"/>
      <c r="CA7" s="120"/>
      <c r="CB7" s="121"/>
      <c r="CC7" s="120"/>
      <c r="CD7" s="121"/>
      <c r="CE7" s="124" t="s">
        <v>148</v>
      </c>
      <c r="CF7" s="125" t="str">
        <f>IF('1_共通入力シート【記載必須】'!H$7="","",'1_共通入力シート【記載必須】'!H$7)</f>
        <v>子育てを楽しいと思う親の割合</v>
      </c>
      <c r="CG7" s="40" t="str">
        <f>IF('1_共通入力シート【記載必須】'!I$7="","",'1_共通入力シート【記載必須】'!I$7)</f>
        <v>％</v>
      </c>
      <c r="CH7" s="40" t="str">
        <f>IF('1_共通入力シート【記載必須】'!J$7="","",'1_共通入力シート【記載必須】'!J$7)</f>
        <v xml:space="preserve">95 (R8年度) </v>
      </c>
      <c r="CI7" s="129" t="str">
        <f>IF('1_共通入力シート【記載必須】'!K$7="","",'1_共通入力シート【記載必須】'!K$7)</f>
        <v>---</v>
      </c>
      <c r="CJ7" s="125" t="str">
        <f>IF('1_共通入力シート【記載必須】'!L$7="","",'1_共通入力シート【記載必須】'!L$7)</f>
        <v>「出産・子育て支援の充実」に満足している市民の割合（市民満足度調査）</v>
      </c>
      <c r="CK7" s="40" t="str">
        <f>IF('1_共通入力シート【記載必須】'!M$7="","",'1_共通入力シート【記載必須】'!M$7)</f>
        <v>％</v>
      </c>
      <c r="CL7" s="40" t="str">
        <f>IF('1_共通入力シート【記載必須】'!N$7="","",'1_共通入力シート【記載必須】'!N$7)</f>
        <v>70（R8年度）</v>
      </c>
      <c r="CM7" s="129" t="str">
        <f>IF('1_共通入力シート【記載必須】'!O$7="","",'1_共通入力シート【記載必須】'!O$7)</f>
        <v>---</v>
      </c>
      <c r="CN7" s="125" t="str">
        <f>IF('1_共通入力シート【記載必須】'!P$7="","",'1_共通入力シート【記載必須】'!P$7)</f>
        <v/>
      </c>
      <c r="CO7" s="40" t="str">
        <f>IF('1_共通入力シート【記載必須】'!Q$7="","",'1_共通入力シート【記載必須】'!Q$7)</f>
        <v/>
      </c>
      <c r="CP7" s="40" t="str">
        <f>IF('1_共通入力シート【記載必須】'!R$7="","",'1_共通入力シート【記載必須】'!R$7)</f>
        <v/>
      </c>
      <c r="CQ7" s="129" t="str">
        <f>IF('1_共通入力シート【記載必須】'!S$7="","",'1_共通入力シート【記載必須】'!S$7)</f>
        <v/>
      </c>
      <c r="CR7" s="125" t="str">
        <f>IF('1_共通入力シート【記載必須】'!T$7="","",'1_共通入力シート【記載必須】'!T$7)</f>
        <v/>
      </c>
      <c r="CS7" s="40" t="str">
        <f>IF('1_共通入力シート【記載必須】'!U$7="","",'1_共通入力シート【記載必須】'!U$7)</f>
        <v/>
      </c>
      <c r="CT7" s="40" t="str">
        <f>IF('1_共通入力シート【記載必須】'!V$7="","",'1_共通入力シート【記載必須】'!V$7)</f>
        <v/>
      </c>
      <c r="CU7" s="129" t="str">
        <f>IF('1_共通入力シート【記載必須】'!W$7="","",'1_共通入力シート【記載必須】'!W$7)</f>
        <v/>
      </c>
      <c r="CV7" s="125" t="str">
        <f>IF('1_共通入力シート【記載必須】'!X$7="","",'1_共通入力シート【記載必須】'!X$7)</f>
        <v/>
      </c>
      <c r="CW7" s="40" t="str">
        <f>IF('1_共通入力シート【記載必須】'!Y$7="","",'1_共通入力シート【記載必須】'!Y$7)</f>
        <v/>
      </c>
      <c r="CX7" s="40" t="str">
        <f>IF('1_共通入力シート【記載必須】'!Z$7="","",'1_共通入力シート【記載必須】'!Z$7)</f>
        <v/>
      </c>
      <c r="CY7" s="129" t="str">
        <f>IF('1_共通入力シート【記載必須】'!AA$7="","",'1_共通入力シート【記載必須】'!AA$7)</f>
        <v/>
      </c>
      <c r="CZ7" s="125" t="str">
        <f>IF('1_共通入力シート【記載必須】'!AB$7="","",'1_共通入力シート【記載必須】'!AB$7)</f>
        <v>合計特殊出生率</v>
      </c>
      <c r="DA7" s="131" t="str">
        <f>IF('1_共通入力シート【記載必須】'!AC$7="","",'1_共通入力シート【記載必須】'!AC$7)</f>
        <v/>
      </c>
      <c r="DB7" s="129" t="str">
        <f>IF('1_共通入力シート【記載必須】'!AD$7="","",'1_共通入力シート【記載必須】'!AD$7)</f>
        <v>1.23（R5年度）</v>
      </c>
      <c r="DC7" s="125" t="str">
        <f>IF('1_共通入力シート【記載必須】'!AE$7="","",'1_共通入力シート【記載必須】'!AE$7)</f>
        <v>婚姻件数</v>
      </c>
      <c r="DD7" s="40" t="str">
        <f>IF('1_共通入力シート【記載必須】'!AF$7="","",'1_共通入力シート【記載必須】'!AF$7)</f>
        <v>件</v>
      </c>
      <c r="DE7" s="129" t="str">
        <f>IF('1_共通入力シート【記載必須】'!AG$7="","",'1_共通入力シート【記載必須】'!AG$7)</f>
        <v>165(R4年度）</v>
      </c>
      <c r="DF7" s="125" t="str">
        <f>IF('1_共通入力シート【記載必須】'!AH$7="","",'1_共通入力シート【記載必須】'!AH$7)</f>
        <v>婚姻率</v>
      </c>
      <c r="DG7" s="131" t="str">
        <f>IF('1_共通入力シート【記載必須】'!AI$7="","",'1_共通入力シート【記載必須】'!AI$7)</f>
        <v/>
      </c>
      <c r="DH7" s="129" t="str">
        <f>IF('1_共通入力シート【記載必須】'!AJ$7="","",'1_共通入力シート【記載必須】'!AJ$7)</f>
        <v>2.6（R4年度）</v>
      </c>
      <c r="DI7" s="22" t="s">
        <v>149</v>
      </c>
      <c r="DJ7" s="24" t="s">
        <v>150</v>
      </c>
      <c r="DK7" s="27" t="s">
        <v>151</v>
      </c>
      <c r="DL7" s="31" t="s">
        <v>152</v>
      </c>
      <c r="DM7" s="22" t="s">
        <v>153</v>
      </c>
      <c r="DN7" s="24" t="s">
        <v>29</v>
      </c>
      <c r="DO7" s="27" t="s">
        <v>154</v>
      </c>
      <c r="DP7" s="31" t="s">
        <v>155</v>
      </c>
      <c r="DQ7" s="22" t="s">
        <v>156</v>
      </c>
      <c r="DR7" s="24" t="s">
        <v>29</v>
      </c>
      <c r="DS7" s="27" t="s">
        <v>157</v>
      </c>
      <c r="DT7" s="31" t="s">
        <v>158</v>
      </c>
      <c r="DU7" s="22"/>
      <c r="DV7" s="24"/>
      <c r="DW7" s="27"/>
      <c r="DX7" s="31"/>
      <c r="DY7" s="22"/>
      <c r="DZ7" s="24"/>
      <c r="EA7" s="27"/>
      <c r="EB7" s="31"/>
      <c r="EC7" s="125" t="s">
        <v>159</v>
      </c>
      <c r="ED7" s="132" t="s">
        <v>29</v>
      </c>
      <c r="EE7" s="27" t="s">
        <v>160</v>
      </c>
      <c r="EF7" s="27" t="s">
        <v>160</v>
      </c>
      <c r="EG7" s="125" t="s">
        <v>161</v>
      </c>
      <c r="EH7" s="132" t="s">
        <v>29</v>
      </c>
      <c r="EI7" s="27" t="s">
        <v>160</v>
      </c>
      <c r="EJ7" s="27" t="s">
        <v>160</v>
      </c>
      <c r="EK7" s="125" t="s">
        <v>162</v>
      </c>
      <c r="EL7" s="132" t="s">
        <v>29</v>
      </c>
      <c r="EM7" s="27" t="s">
        <v>160</v>
      </c>
      <c r="EN7" s="27" t="s">
        <v>160</v>
      </c>
      <c r="EO7" s="22" t="s">
        <v>163</v>
      </c>
      <c r="EP7" s="24" t="s">
        <v>29</v>
      </c>
      <c r="EQ7" s="27" t="s">
        <v>164</v>
      </c>
      <c r="ER7" s="31" t="s">
        <v>165</v>
      </c>
      <c r="ES7" s="22"/>
      <c r="ET7" s="24"/>
      <c r="EU7" s="27"/>
      <c r="EV7" s="31"/>
      <c r="EW7" s="22"/>
      <c r="EX7" s="24"/>
      <c r="EY7" s="27"/>
      <c r="EZ7" s="31"/>
      <c r="FA7" s="22"/>
      <c r="FB7" s="24"/>
      <c r="FC7" s="27"/>
      <c r="FD7" s="31"/>
      <c r="FE7" s="22"/>
      <c r="FF7" s="24"/>
      <c r="FG7" s="27"/>
      <c r="FH7" s="31"/>
      <c r="FI7" s="134"/>
      <c r="FJ7" s="135"/>
      <c r="FK7" s="137"/>
      <c r="FL7" s="139" t="str">
        <f t="shared" ref="FL7:FL25" si="18">IF(OR(FN7="NG",FP7="NG",FR7="NG",FT7="NG",FV7="NG",FX7="NG"),"NG","OK")</f>
        <v>OK</v>
      </c>
      <c r="FM7" s="140" t="s">
        <v>166</v>
      </c>
      <c r="FN7" s="141" t="str">
        <f t="shared" ref="FN7:FN25" si="19">IF(FM7="含まれていない","OK","NG")</f>
        <v>OK</v>
      </c>
      <c r="FO7" s="140" t="s">
        <v>166</v>
      </c>
      <c r="FP7" s="141" t="str">
        <f t="shared" ref="FP7:FP25" si="20">IF(FO7="含まれていない","OK","NG")</f>
        <v>OK</v>
      </c>
      <c r="FQ7" s="140" t="s">
        <v>166</v>
      </c>
      <c r="FR7" s="141" t="str">
        <f t="shared" ref="FR7:FR25" si="21">IF(FQ7="含まれていない","OK","NG")</f>
        <v>OK</v>
      </c>
      <c r="FS7" s="140" t="s">
        <v>166</v>
      </c>
      <c r="FT7" s="141" t="str">
        <f t="shared" ref="FT7:FT25" si="22">IF(FS7="含まれていない","OK","NG")</f>
        <v>OK</v>
      </c>
      <c r="FU7" s="140" t="s">
        <v>166</v>
      </c>
      <c r="FV7" s="141" t="str">
        <f t="shared" ref="FV7:FV25" si="23">IF(OR(FU7="含まれている（留意点等の要件ア〜エを満たしている）",FU7="含まれていない"),"OK","NG")</f>
        <v>OK</v>
      </c>
      <c r="FW7" s="140" t="s">
        <v>166</v>
      </c>
      <c r="FX7" s="141" t="str">
        <f t="shared" ref="FX7:FX25" si="24">IF(FW7="含まれていない","OK","NG")</f>
        <v>OK</v>
      </c>
      <c r="FY7" s="139" t="str">
        <f t="shared" ref="FY7:FY25" si="25">IF(OR(GB7="NG",GE7="NG",GH7="NG"),"NG","OK")</f>
        <v>OK</v>
      </c>
      <c r="FZ7" s="125" t="str">
        <f>IFERROR(VLOOKUP($L7,リンク先!$E$147:$M$157,2,FALSE)&amp;"","")</f>
        <v/>
      </c>
      <c r="GA7" s="142"/>
      <c r="GB7" s="141" t="str">
        <f t="shared" ref="GB7:GB25" si="26">IF(OR(GA7="○",FZ7=""),"OK","NG")</f>
        <v>OK</v>
      </c>
      <c r="GC7" s="125" t="str">
        <f>IFERROR(VLOOKUP($L7,リンク先!$E$147:$M$157,3,FALSE)&amp;"","")</f>
        <v/>
      </c>
      <c r="GD7" s="142"/>
      <c r="GE7" s="141" t="str">
        <f t="shared" ref="GE7:GE25" si="27">IF(OR(GD7="○",GC7=""),"OK","NG")</f>
        <v>OK</v>
      </c>
      <c r="GF7" s="125" t="str">
        <f>IFERROR(VLOOKUP($L7,リンク先!$E$147:$M$157,4,FALSE)&amp;"","")</f>
        <v/>
      </c>
      <c r="GG7" s="142"/>
      <c r="GH7" s="141" t="str">
        <f t="shared" ref="GH7:GH25" si="28">IF(OR(GG7="○",GF7=""),"OK","NG")</f>
        <v>OK</v>
      </c>
      <c r="GI7" s="146"/>
      <c r="GK7" s="1" t="str">
        <f t="shared" ref="GK7:GK25" si="29">J7&amp;K7</f>
        <v>結婚_妊娠・出産_子育てに温かい社会づくり・気運醸成事業一般メニュー</v>
      </c>
      <c r="GL7" s="1">
        <f>IF(I7=リンク先!$C$12,4,VLOOKUP('1_共通入力シート【記載必須】'!$B$7,補助率判定!$B:$I,8,0))</f>
        <v>4</v>
      </c>
    </row>
    <row r="8" spans="2:194" ht="187.5" customHeight="1" x14ac:dyDescent="0.15">
      <c r="B8" s="45" t="s">
        <v>13</v>
      </c>
      <c r="C8" s="48" t="str">
        <f>'1_共通入力シート【記載必須】'!$B$7</f>
        <v>222089</v>
      </c>
      <c r="D8" s="13" t="str">
        <f>'1_共通入力シート【記載必須】'!$C$7</f>
        <v>市町村</v>
      </c>
      <c r="E8" s="13" t="str">
        <f>'1_共通入力シート【記載必須】'!$D$7</f>
        <v>静岡県</v>
      </c>
      <c r="F8" s="13" t="str">
        <f>'1_共通入力シート【記載必須】'!$E$7</f>
        <v>伊東市</v>
      </c>
      <c r="G8" s="13" t="str">
        <f>'1_共通入力シート【記載必須】'!$F$7</f>
        <v>静岡県伊東市</v>
      </c>
      <c r="H8" s="51" t="s">
        <v>136</v>
      </c>
      <c r="I8" s="55" t="s">
        <v>137</v>
      </c>
      <c r="J8" s="58" t="s">
        <v>138</v>
      </c>
      <c r="K8" s="58" t="s">
        <v>139</v>
      </c>
      <c r="L8" s="58" t="s">
        <v>140</v>
      </c>
      <c r="M8" s="61" t="s">
        <v>167</v>
      </c>
      <c r="N8" s="64">
        <f>IFERROR(VLOOKUP(GK8,リンク先!$F$3:$J$9,1+GL8,0),"")</f>
        <v>0.5</v>
      </c>
      <c r="O8" s="65">
        <f t="shared" si="2"/>
        <v>3925145</v>
      </c>
      <c r="P8" s="67">
        <v>0</v>
      </c>
      <c r="Q8" s="71">
        <f t="shared" si="3"/>
        <v>3925145</v>
      </c>
      <c r="R8" s="76">
        <f t="shared" si="4"/>
        <v>3925145</v>
      </c>
      <c r="S8" s="78">
        <v>0</v>
      </c>
      <c r="T8" s="83">
        <f t="shared" si="5"/>
        <v>0</v>
      </c>
      <c r="U8" s="86">
        <v>0</v>
      </c>
      <c r="V8" s="89">
        <v>0</v>
      </c>
      <c r="W8" s="83">
        <f t="shared" si="6"/>
        <v>0</v>
      </c>
      <c r="X8" s="86">
        <v>0</v>
      </c>
      <c r="Y8" s="89">
        <v>0</v>
      </c>
      <c r="Z8" s="83">
        <f t="shared" si="7"/>
        <v>0</v>
      </c>
      <c r="AA8" s="86">
        <v>0</v>
      </c>
      <c r="AB8" s="89">
        <v>0</v>
      </c>
      <c r="AC8" s="83">
        <f t="shared" si="8"/>
        <v>0</v>
      </c>
      <c r="AD8" s="86">
        <v>0</v>
      </c>
      <c r="AE8" s="89">
        <v>0</v>
      </c>
      <c r="AF8" s="83">
        <f t="shared" si="9"/>
        <v>0</v>
      </c>
      <c r="AG8" s="86">
        <v>0</v>
      </c>
      <c r="AH8" s="89">
        <v>0</v>
      </c>
      <c r="AI8" s="83">
        <f t="shared" si="10"/>
        <v>0</v>
      </c>
      <c r="AJ8" s="86">
        <v>0</v>
      </c>
      <c r="AK8" s="89">
        <v>3925145</v>
      </c>
      <c r="AL8" s="83">
        <f t="shared" si="11"/>
        <v>3925145</v>
      </c>
      <c r="AM8" s="86"/>
      <c r="AN8" s="89">
        <v>0</v>
      </c>
      <c r="AO8" s="83">
        <f t="shared" si="12"/>
        <v>0</v>
      </c>
      <c r="AP8" s="86">
        <v>0</v>
      </c>
      <c r="AQ8" s="89">
        <v>0</v>
      </c>
      <c r="AR8" s="83">
        <f t="shared" si="13"/>
        <v>0</v>
      </c>
      <c r="AS8" s="86">
        <v>0</v>
      </c>
      <c r="AT8" s="89">
        <v>0</v>
      </c>
      <c r="AU8" s="83">
        <f t="shared" si="14"/>
        <v>0</v>
      </c>
      <c r="AV8" s="93">
        <v>0</v>
      </c>
      <c r="AW8" s="78"/>
      <c r="AX8" s="96"/>
      <c r="AY8" s="93"/>
      <c r="AZ8" s="100">
        <f t="shared" si="15"/>
        <v>3925145</v>
      </c>
      <c r="BA8" s="101">
        <f t="shared" si="15"/>
        <v>3925145</v>
      </c>
      <c r="BB8" s="102">
        <f t="shared" si="15"/>
        <v>0</v>
      </c>
      <c r="BC8" s="105" t="s">
        <v>142</v>
      </c>
      <c r="BD8" s="108" t="s">
        <v>143</v>
      </c>
      <c r="BE8" s="111" t="s">
        <v>144</v>
      </c>
      <c r="BF8" s="111">
        <v>2017</v>
      </c>
      <c r="BG8" s="113">
        <f t="shared" si="16"/>
        <v>43100</v>
      </c>
      <c r="BH8" s="114">
        <f t="shared" si="17"/>
        <v>9</v>
      </c>
      <c r="BI8"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8" s="18" t="s">
        <v>168</v>
      </c>
      <c r="BK8" s="120" t="s">
        <v>169</v>
      </c>
      <c r="BL8" s="121" t="s">
        <v>170</v>
      </c>
      <c r="BM8" s="120"/>
      <c r="BN8" s="121"/>
      <c r="BO8" s="120"/>
      <c r="BP8" s="121"/>
      <c r="BQ8" s="120"/>
      <c r="BR8" s="121"/>
      <c r="BS8" s="120"/>
      <c r="BT8" s="121"/>
      <c r="BU8" s="120"/>
      <c r="BV8" s="121"/>
      <c r="BW8" s="120"/>
      <c r="BX8" s="121"/>
      <c r="BY8" s="120"/>
      <c r="BZ8" s="121"/>
      <c r="CA8" s="120"/>
      <c r="CB8" s="121"/>
      <c r="CC8" s="120"/>
      <c r="CD8" s="121"/>
      <c r="CE8" s="124" t="s">
        <v>171</v>
      </c>
      <c r="CF8" s="125" t="str">
        <f>IF('1_共通入力シート【記載必須】'!H$7="","",'1_共通入力シート【記載必須】'!H$7)</f>
        <v>子育てを楽しいと思う親の割合</v>
      </c>
      <c r="CG8" s="40" t="str">
        <f>IF('1_共通入力シート【記載必須】'!I$7="","",'1_共通入力シート【記載必須】'!I$7)</f>
        <v>％</v>
      </c>
      <c r="CH8" s="40" t="str">
        <f>IF('1_共通入力シート【記載必須】'!J$7="","",'1_共通入力シート【記載必須】'!J$7)</f>
        <v xml:space="preserve">95 (R8年度) </v>
      </c>
      <c r="CI8" s="129" t="str">
        <f>IF('1_共通入力シート【記載必須】'!K$7="","",'1_共通入力シート【記載必須】'!K$7)</f>
        <v>---</v>
      </c>
      <c r="CJ8" s="125" t="str">
        <f>IF('1_共通入力シート【記載必須】'!L$7="","",'1_共通入力シート【記載必須】'!L$7)</f>
        <v>「出産・子育て支援の充実」に満足している市民の割合（市民満足度調査）</v>
      </c>
      <c r="CK8" s="40" t="str">
        <f>IF('1_共通入力シート【記載必須】'!M$7="","",'1_共通入力シート【記載必須】'!M$7)</f>
        <v>％</v>
      </c>
      <c r="CL8" s="40" t="str">
        <f>IF('1_共通入力シート【記載必須】'!N$7="","",'1_共通入力シート【記載必須】'!N$7)</f>
        <v>70（R8年度）</v>
      </c>
      <c r="CM8" s="129" t="str">
        <f>IF('1_共通入力シート【記載必須】'!O$7="","",'1_共通入力シート【記載必須】'!O$7)</f>
        <v>---</v>
      </c>
      <c r="CN8" s="125" t="str">
        <f>IF('1_共通入力シート【記載必須】'!P$7="","",'1_共通入力シート【記載必須】'!P$7)</f>
        <v/>
      </c>
      <c r="CO8" s="40" t="str">
        <f>IF('1_共通入力シート【記載必須】'!Q$7="","",'1_共通入力シート【記載必須】'!Q$7)</f>
        <v/>
      </c>
      <c r="CP8" s="40" t="str">
        <f>IF('1_共通入力シート【記載必須】'!R$7="","",'1_共通入力シート【記載必須】'!R$7)</f>
        <v/>
      </c>
      <c r="CQ8" s="129" t="str">
        <f>IF('1_共通入力シート【記載必須】'!S$7="","",'1_共通入力シート【記載必須】'!S$7)</f>
        <v/>
      </c>
      <c r="CR8" s="125" t="str">
        <f>IF('1_共通入力シート【記載必須】'!T$7="","",'1_共通入力シート【記載必須】'!T$7)</f>
        <v/>
      </c>
      <c r="CS8" s="40" t="str">
        <f>IF('1_共通入力シート【記載必須】'!U$7="","",'1_共通入力シート【記載必須】'!U$7)</f>
        <v/>
      </c>
      <c r="CT8" s="40" t="str">
        <f>IF('1_共通入力シート【記載必須】'!V$7="","",'1_共通入力シート【記載必須】'!V$7)</f>
        <v/>
      </c>
      <c r="CU8" s="129" t="str">
        <f>IF('1_共通入力シート【記載必須】'!W$7="","",'1_共通入力シート【記載必須】'!W$7)</f>
        <v/>
      </c>
      <c r="CV8" s="125" t="str">
        <f>IF('1_共通入力シート【記載必須】'!X$7="","",'1_共通入力シート【記載必須】'!X$7)</f>
        <v/>
      </c>
      <c r="CW8" s="40" t="str">
        <f>IF('1_共通入力シート【記載必須】'!Y$7="","",'1_共通入力シート【記載必須】'!Y$7)</f>
        <v/>
      </c>
      <c r="CX8" s="40" t="str">
        <f>IF('1_共通入力シート【記載必須】'!Z$7="","",'1_共通入力シート【記載必須】'!Z$7)</f>
        <v/>
      </c>
      <c r="CY8" s="129" t="str">
        <f>IF('1_共通入力シート【記載必須】'!AA$7="","",'1_共通入力シート【記載必須】'!AA$7)</f>
        <v/>
      </c>
      <c r="CZ8" s="125" t="str">
        <f>IF('1_共通入力シート【記載必須】'!AB$7="","",'1_共通入力シート【記載必須】'!AB$7)</f>
        <v>合計特殊出生率</v>
      </c>
      <c r="DA8" s="131" t="str">
        <f>IF('1_共通入力シート【記載必須】'!AC$7="","",'1_共通入力シート【記載必須】'!AC$7)</f>
        <v/>
      </c>
      <c r="DB8" s="129" t="str">
        <f>IF('1_共通入力シート【記載必須】'!AD$7="","",'1_共通入力シート【記載必須】'!AD$7)</f>
        <v>1.23（R5年度）</v>
      </c>
      <c r="DC8" s="125" t="str">
        <f>IF('1_共通入力シート【記載必須】'!AE$7="","",'1_共通入力シート【記載必須】'!AE$7)</f>
        <v>婚姻件数</v>
      </c>
      <c r="DD8" s="40" t="str">
        <f>IF('1_共通入力シート【記載必須】'!AF$7="","",'1_共通入力シート【記載必須】'!AF$7)</f>
        <v>件</v>
      </c>
      <c r="DE8" s="129" t="str">
        <f>IF('1_共通入力シート【記載必須】'!AG$7="","",'1_共通入力シート【記載必須】'!AG$7)</f>
        <v>165(R4年度）</v>
      </c>
      <c r="DF8" s="125" t="str">
        <f>IF('1_共通入力シート【記載必須】'!AH$7="","",'1_共通入力シート【記載必須】'!AH$7)</f>
        <v>婚姻率</v>
      </c>
      <c r="DG8" s="131" t="str">
        <f>IF('1_共通入力シート【記載必須】'!AI$7="","",'1_共通入力シート【記載必須】'!AI$7)</f>
        <v/>
      </c>
      <c r="DH8" s="129" t="str">
        <f>IF('1_共通入力シート【記載必須】'!AJ$7="","",'1_共通入力シート【記載必須】'!AJ$7)</f>
        <v>2.6（R4年度）</v>
      </c>
      <c r="DI8" s="22" t="s">
        <v>172</v>
      </c>
      <c r="DJ8" s="24" t="s">
        <v>150</v>
      </c>
      <c r="DK8" s="27" t="s">
        <v>173</v>
      </c>
      <c r="DL8" s="31" t="s">
        <v>174</v>
      </c>
      <c r="DM8" s="22" t="s">
        <v>175</v>
      </c>
      <c r="DN8" s="24" t="s">
        <v>150</v>
      </c>
      <c r="DO8" s="27" t="s">
        <v>176</v>
      </c>
      <c r="DP8" s="31" t="s">
        <v>177</v>
      </c>
      <c r="DQ8" s="22"/>
      <c r="DR8" s="24"/>
      <c r="DS8" s="27"/>
      <c r="DT8" s="31"/>
      <c r="DU8" s="22"/>
      <c r="DV8" s="24"/>
      <c r="DW8" s="27"/>
      <c r="DX8" s="31"/>
      <c r="DY8" s="22"/>
      <c r="DZ8" s="24"/>
      <c r="EA8" s="27"/>
      <c r="EB8" s="31"/>
      <c r="EC8" s="125" t="s">
        <v>159</v>
      </c>
      <c r="ED8" s="132" t="s">
        <v>29</v>
      </c>
      <c r="EE8" s="27" t="s">
        <v>160</v>
      </c>
      <c r="EF8" s="27" t="s">
        <v>160</v>
      </c>
      <c r="EG8" s="125" t="s">
        <v>161</v>
      </c>
      <c r="EH8" s="132" t="s">
        <v>29</v>
      </c>
      <c r="EI8" s="27" t="s">
        <v>160</v>
      </c>
      <c r="EJ8" s="27" t="s">
        <v>160</v>
      </c>
      <c r="EK8" s="125" t="s">
        <v>162</v>
      </c>
      <c r="EL8" s="132" t="s">
        <v>29</v>
      </c>
      <c r="EM8" s="27" t="s">
        <v>160</v>
      </c>
      <c r="EN8" s="27" t="s">
        <v>160</v>
      </c>
      <c r="EO8" s="22" t="s">
        <v>178</v>
      </c>
      <c r="EP8" s="24" t="s">
        <v>29</v>
      </c>
      <c r="EQ8" s="27" t="s">
        <v>164</v>
      </c>
      <c r="ER8" s="31" t="s">
        <v>165</v>
      </c>
      <c r="ES8" s="22"/>
      <c r="ET8" s="24"/>
      <c r="EU8" s="27"/>
      <c r="EV8" s="31"/>
      <c r="EW8" s="22"/>
      <c r="EX8" s="24"/>
      <c r="EY8" s="27"/>
      <c r="EZ8" s="31"/>
      <c r="FA8" s="22"/>
      <c r="FB8" s="24"/>
      <c r="FC8" s="27"/>
      <c r="FD8" s="31"/>
      <c r="FE8" s="22"/>
      <c r="FF8" s="24"/>
      <c r="FG8" s="27"/>
      <c r="FH8" s="31"/>
      <c r="FI8" s="134"/>
      <c r="FJ8" s="135"/>
      <c r="FK8" s="137"/>
      <c r="FL8" s="139" t="str">
        <f t="shared" si="18"/>
        <v>OK</v>
      </c>
      <c r="FM8" s="140" t="s">
        <v>166</v>
      </c>
      <c r="FN8" s="141" t="str">
        <f t="shared" si="19"/>
        <v>OK</v>
      </c>
      <c r="FO8" s="140" t="s">
        <v>166</v>
      </c>
      <c r="FP8" s="141" t="str">
        <f t="shared" si="20"/>
        <v>OK</v>
      </c>
      <c r="FQ8" s="140" t="s">
        <v>166</v>
      </c>
      <c r="FR8" s="141" t="str">
        <f t="shared" si="21"/>
        <v>OK</v>
      </c>
      <c r="FS8" s="140" t="s">
        <v>166</v>
      </c>
      <c r="FT8" s="141" t="str">
        <f t="shared" si="22"/>
        <v>OK</v>
      </c>
      <c r="FU8" s="140" t="s">
        <v>166</v>
      </c>
      <c r="FV8" s="141" t="str">
        <f t="shared" si="23"/>
        <v>OK</v>
      </c>
      <c r="FW8" s="140" t="s">
        <v>166</v>
      </c>
      <c r="FX8" s="141" t="str">
        <f t="shared" si="24"/>
        <v>OK</v>
      </c>
      <c r="FY8" s="139" t="str">
        <f t="shared" si="25"/>
        <v>OK</v>
      </c>
      <c r="FZ8" s="125" t="str">
        <f>IFERROR(VLOOKUP($L8,リンク先!$E$147:$M$157,2,FALSE)&amp;"","")</f>
        <v/>
      </c>
      <c r="GA8" s="142"/>
      <c r="GB8" s="141" t="str">
        <f t="shared" si="26"/>
        <v>OK</v>
      </c>
      <c r="GC8" s="125" t="str">
        <f>IFERROR(VLOOKUP($L8,リンク先!$E$147:$M$157,3,FALSE)&amp;"","")</f>
        <v/>
      </c>
      <c r="GD8" s="142"/>
      <c r="GE8" s="141" t="str">
        <f t="shared" si="27"/>
        <v>OK</v>
      </c>
      <c r="GF8" s="125" t="str">
        <f>IFERROR(VLOOKUP($L8,リンク先!$E$147:$M$157,4,FALSE)&amp;"","")</f>
        <v/>
      </c>
      <c r="GG8" s="142"/>
      <c r="GH8" s="141" t="str">
        <f t="shared" si="28"/>
        <v>OK</v>
      </c>
      <c r="GI8" s="146"/>
      <c r="GK8" s="1" t="str">
        <f t="shared" si="29"/>
        <v>結婚_妊娠・出産_子育てに温かい社会づくり・気運醸成事業一般メニュー</v>
      </c>
      <c r="GL8" s="1">
        <f>IF(I8=リンク先!$C$12,4,VLOOKUP('1_共通入力シート【記載必須】'!$B$7,補助率判定!$B:$I,8,0))</f>
        <v>4</v>
      </c>
    </row>
    <row r="9" spans="2:194" ht="187.5" customHeight="1" x14ac:dyDescent="0.15">
      <c r="B9" s="45" t="s">
        <v>14</v>
      </c>
      <c r="C9" s="48" t="str">
        <f>'1_共通入力シート【記載必須】'!$B$7</f>
        <v>222089</v>
      </c>
      <c r="D9" s="13" t="str">
        <f>'1_共通入力シート【記載必須】'!$C$7</f>
        <v>市町村</v>
      </c>
      <c r="E9" s="13" t="str">
        <f>'1_共通入力シート【記載必須】'!$D$7</f>
        <v>静岡県</v>
      </c>
      <c r="F9" s="13" t="str">
        <f>'1_共通入力シート【記載必須】'!$E$7</f>
        <v>伊東市</v>
      </c>
      <c r="G9" s="13" t="str">
        <f>'1_共通入力シート【記載必須】'!$F$7</f>
        <v>静岡県伊東市</v>
      </c>
      <c r="H9" s="51" t="s">
        <v>136</v>
      </c>
      <c r="I9" s="55" t="s">
        <v>137</v>
      </c>
      <c r="J9" s="58" t="s">
        <v>138</v>
      </c>
      <c r="K9" s="58" t="s">
        <v>139</v>
      </c>
      <c r="L9" s="58" t="s">
        <v>140</v>
      </c>
      <c r="M9" s="62" t="s">
        <v>179</v>
      </c>
      <c r="N9" s="64">
        <f>IFERROR(VLOOKUP(GK9,リンク先!$F$3:$J$9,1+GL9,0),"")</f>
        <v>0.5</v>
      </c>
      <c r="O9" s="65">
        <f t="shared" si="2"/>
        <v>93400</v>
      </c>
      <c r="P9" s="67">
        <v>0</v>
      </c>
      <c r="Q9" s="71">
        <f t="shared" si="3"/>
        <v>93400</v>
      </c>
      <c r="R9" s="76">
        <f t="shared" si="4"/>
        <v>93400</v>
      </c>
      <c r="S9" s="78">
        <v>0</v>
      </c>
      <c r="T9" s="83">
        <f t="shared" si="5"/>
        <v>0</v>
      </c>
      <c r="U9" s="86">
        <v>0</v>
      </c>
      <c r="V9" s="89">
        <v>0</v>
      </c>
      <c r="W9" s="83">
        <f t="shared" si="6"/>
        <v>0</v>
      </c>
      <c r="X9" s="86">
        <v>0</v>
      </c>
      <c r="Y9" s="89">
        <v>86400</v>
      </c>
      <c r="Z9" s="83">
        <f t="shared" si="7"/>
        <v>86400</v>
      </c>
      <c r="AA9" s="86"/>
      <c r="AB9" s="89">
        <v>0</v>
      </c>
      <c r="AC9" s="83">
        <f t="shared" si="8"/>
        <v>0</v>
      </c>
      <c r="AD9" s="86">
        <v>0</v>
      </c>
      <c r="AE9" s="89">
        <v>7000</v>
      </c>
      <c r="AF9" s="83">
        <f t="shared" si="9"/>
        <v>7000</v>
      </c>
      <c r="AG9" s="86"/>
      <c r="AH9" s="89">
        <v>0</v>
      </c>
      <c r="AI9" s="83">
        <f t="shared" si="10"/>
        <v>0</v>
      </c>
      <c r="AJ9" s="86">
        <v>0</v>
      </c>
      <c r="AK9" s="89">
        <v>0</v>
      </c>
      <c r="AL9" s="83">
        <f t="shared" si="11"/>
        <v>0</v>
      </c>
      <c r="AM9" s="86">
        <v>0</v>
      </c>
      <c r="AN9" s="89">
        <v>0</v>
      </c>
      <c r="AO9" s="83">
        <f t="shared" si="12"/>
        <v>0</v>
      </c>
      <c r="AP9" s="86">
        <v>0</v>
      </c>
      <c r="AQ9" s="89">
        <v>0</v>
      </c>
      <c r="AR9" s="83">
        <f t="shared" si="13"/>
        <v>0</v>
      </c>
      <c r="AS9" s="86">
        <v>0</v>
      </c>
      <c r="AT9" s="89">
        <v>0</v>
      </c>
      <c r="AU9" s="83">
        <f t="shared" si="14"/>
        <v>0</v>
      </c>
      <c r="AV9" s="93">
        <v>0</v>
      </c>
      <c r="AW9" s="78"/>
      <c r="AX9" s="96"/>
      <c r="AY9" s="93"/>
      <c r="AZ9" s="100">
        <f t="shared" si="15"/>
        <v>93400</v>
      </c>
      <c r="BA9" s="101">
        <f t="shared" si="15"/>
        <v>93400</v>
      </c>
      <c r="BB9" s="102">
        <f t="shared" si="15"/>
        <v>0</v>
      </c>
      <c r="BC9" s="105" t="s">
        <v>142</v>
      </c>
      <c r="BD9" s="108" t="s">
        <v>143</v>
      </c>
      <c r="BE9" s="111" t="s">
        <v>144</v>
      </c>
      <c r="BF9" s="111">
        <v>2015</v>
      </c>
      <c r="BG9" s="113">
        <f t="shared" si="16"/>
        <v>42369</v>
      </c>
      <c r="BH9" s="114">
        <f t="shared" si="17"/>
        <v>11</v>
      </c>
      <c r="BI9"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9" s="117" t="s">
        <v>180</v>
      </c>
      <c r="BK9" s="120" t="s">
        <v>179</v>
      </c>
      <c r="BL9" s="121" t="s">
        <v>181</v>
      </c>
      <c r="BM9" s="120"/>
      <c r="BN9" s="121"/>
      <c r="BO9" s="120"/>
      <c r="BP9" s="121"/>
      <c r="BQ9" s="120"/>
      <c r="BR9" s="121"/>
      <c r="BS9" s="120"/>
      <c r="BT9" s="121"/>
      <c r="BU9" s="120"/>
      <c r="BV9" s="121"/>
      <c r="BW9" s="120"/>
      <c r="BX9" s="121"/>
      <c r="BY9" s="120"/>
      <c r="BZ9" s="121"/>
      <c r="CA9" s="120"/>
      <c r="CB9" s="121"/>
      <c r="CC9" s="120"/>
      <c r="CD9" s="121"/>
      <c r="CE9" s="124" t="s">
        <v>182</v>
      </c>
      <c r="CF9" s="125" t="str">
        <f>IF('1_共通入力シート【記載必須】'!H$7="","",'1_共通入力シート【記載必須】'!H$7)</f>
        <v>子育てを楽しいと思う親の割合</v>
      </c>
      <c r="CG9" s="40" t="str">
        <f>IF('1_共通入力シート【記載必須】'!I$7="","",'1_共通入力シート【記載必須】'!I$7)</f>
        <v>％</v>
      </c>
      <c r="CH9" s="40" t="str">
        <f>IF('1_共通入力シート【記載必須】'!J$7="","",'1_共通入力シート【記載必須】'!J$7)</f>
        <v xml:space="preserve">95 (R8年度) </v>
      </c>
      <c r="CI9" s="129" t="str">
        <f>IF('1_共通入力シート【記載必須】'!K$7="","",'1_共通入力シート【記載必須】'!K$7)</f>
        <v>---</v>
      </c>
      <c r="CJ9" s="125" t="str">
        <f>IF('1_共通入力シート【記載必須】'!L$7="","",'1_共通入力シート【記載必須】'!L$7)</f>
        <v>「出産・子育て支援の充実」に満足している市民の割合（市民満足度調査）</v>
      </c>
      <c r="CK9" s="40" t="str">
        <f>IF('1_共通入力シート【記載必須】'!M$7="","",'1_共通入力シート【記載必須】'!M$7)</f>
        <v>％</v>
      </c>
      <c r="CL9" s="40" t="str">
        <f>IF('1_共通入力シート【記載必須】'!N$7="","",'1_共通入力シート【記載必須】'!N$7)</f>
        <v>70（R8年度）</v>
      </c>
      <c r="CM9" s="129" t="str">
        <f>IF('1_共通入力シート【記載必須】'!O$7="","",'1_共通入力シート【記載必須】'!O$7)</f>
        <v>---</v>
      </c>
      <c r="CN9" s="125" t="str">
        <f>IF('1_共通入力シート【記載必須】'!P$7="","",'1_共通入力シート【記載必須】'!P$7)</f>
        <v/>
      </c>
      <c r="CO9" s="40" t="str">
        <f>IF('1_共通入力シート【記載必須】'!Q$7="","",'1_共通入力シート【記載必須】'!Q$7)</f>
        <v/>
      </c>
      <c r="CP9" s="40" t="str">
        <f>IF('1_共通入力シート【記載必須】'!R$7="","",'1_共通入力シート【記載必須】'!R$7)</f>
        <v/>
      </c>
      <c r="CQ9" s="129" t="str">
        <f>IF('1_共通入力シート【記載必須】'!S$7="","",'1_共通入力シート【記載必須】'!S$7)</f>
        <v/>
      </c>
      <c r="CR9" s="125" t="str">
        <f>IF('1_共通入力シート【記載必須】'!T$7="","",'1_共通入力シート【記載必須】'!T$7)</f>
        <v/>
      </c>
      <c r="CS9" s="40" t="str">
        <f>IF('1_共通入力シート【記載必須】'!U$7="","",'1_共通入力シート【記載必須】'!U$7)</f>
        <v/>
      </c>
      <c r="CT9" s="40" t="str">
        <f>IF('1_共通入力シート【記載必須】'!V$7="","",'1_共通入力シート【記載必須】'!V$7)</f>
        <v/>
      </c>
      <c r="CU9" s="129" t="str">
        <f>IF('1_共通入力シート【記載必須】'!W$7="","",'1_共通入力シート【記載必須】'!W$7)</f>
        <v/>
      </c>
      <c r="CV9" s="125" t="str">
        <f>IF('1_共通入力シート【記載必須】'!X$7="","",'1_共通入力シート【記載必須】'!X$7)</f>
        <v/>
      </c>
      <c r="CW9" s="40" t="str">
        <f>IF('1_共通入力シート【記載必須】'!Y$7="","",'1_共通入力シート【記載必須】'!Y$7)</f>
        <v/>
      </c>
      <c r="CX9" s="40" t="str">
        <f>IF('1_共通入力シート【記載必須】'!Z$7="","",'1_共通入力シート【記載必須】'!Z$7)</f>
        <v/>
      </c>
      <c r="CY9" s="129" t="str">
        <f>IF('1_共通入力シート【記載必須】'!AA$7="","",'1_共通入力シート【記載必須】'!AA$7)</f>
        <v/>
      </c>
      <c r="CZ9" s="125" t="str">
        <f>IF('1_共通入力シート【記載必須】'!AB$7="","",'1_共通入力シート【記載必須】'!AB$7)</f>
        <v>合計特殊出生率</v>
      </c>
      <c r="DA9" s="131" t="str">
        <f>IF('1_共通入力シート【記載必須】'!AC$7="","",'1_共通入力シート【記載必須】'!AC$7)</f>
        <v/>
      </c>
      <c r="DB9" s="129" t="str">
        <f>IF('1_共通入力シート【記載必須】'!AD$7="","",'1_共通入力シート【記載必須】'!AD$7)</f>
        <v>1.23（R5年度）</v>
      </c>
      <c r="DC9" s="125" t="str">
        <f>IF('1_共通入力シート【記載必須】'!AE$7="","",'1_共通入力シート【記載必須】'!AE$7)</f>
        <v>婚姻件数</v>
      </c>
      <c r="DD9" s="40" t="str">
        <f>IF('1_共通入力シート【記載必須】'!AF$7="","",'1_共通入力シート【記載必須】'!AF$7)</f>
        <v>件</v>
      </c>
      <c r="DE9" s="129" t="str">
        <f>IF('1_共通入力シート【記載必須】'!AG$7="","",'1_共通入力シート【記載必須】'!AG$7)</f>
        <v>165(R4年度）</v>
      </c>
      <c r="DF9" s="125" t="str">
        <f>IF('1_共通入力シート【記載必須】'!AH$7="","",'1_共通入力シート【記載必須】'!AH$7)</f>
        <v>婚姻率</v>
      </c>
      <c r="DG9" s="131" t="str">
        <f>IF('1_共通入力シート【記載必須】'!AI$7="","",'1_共通入力シート【記載必須】'!AI$7)</f>
        <v/>
      </c>
      <c r="DH9" s="129" t="str">
        <f>IF('1_共通入力シート【記載必須】'!AJ$7="","",'1_共通入力シート【記載必須】'!AJ$7)</f>
        <v>2.6（R4年度）</v>
      </c>
      <c r="DI9" s="22" t="s">
        <v>149</v>
      </c>
      <c r="DJ9" s="24" t="s">
        <v>150</v>
      </c>
      <c r="DK9" s="27" t="s">
        <v>183</v>
      </c>
      <c r="DL9" s="31" t="s">
        <v>184</v>
      </c>
      <c r="DM9" s="22"/>
      <c r="DN9" s="24"/>
      <c r="DO9" s="27"/>
      <c r="DP9" s="31"/>
      <c r="DQ9" s="22"/>
      <c r="DR9" s="24"/>
      <c r="DS9" s="27"/>
      <c r="DT9" s="31"/>
      <c r="DU9" s="22"/>
      <c r="DV9" s="24"/>
      <c r="DW9" s="27"/>
      <c r="DX9" s="31"/>
      <c r="DY9" s="22"/>
      <c r="DZ9" s="24"/>
      <c r="EA9" s="27"/>
      <c r="EB9" s="31"/>
      <c r="EC9" s="125" t="s">
        <v>159</v>
      </c>
      <c r="ED9" s="132" t="s">
        <v>29</v>
      </c>
      <c r="EE9" s="27" t="s">
        <v>160</v>
      </c>
      <c r="EF9" s="27" t="s">
        <v>160</v>
      </c>
      <c r="EG9" s="125" t="s">
        <v>161</v>
      </c>
      <c r="EH9" s="132" t="s">
        <v>29</v>
      </c>
      <c r="EI9" s="27" t="s">
        <v>160</v>
      </c>
      <c r="EJ9" s="27" t="s">
        <v>160</v>
      </c>
      <c r="EK9" s="125" t="s">
        <v>162</v>
      </c>
      <c r="EL9" s="132" t="s">
        <v>29</v>
      </c>
      <c r="EM9" s="27" t="s">
        <v>160</v>
      </c>
      <c r="EN9" s="27" t="s">
        <v>160</v>
      </c>
      <c r="EO9" s="22" t="s">
        <v>185</v>
      </c>
      <c r="EP9" s="24" t="s">
        <v>29</v>
      </c>
      <c r="EQ9" s="27" t="s">
        <v>164</v>
      </c>
      <c r="ER9" s="31" t="s">
        <v>165</v>
      </c>
      <c r="ES9" s="22"/>
      <c r="ET9" s="24"/>
      <c r="EU9" s="27"/>
      <c r="EV9" s="31"/>
      <c r="EW9" s="22"/>
      <c r="EX9" s="24"/>
      <c r="EY9" s="27"/>
      <c r="EZ9" s="31"/>
      <c r="FA9" s="22"/>
      <c r="FB9" s="24"/>
      <c r="FC9" s="27"/>
      <c r="FD9" s="31"/>
      <c r="FE9" s="22"/>
      <c r="FF9" s="24"/>
      <c r="FG9" s="27"/>
      <c r="FH9" s="31"/>
      <c r="FI9" s="134"/>
      <c r="FJ9" s="135"/>
      <c r="FK9" s="137"/>
      <c r="FL9" s="139" t="str">
        <f t="shared" si="18"/>
        <v>OK</v>
      </c>
      <c r="FM9" s="140" t="s">
        <v>166</v>
      </c>
      <c r="FN9" s="141" t="str">
        <f t="shared" si="19"/>
        <v>OK</v>
      </c>
      <c r="FO9" s="140" t="s">
        <v>166</v>
      </c>
      <c r="FP9" s="141" t="str">
        <f t="shared" si="20"/>
        <v>OK</v>
      </c>
      <c r="FQ9" s="140" t="s">
        <v>166</v>
      </c>
      <c r="FR9" s="141" t="str">
        <f t="shared" si="21"/>
        <v>OK</v>
      </c>
      <c r="FS9" s="140" t="s">
        <v>166</v>
      </c>
      <c r="FT9" s="141" t="str">
        <f t="shared" si="22"/>
        <v>OK</v>
      </c>
      <c r="FU9" s="140" t="s">
        <v>166</v>
      </c>
      <c r="FV9" s="141" t="str">
        <f t="shared" si="23"/>
        <v>OK</v>
      </c>
      <c r="FW9" s="140" t="s">
        <v>166</v>
      </c>
      <c r="FX9" s="141" t="str">
        <f t="shared" si="24"/>
        <v>OK</v>
      </c>
      <c r="FY9" s="139" t="str">
        <f t="shared" si="25"/>
        <v>OK</v>
      </c>
      <c r="FZ9" s="125" t="str">
        <f>IFERROR(VLOOKUP($L9,リンク先!$E$147:$M$157,2,FALSE)&amp;"","")</f>
        <v/>
      </c>
      <c r="GA9" s="142"/>
      <c r="GB9" s="141" t="str">
        <f t="shared" si="26"/>
        <v>OK</v>
      </c>
      <c r="GC9" s="125" t="str">
        <f>IFERROR(VLOOKUP($L9,リンク先!$E$147:$M$157,3,FALSE)&amp;"","")</f>
        <v/>
      </c>
      <c r="GD9" s="142"/>
      <c r="GE9" s="141" t="str">
        <f t="shared" si="27"/>
        <v>OK</v>
      </c>
      <c r="GF9" s="125" t="str">
        <f>IFERROR(VLOOKUP($L9,リンク先!$E$147:$M$157,4,FALSE)&amp;"","")</f>
        <v/>
      </c>
      <c r="GG9" s="142"/>
      <c r="GH9" s="141" t="str">
        <f t="shared" si="28"/>
        <v>OK</v>
      </c>
      <c r="GI9" s="146"/>
      <c r="GK9" s="1" t="str">
        <f t="shared" si="29"/>
        <v>結婚_妊娠・出産_子育てに温かい社会づくり・気運醸成事業一般メニュー</v>
      </c>
      <c r="GL9" s="1">
        <f>IF(I9=リンク先!$C$12,4,VLOOKUP('1_共通入力シート【記載必須】'!$B$7,補助率判定!$B:$I,8,0))</f>
        <v>4</v>
      </c>
    </row>
    <row r="10" spans="2:194" ht="187.5" customHeight="1" x14ac:dyDescent="0.15">
      <c r="B10" s="45" t="s">
        <v>15</v>
      </c>
      <c r="C10" s="48" t="str">
        <f>'1_共通入力シート【記載必須】'!$B$7</f>
        <v>222089</v>
      </c>
      <c r="D10" s="13" t="str">
        <f>'1_共通入力シート【記載必須】'!$C$7</f>
        <v>市町村</v>
      </c>
      <c r="E10" s="13" t="str">
        <f>'1_共通入力シート【記載必須】'!$D$7</f>
        <v>静岡県</v>
      </c>
      <c r="F10" s="13" t="str">
        <f>'1_共通入力シート【記載必須】'!$E$7</f>
        <v>伊東市</v>
      </c>
      <c r="G10" s="13" t="str">
        <f>'1_共通入力シート【記載必須】'!$F$7</f>
        <v>静岡県伊東市</v>
      </c>
      <c r="H10" s="51" t="s">
        <v>136</v>
      </c>
      <c r="I10" s="55" t="s">
        <v>137</v>
      </c>
      <c r="J10" s="58" t="s">
        <v>186</v>
      </c>
      <c r="K10" s="58" t="s">
        <v>139</v>
      </c>
      <c r="L10" s="58" t="s">
        <v>187</v>
      </c>
      <c r="M10" s="61" t="s">
        <v>188</v>
      </c>
      <c r="N10" s="64">
        <f>IFERROR(VLOOKUP(GK10,リンク先!$F$3:$J$9,1+GL10,0),"")</f>
        <v>0.66666666666666663</v>
      </c>
      <c r="O10" s="65">
        <f t="shared" si="2"/>
        <v>195000</v>
      </c>
      <c r="P10" s="67">
        <v>0</v>
      </c>
      <c r="Q10" s="71">
        <f t="shared" si="3"/>
        <v>195000</v>
      </c>
      <c r="R10" s="76">
        <f t="shared" si="4"/>
        <v>195000</v>
      </c>
      <c r="S10" s="78">
        <v>0</v>
      </c>
      <c r="T10" s="83">
        <f t="shared" si="5"/>
        <v>0</v>
      </c>
      <c r="U10" s="86">
        <v>0</v>
      </c>
      <c r="V10" s="89">
        <v>0</v>
      </c>
      <c r="W10" s="83">
        <f t="shared" si="6"/>
        <v>0</v>
      </c>
      <c r="X10" s="86">
        <v>0</v>
      </c>
      <c r="Y10" s="89">
        <v>0</v>
      </c>
      <c r="Z10" s="83">
        <f t="shared" si="7"/>
        <v>0</v>
      </c>
      <c r="AA10" s="86">
        <v>0</v>
      </c>
      <c r="AB10" s="89">
        <v>0</v>
      </c>
      <c r="AC10" s="83">
        <f t="shared" si="8"/>
        <v>0</v>
      </c>
      <c r="AD10" s="86">
        <v>0</v>
      </c>
      <c r="AE10" s="89">
        <v>0</v>
      </c>
      <c r="AF10" s="83">
        <f t="shared" si="9"/>
        <v>0</v>
      </c>
      <c r="AG10" s="86">
        <v>0</v>
      </c>
      <c r="AH10" s="89">
        <v>0</v>
      </c>
      <c r="AI10" s="83">
        <f t="shared" si="10"/>
        <v>0</v>
      </c>
      <c r="AJ10" s="86">
        <v>0</v>
      </c>
      <c r="AK10" s="89">
        <v>0</v>
      </c>
      <c r="AL10" s="83">
        <f t="shared" si="11"/>
        <v>0</v>
      </c>
      <c r="AM10" s="86">
        <v>0</v>
      </c>
      <c r="AN10" s="89">
        <v>0</v>
      </c>
      <c r="AO10" s="83">
        <f t="shared" si="12"/>
        <v>0</v>
      </c>
      <c r="AP10" s="86">
        <v>0</v>
      </c>
      <c r="AQ10" s="89">
        <v>195000</v>
      </c>
      <c r="AR10" s="83">
        <f t="shared" si="13"/>
        <v>195000</v>
      </c>
      <c r="AS10" s="86">
        <v>0</v>
      </c>
      <c r="AT10" s="89">
        <v>0</v>
      </c>
      <c r="AU10" s="83">
        <f t="shared" si="14"/>
        <v>0</v>
      </c>
      <c r="AV10" s="93">
        <v>0</v>
      </c>
      <c r="AW10" s="78"/>
      <c r="AX10" s="96"/>
      <c r="AY10" s="93"/>
      <c r="AZ10" s="100">
        <f t="shared" si="15"/>
        <v>195000</v>
      </c>
      <c r="BA10" s="101">
        <f t="shared" si="15"/>
        <v>195000</v>
      </c>
      <c r="BB10" s="102">
        <f t="shared" si="15"/>
        <v>0</v>
      </c>
      <c r="BC10" s="105" t="s">
        <v>142</v>
      </c>
      <c r="BD10" s="108" t="s">
        <v>143</v>
      </c>
      <c r="BE10" s="111" t="s">
        <v>189</v>
      </c>
      <c r="BF10" s="111">
        <v>2026</v>
      </c>
      <c r="BG10" s="113">
        <f t="shared" si="16"/>
        <v>46387</v>
      </c>
      <c r="BH10" s="114">
        <f t="shared" si="17"/>
        <v>0</v>
      </c>
      <c r="BI10"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10" s="117" t="s">
        <v>190</v>
      </c>
      <c r="BK10" s="120" t="s">
        <v>191</v>
      </c>
      <c r="BL10" s="121" t="s">
        <v>192</v>
      </c>
      <c r="BM10" s="120"/>
      <c r="BN10" s="121"/>
      <c r="BO10" s="120"/>
      <c r="BP10" s="121"/>
      <c r="BQ10" s="120"/>
      <c r="BR10" s="121"/>
      <c r="BS10" s="120"/>
      <c r="BT10" s="121"/>
      <c r="BU10" s="120"/>
      <c r="BV10" s="121"/>
      <c r="BW10" s="120"/>
      <c r="BX10" s="121"/>
      <c r="BY10" s="120"/>
      <c r="BZ10" s="121"/>
      <c r="CA10" s="120"/>
      <c r="CB10" s="121"/>
      <c r="CC10" s="120"/>
      <c r="CD10" s="121"/>
      <c r="CE10" s="124"/>
      <c r="CF10" s="125" t="str">
        <f>IF('1_共通入力シート【記載必須】'!H$7="","",'1_共通入力シート【記載必須】'!H$7)</f>
        <v>子育てを楽しいと思う親の割合</v>
      </c>
      <c r="CG10" s="40" t="str">
        <f>IF('1_共通入力シート【記載必須】'!I$7="","",'1_共通入力シート【記載必須】'!I$7)</f>
        <v>％</v>
      </c>
      <c r="CH10" s="40" t="str">
        <f>IF('1_共通入力シート【記載必須】'!J$7="","",'1_共通入力シート【記載必須】'!J$7)</f>
        <v xml:space="preserve">95 (R8年度) </v>
      </c>
      <c r="CI10" s="129" t="str">
        <f>IF('1_共通入力シート【記載必須】'!K$7="","",'1_共通入力シート【記載必須】'!K$7)</f>
        <v>---</v>
      </c>
      <c r="CJ10" s="125" t="str">
        <f>IF('1_共通入力シート【記載必須】'!L$7="","",'1_共通入力シート【記載必須】'!L$7)</f>
        <v>「出産・子育て支援の充実」に満足している市民の割合（市民満足度調査）</v>
      </c>
      <c r="CK10" s="40" t="str">
        <f>IF('1_共通入力シート【記載必須】'!M$7="","",'1_共通入力シート【記載必須】'!M$7)</f>
        <v>％</v>
      </c>
      <c r="CL10" s="40" t="str">
        <f>IF('1_共通入力シート【記載必須】'!N$7="","",'1_共通入力シート【記載必須】'!N$7)</f>
        <v>70（R8年度）</v>
      </c>
      <c r="CM10" s="129" t="str">
        <f>IF('1_共通入力シート【記載必須】'!O$7="","",'1_共通入力シート【記載必須】'!O$7)</f>
        <v>---</v>
      </c>
      <c r="CN10" s="125" t="str">
        <f>IF('1_共通入力シート【記載必須】'!P$7="","",'1_共通入力シート【記載必須】'!P$7)</f>
        <v/>
      </c>
      <c r="CO10" s="40" t="str">
        <f>IF('1_共通入力シート【記載必須】'!Q$7="","",'1_共通入力シート【記載必須】'!Q$7)</f>
        <v/>
      </c>
      <c r="CP10" s="40" t="str">
        <f>IF('1_共通入力シート【記載必須】'!R$7="","",'1_共通入力シート【記載必須】'!R$7)</f>
        <v/>
      </c>
      <c r="CQ10" s="129" t="str">
        <f>IF('1_共通入力シート【記載必須】'!S$7="","",'1_共通入力シート【記載必須】'!S$7)</f>
        <v/>
      </c>
      <c r="CR10" s="125" t="str">
        <f>IF('1_共通入力シート【記載必須】'!T$7="","",'1_共通入力シート【記載必須】'!T$7)</f>
        <v/>
      </c>
      <c r="CS10" s="40" t="str">
        <f>IF('1_共通入力シート【記載必須】'!U$7="","",'1_共通入力シート【記載必須】'!U$7)</f>
        <v/>
      </c>
      <c r="CT10" s="40" t="str">
        <f>IF('1_共通入力シート【記載必須】'!V$7="","",'1_共通入力シート【記載必須】'!V$7)</f>
        <v/>
      </c>
      <c r="CU10" s="129" t="str">
        <f>IF('1_共通入力シート【記載必須】'!W$7="","",'1_共通入力シート【記載必須】'!W$7)</f>
        <v/>
      </c>
      <c r="CV10" s="125" t="str">
        <f>IF('1_共通入力シート【記載必須】'!X$7="","",'1_共通入力シート【記載必須】'!X$7)</f>
        <v/>
      </c>
      <c r="CW10" s="40" t="str">
        <f>IF('1_共通入力シート【記載必須】'!Y$7="","",'1_共通入力シート【記載必須】'!Y$7)</f>
        <v/>
      </c>
      <c r="CX10" s="40" t="str">
        <f>IF('1_共通入力シート【記載必須】'!Z$7="","",'1_共通入力シート【記載必須】'!Z$7)</f>
        <v/>
      </c>
      <c r="CY10" s="129" t="str">
        <f>IF('1_共通入力シート【記載必須】'!AA$7="","",'1_共通入力シート【記載必須】'!AA$7)</f>
        <v/>
      </c>
      <c r="CZ10" s="125" t="str">
        <f>IF('1_共通入力シート【記載必須】'!AB$7="","",'1_共通入力シート【記載必須】'!AB$7)</f>
        <v>合計特殊出生率</v>
      </c>
      <c r="DA10" s="131" t="str">
        <f>IF('1_共通入力シート【記載必須】'!AC$7="","",'1_共通入力シート【記載必須】'!AC$7)</f>
        <v/>
      </c>
      <c r="DB10" s="129" t="str">
        <f>IF('1_共通入力シート【記載必須】'!AD$7="","",'1_共通入力シート【記載必須】'!AD$7)</f>
        <v>1.23（R5年度）</v>
      </c>
      <c r="DC10" s="125" t="str">
        <f>IF('1_共通入力シート【記載必須】'!AE$7="","",'1_共通入力シート【記載必須】'!AE$7)</f>
        <v>婚姻件数</v>
      </c>
      <c r="DD10" s="40" t="str">
        <f>IF('1_共通入力シート【記載必須】'!AF$7="","",'1_共通入力シート【記載必須】'!AF$7)</f>
        <v>件</v>
      </c>
      <c r="DE10" s="129" t="str">
        <f>IF('1_共通入力シート【記載必須】'!AG$7="","",'1_共通入力シート【記載必須】'!AG$7)</f>
        <v>165(R4年度）</v>
      </c>
      <c r="DF10" s="125" t="str">
        <f>IF('1_共通入力シート【記載必須】'!AH$7="","",'1_共通入力シート【記載必須】'!AH$7)</f>
        <v>婚姻率</v>
      </c>
      <c r="DG10" s="131" t="str">
        <f>IF('1_共通入力シート【記載必須】'!AI$7="","",'1_共通入力シート【記載必須】'!AI$7)</f>
        <v/>
      </c>
      <c r="DH10" s="129" t="str">
        <f>IF('1_共通入力シート【記載必須】'!AJ$7="","",'1_共通入力シート【記載必須】'!AJ$7)</f>
        <v>2.6（R4年度）</v>
      </c>
      <c r="DI10" s="22" t="s">
        <v>193</v>
      </c>
      <c r="DJ10" s="24" t="s">
        <v>150</v>
      </c>
      <c r="DK10" s="27" t="s">
        <v>194</v>
      </c>
      <c r="DL10" s="31" t="s">
        <v>195</v>
      </c>
      <c r="DM10" s="22"/>
      <c r="DN10" s="24"/>
      <c r="DO10" s="27"/>
      <c r="DP10" s="31"/>
      <c r="DQ10" s="22"/>
      <c r="DR10" s="24"/>
      <c r="DS10" s="27"/>
      <c r="DT10" s="31"/>
      <c r="DU10" s="22"/>
      <c r="DV10" s="24"/>
      <c r="DW10" s="27"/>
      <c r="DX10" s="31"/>
      <c r="DY10" s="22"/>
      <c r="DZ10" s="24"/>
      <c r="EA10" s="27"/>
      <c r="EB10" s="31"/>
      <c r="EC10" s="125" t="s">
        <v>159</v>
      </c>
      <c r="ED10" s="132" t="s">
        <v>29</v>
      </c>
      <c r="EE10" s="27" t="s">
        <v>160</v>
      </c>
      <c r="EF10" s="27" t="s">
        <v>160</v>
      </c>
      <c r="EG10" s="125" t="s">
        <v>161</v>
      </c>
      <c r="EH10" s="132" t="s">
        <v>29</v>
      </c>
      <c r="EI10" s="27" t="s">
        <v>160</v>
      </c>
      <c r="EJ10" s="27" t="s">
        <v>160</v>
      </c>
      <c r="EK10" s="125" t="s">
        <v>162</v>
      </c>
      <c r="EL10" s="132" t="s">
        <v>29</v>
      </c>
      <c r="EM10" s="27" t="s">
        <v>160</v>
      </c>
      <c r="EN10" s="27" t="s">
        <v>160</v>
      </c>
      <c r="EO10" s="22" t="s">
        <v>196</v>
      </c>
      <c r="EP10" s="24" t="s">
        <v>150</v>
      </c>
      <c r="EQ10" s="27" t="s">
        <v>197</v>
      </c>
      <c r="ER10" s="31" t="s">
        <v>198</v>
      </c>
      <c r="ES10" s="22"/>
      <c r="ET10" s="24"/>
      <c r="EU10" s="27"/>
      <c r="EV10" s="31"/>
      <c r="EW10" s="22"/>
      <c r="EX10" s="24"/>
      <c r="EY10" s="27"/>
      <c r="EZ10" s="31"/>
      <c r="FA10" s="22"/>
      <c r="FB10" s="24"/>
      <c r="FC10" s="27"/>
      <c r="FD10" s="31"/>
      <c r="FE10" s="22"/>
      <c r="FF10" s="24"/>
      <c r="FG10" s="27"/>
      <c r="FH10" s="31"/>
      <c r="FI10" s="134"/>
      <c r="FJ10" s="135"/>
      <c r="FK10" s="137"/>
      <c r="FL10" s="139" t="str">
        <f t="shared" si="18"/>
        <v>OK</v>
      </c>
      <c r="FM10" s="140" t="s">
        <v>166</v>
      </c>
      <c r="FN10" s="141" t="str">
        <f t="shared" si="19"/>
        <v>OK</v>
      </c>
      <c r="FO10" s="140" t="s">
        <v>166</v>
      </c>
      <c r="FP10" s="141" t="str">
        <f t="shared" si="20"/>
        <v>OK</v>
      </c>
      <c r="FQ10" s="140" t="s">
        <v>166</v>
      </c>
      <c r="FR10" s="141" t="str">
        <f t="shared" si="21"/>
        <v>OK</v>
      </c>
      <c r="FS10" s="140" t="s">
        <v>166</v>
      </c>
      <c r="FT10" s="141" t="str">
        <f t="shared" si="22"/>
        <v>OK</v>
      </c>
      <c r="FU10" s="140" t="s">
        <v>199</v>
      </c>
      <c r="FV10" s="141" t="str">
        <f t="shared" si="23"/>
        <v>OK</v>
      </c>
      <c r="FW10" s="140" t="s">
        <v>166</v>
      </c>
      <c r="FX10" s="141" t="str">
        <f t="shared" si="24"/>
        <v>OK</v>
      </c>
      <c r="FY10" s="139" t="str">
        <f t="shared" si="25"/>
        <v>OK</v>
      </c>
      <c r="FZ10" s="125" t="str">
        <f>IFERROR(VLOOKUP($L10,リンク先!$E$147:$M$157,2,FALSE)&amp;"","")</f>
        <v/>
      </c>
      <c r="GA10" s="142"/>
      <c r="GB10" s="141" t="str">
        <f t="shared" si="26"/>
        <v>OK</v>
      </c>
      <c r="GC10" s="125" t="str">
        <f>IFERROR(VLOOKUP($L10,リンク先!$E$147:$M$157,3,FALSE)&amp;"","")</f>
        <v/>
      </c>
      <c r="GD10" s="142"/>
      <c r="GE10" s="141" t="str">
        <f t="shared" si="27"/>
        <v>OK</v>
      </c>
      <c r="GF10" s="125" t="str">
        <f>IFERROR(VLOOKUP($L10,リンク先!$E$147:$M$157,4,FALSE)&amp;"","")</f>
        <v/>
      </c>
      <c r="GG10" s="142"/>
      <c r="GH10" s="141" t="str">
        <f t="shared" si="28"/>
        <v>OK</v>
      </c>
      <c r="GI10" s="146"/>
      <c r="GK10" s="1" t="str">
        <f t="shared" si="29"/>
        <v>ライフデザイン・結婚支援重点推進事業一般メニュー</v>
      </c>
      <c r="GL10" s="1">
        <f>IF(I10=リンク先!$C$12,4,VLOOKUP('1_共通入力シート【記載必須】'!$B$7,補助率判定!$B:$I,8,0))</f>
        <v>4</v>
      </c>
    </row>
    <row r="11" spans="2:194" ht="187.5" customHeight="1" x14ac:dyDescent="0.15">
      <c r="B11" s="45" t="s">
        <v>16</v>
      </c>
      <c r="C11" s="48" t="str">
        <f>'1_共通入力シート【記載必須】'!$B$7</f>
        <v>222089</v>
      </c>
      <c r="D11" s="13" t="str">
        <f>'1_共通入力シート【記載必須】'!$C$7</f>
        <v>市町村</v>
      </c>
      <c r="E11" s="13" t="str">
        <f>'1_共通入力シート【記載必須】'!$D$7</f>
        <v>静岡県</v>
      </c>
      <c r="F11" s="13" t="str">
        <f>'1_共通入力シート【記載必須】'!$E$7</f>
        <v>伊東市</v>
      </c>
      <c r="G11" s="13" t="str">
        <f>'1_共通入力シート【記載必須】'!$F$7</f>
        <v>静岡県伊東市</v>
      </c>
      <c r="H11" s="51"/>
      <c r="I11" s="55"/>
      <c r="J11" s="58"/>
      <c r="K11" s="58"/>
      <c r="L11" s="58"/>
      <c r="M11" s="61"/>
      <c r="N11" s="64" t="str">
        <f>IFERROR(VLOOKUP(GK11,リンク先!$F$3:$J$9,1+GL11,0),"")</f>
        <v/>
      </c>
      <c r="O11" s="65">
        <f t="shared" si="2"/>
        <v>0</v>
      </c>
      <c r="P11" s="67"/>
      <c r="Q11" s="71">
        <f t="shared" si="3"/>
        <v>0</v>
      </c>
      <c r="R11" s="76">
        <f t="shared" si="4"/>
        <v>0</v>
      </c>
      <c r="S11" s="78"/>
      <c r="T11" s="83">
        <f t="shared" si="5"/>
        <v>0</v>
      </c>
      <c r="U11" s="86"/>
      <c r="V11" s="89"/>
      <c r="W11" s="83">
        <f t="shared" si="6"/>
        <v>0</v>
      </c>
      <c r="X11" s="86"/>
      <c r="Y11" s="89"/>
      <c r="Z11" s="83">
        <f t="shared" si="7"/>
        <v>0</v>
      </c>
      <c r="AA11" s="86"/>
      <c r="AB11" s="89"/>
      <c r="AC11" s="83">
        <f t="shared" si="8"/>
        <v>0</v>
      </c>
      <c r="AD11" s="86"/>
      <c r="AE11" s="89"/>
      <c r="AF11" s="83">
        <f t="shared" si="9"/>
        <v>0</v>
      </c>
      <c r="AG11" s="86"/>
      <c r="AH11" s="89"/>
      <c r="AI11" s="83">
        <f t="shared" si="10"/>
        <v>0</v>
      </c>
      <c r="AJ11" s="86"/>
      <c r="AK11" s="89"/>
      <c r="AL11" s="83">
        <f t="shared" si="11"/>
        <v>0</v>
      </c>
      <c r="AM11" s="86"/>
      <c r="AN11" s="89"/>
      <c r="AO11" s="83">
        <f t="shared" si="12"/>
        <v>0</v>
      </c>
      <c r="AP11" s="86"/>
      <c r="AQ11" s="89"/>
      <c r="AR11" s="83">
        <f t="shared" si="13"/>
        <v>0</v>
      </c>
      <c r="AS11" s="86"/>
      <c r="AT11" s="89"/>
      <c r="AU11" s="83">
        <f t="shared" si="14"/>
        <v>0</v>
      </c>
      <c r="AV11" s="93"/>
      <c r="AW11" s="78"/>
      <c r="AX11" s="96"/>
      <c r="AY11" s="93"/>
      <c r="AZ11" s="100">
        <f t="shared" si="15"/>
        <v>0</v>
      </c>
      <c r="BA11" s="101">
        <f t="shared" si="15"/>
        <v>0</v>
      </c>
      <c r="BB11" s="102">
        <f t="shared" si="15"/>
        <v>0</v>
      </c>
      <c r="BC11" s="105"/>
      <c r="BD11" s="108"/>
      <c r="BE11" s="111"/>
      <c r="BF11" s="111"/>
      <c r="BG11" s="113" t="e">
        <f t="shared" si="16"/>
        <v>#VALUE!</v>
      </c>
      <c r="BH11" s="114">
        <f t="shared" si="17"/>
        <v>2026</v>
      </c>
      <c r="BI11"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11" s="117"/>
      <c r="BK11" s="120"/>
      <c r="BL11" s="121"/>
      <c r="BM11" s="120"/>
      <c r="BN11" s="121"/>
      <c r="BO11" s="120"/>
      <c r="BP11" s="121"/>
      <c r="BQ11" s="120"/>
      <c r="BR11" s="121"/>
      <c r="BS11" s="120"/>
      <c r="BT11" s="121"/>
      <c r="BU11" s="120"/>
      <c r="BV11" s="121"/>
      <c r="BW11" s="120"/>
      <c r="BX11" s="121"/>
      <c r="BY11" s="120"/>
      <c r="BZ11" s="121"/>
      <c r="CA11" s="120"/>
      <c r="CB11" s="121"/>
      <c r="CC11" s="120"/>
      <c r="CD11" s="121"/>
      <c r="CE11" s="124"/>
      <c r="CF11" s="125" t="str">
        <f>IF('1_共通入力シート【記載必須】'!H$7="","",'1_共通入力シート【記載必須】'!H$7)</f>
        <v>子育てを楽しいと思う親の割合</v>
      </c>
      <c r="CG11" s="40" t="str">
        <f>IF('1_共通入力シート【記載必須】'!I$7="","",'1_共通入力シート【記載必須】'!I$7)</f>
        <v>％</v>
      </c>
      <c r="CH11" s="40" t="str">
        <f>IF('1_共通入力シート【記載必須】'!J$7="","",'1_共通入力シート【記載必須】'!J$7)</f>
        <v xml:space="preserve">95 (R8年度) </v>
      </c>
      <c r="CI11" s="129" t="str">
        <f>IF('1_共通入力シート【記載必須】'!K$7="","",'1_共通入力シート【記載必須】'!K$7)</f>
        <v>---</v>
      </c>
      <c r="CJ11" s="125" t="str">
        <f>IF('1_共通入力シート【記載必須】'!L$7="","",'1_共通入力シート【記載必須】'!L$7)</f>
        <v>「出産・子育て支援の充実」に満足している市民の割合（市民満足度調査）</v>
      </c>
      <c r="CK11" s="40" t="str">
        <f>IF('1_共通入力シート【記載必須】'!M$7="","",'1_共通入力シート【記載必須】'!M$7)</f>
        <v>％</v>
      </c>
      <c r="CL11" s="40" t="str">
        <f>IF('1_共通入力シート【記載必須】'!N$7="","",'1_共通入力シート【記載必須】'!N$7)</f>
        <v>70（R8年度）</v>
      </c>
      <c r="CM11" s="129" t="str">
        <f>IF('1_共通入力シート【記載必須】'!O$7="","",'1_共通入力シート【記載必須】'!O$7)</f>
        <v>---</v>
      </c>
      <c r="CN11" s="125" t="str">
        <f>IF('1_共通入力シート【記載必須】'!P$7="","",'1_共通入力シート【記載必須】'!P$7)</f>
        <v/>
      </c>
      <c r="CO11" s="40" t="str">
        <f>IF('1_共通入力シート【記載必須】'!Q$7="","",'1_共通入力シート【記載必須】'!Q$7)</f>
        <v/>
      </c>
      <c r="CP11" s="40" t="str">
        <f>IF('1_共通入力シート【記載必須】'!R$7="","",'1_共通入力シート【記載必須】'!R$7)</f>
        <v/>
      </c>
      <c r="CQ11" s="129" t="str">
        <f>IF('1_共通入力シート【記載必須】'!S$7="","",'1_共通入力シート【記載必須】'!S$7)</f>
        <v/>
      </c>
      <c r="CR11" s="125" t="str">
        <f>IF('1_共通入力シート【記載必須】'!T$7="","",'1_共通入力シート【記載必須】'!T$7)</f>
        <v/>
      </c>
      <c r="CS11" s="40" t="str">
        <f>IF('1_共通入力シート【記載必須】'!U$7="","",'1_共通入力シート【記載必須】'!U$7)</f>
        <v/>
      </c>
      <c r="CT11" s="40" t="str">
        <f>IF('1_共通入力シート【記載必須】'!V$7="","",'1_共通入力シート【記載必須】'!V$7)</f>
        <v/>
      </c>
      <c r="CU11" s="129" t="str">
        <f>IF('1_共通入力シート【記載必須】'!W$7="","",'1_共通入力シート【記載必須】'!W$7)</f>
        <v/>
      </c>
      <c r="CV11" s="125" t="str">
        <f>IF('1_共通入力シート【記載必須】'!X$7="","",'1_共通入力シート【記載必須】'!X$7)</f>
        <v/>
      </c>
      <c r="CW11" s="40" t="str">
        <f>IF('1_共通入力シート【記載必須】'!Y$7="","",'1_共通入力シート【記載必須】'!Y$7)</f>
        <v/>
      </c>
      <c r="CX11" s="40" t="str">
        <f>IF('1_共通入力シート【記載必須】'!Z$7="","",'1_共通入力シート【記載必須】'!Z$7)</f>
        <v/>
      </c>
      <c r="CY11" s="129" t="str">
        <f>IF('1_共通入力シート【記載必須】'!AA$7="","",'1_共通入力シート【記載必須】'!AA$7)</f>
        <v/>
      </c>
      <c r="CZ11" s="125" t="str">
        <f>IF('1_共通入力シート【記載必須】'!AB$7="","",'1_共通入力シート【記載必須】'!AB$7)</f>
        <v>合計特殊出生率</v>
      </c>
      <c r="DA11" s="131" t="str">
        <f>IF('1_共通入力シート【記載必須】'!AC$7="","",'1_共通入力シート【記載必須】'!AC$7)</f>
        <v/>
      </c>
      <c r="DB11" s="129" t="str">
        <f>IF('1_共通入力シート【記載必須】'!AD$7="","",'1_共通入力シート【記載必須】'!AD$7)</f>
        <v>1.23（R5年度）</v>
      </c>
      <c r="DC11" s="125" t="str">
        <f>IF('1_共通入力シート【記載必須】'!AE$7="","",'1_共通入力シート【記載必須】'!AE$7)</f>
        <v>婚姻件数</v>
      </c>
      <c r="DD11" s="40" t="str">
        <f>IF('1_共通入力シート【記載必須】'!AF$7="","",'1_共通入力シート【記載必須】'!AF$7)</f>
        <v>件</v>
      </c>
      <c r="DE11" s="129" t="str">
        <f>IF('1_共通入力シート【記載必須】'!AG$7="","",'1_共通入力シート【記載必須】'!AG$7)</f>
        <v>165(R4年度）</v>
      </c>
      <c r="DF11" s="125" t="str">
        <f>IF('1_共通入力シート【記載必須】'!AH$7="","",'1_共通入力シート【記載必須】'!AH$7)</f>
        <v>婚姻率</v>
      </c>
      <c r="DG11" s="131" t="str">
        <f>IF('1_共通入力シート【記載必須】'!AI$7="","",'1_共通入力シート【記載必須】'!AI$7)</f>
        <v/>
      </c>
      <c r="DH11" s="129" t="str">
        <f>IF('1_共通入力シート【記載必須】'!AJ$7="","",'1_共通入力シート【記載必須】'!AJ$7)</f>
        <v>2.6（R4年度）</v>
      </c>
      <c r="DI11" s="22"/>
      <c r="DJ11" s="24"/>
      <c r="DK11" s="27"/>
      <c r="DL11" s="31"/>
      <c r="DM11" s="22"/>
      <c r="DN11" s="24"/>
      <c r="DO11" s="27"/>
      <c r="DP11" s="31"/>
      <c r="DQ11" s="22"/>
      <c r="DR11" s="24"/>
      <c r="DS11" s="27"/>
      <c r="DT11" s="31"/>
      <c r="DU11" s="22"/>
      <c r="DV11" s="24"/>
      <c r="DW11" s="27"/>
      <c r="DX11" s="31"/>
      <c r="DY11" s="22"/>
      <c r="DZ11" s="24"/>
      <c r="EA11" s="27"/>
      <c r="EB11" s="31"/>
      <c r="EC11" s="125" t="s">
        <v>159</v>
      </c>
      <c r="ED11" s="132" t="s">
        <v>29</v>
      </c>
      <c r="EE11" s="27"/>
      <c r="EF11" s="31"/>
      <c r="EG11" s="125" t="s">
        <v>161</v>
      </c>
      <c r="EH11" s="132" t="s">
        <v>29</v>
      </c>
      <c r="EI11" s="27"/>
      <c r="EJ11" s="31"/>
      <c r="EK11" s="125" t="s">
        <v>162</v>
      </c>
      <c r="EL11" s="132" t="s">
        <v>29</v>
      </c>
      <c r="EM11" s="27"/>
      <c r="EN11" s="31"/>
      <c r="EO11" s="22"/>
      <c r="EP11" s="24"/>
      <c r="EQ11" s="27"/>
      <c r="ER11" s="31"/>
      <c r="ES11" s="22"/>
      <c r="ET11" s="24"/>
      <c r="EU11" s="27"/>
      <c r="EV11" s="31"/>
      <c r="EW11" s="22"/>
      <c r="EX11" s="24"/>
      <c r="EY11" s="27"/>
      <c r="EZ11" s="31"/>
      <c r="FA11" s="22"/>
      <c r="FB11" s="24"/>
      <c r="FC11" s="27"/>
      <c r="FD11" s="31"/>
      <c r="FE11" s="22"/>
      <c r="FF11" s="24"/>
      <c r="FG11" s="27"/>
      <c r="FH11" s="31"/>
      <c r="FI11" s="134"/>
      <c r="FJ11" s="135"/>
      <c r="FK11" s="137"/>
      <c r="FL11" s="139" t="str">
        <f t="shared" si="18"/>
        <v>NG</v>
      </c>
      <c r="FM11" s="140"/>
      <c r="FN11" s="141" t="str">
        <f t="shared" si="19"/>
        <v>NG</v>
      </c>
      <c r="FO11" s="140"/>
      <c r="FP11" s="141" t="str">
        <f t="shared" si="20"/>
        <v>NG</v>
      </c>
      <c r="FQ11" s="140"/>
      <c r="FR11" s="141" t="str">
        <f t="shared" si="21"/>
        <v>NG</v>
      </c>
      <c r="FS11" s="140"/>
      <c r="FT11" s="141" t="str">
        <f t="shared" si="22"/>
        <v>NG</v>
      </c>
      <c r="FU11" s="140"/>
      <c r="FV11" s="141" t="str">
        <f t="shared" si="23"/>
        <v>NG</v>
      </c>
      <c r="FW11" s="140"/>
      <c r="FX11" s="141" t="str">
        <f t="shared" si="24"/>
        <v>NG</v>
      </c>
      <c r="FY11" s="139" t="str">
        <f t="shared" si="25"/>
        <v>OK</v>
      </c>
      <c r="FZ11" s="125" t="str">
        <f>IFERROR(VLOOKUP($L11,リンク先!$E$147:$M$157,2,FALSE)&amp;"","")</f>
        <v/>
      </c>
      <c r="GA11" s="142"/>
      <c r="GB11" s="141" t="str">
        <f t="shared" si="26"/>
        <v>OK</v>
      </c>
      <c r="GC11" s="125" t="str">
        <f>IFERROR(VLOOKUP($L11,リンク先!$E$147:$M$157,3,FALSE)&amp;"","")</f>
        <v/>
      </c>
      <c r="GD11" s="142"/>
      <c r="GE11" s="141" t="str">
        <f t="shared" si="27"/>
        <v>OK</v>
      </c>
      <c r="GF11" s="125" t="str">
        <f>IFERROR(VLOOKUP($L11,リンク先!$E$147:$M$157,4,FALSE)&amp;"","")</f>
        <v/>
      </c>
      <c r="GG11" s="142"/>
      <c r="GH11" s="141" t="str">
        <f t="shared" si="28"/>
        <v>OK</v>
      </c>
      <c r="GI11" s="146"/>
      <c r="GK11" s="1" t="str">
        <f t="shared" si="29"/>
        <v/>
      </c>
      <c r="GL11" s="1">
        <f>IF(I11=リンク先!$C$12,4,VLOOKUP('1_共通入力シート【記載必須】'!$B$7,補助率判定!$B:$I,8,0))</f>
        <v>2</v>
      </c>
    </row>
    <row r="12" spans="2:194" ht="187.5" customHeight="1" x14ac:dyDescent="0.15">
      <c r="B12" s="45" t="s">
        <v>113</v>
      </c>
      <c r="C12" s="48" t="str">
        <f>'1_共通入力シート【記載必須】'!$B$7</f>
        <v>222089</v>
      </c>
      <c r="D12" s="13" t="str">
        <f>'1_共通入力シート【記載必須】'!$C$7</f>
        <v>市町村</v>
      </c>
      <c r="E12" s="13" t="str">
        <f>'1_共通入力シート【記載必須】'!$D$7</f>
        <v>静岡県</v>
      </c>
      <c r="F12" s="13" t="str">
        <f>'1_共通入力シート【記載必須】'!$E$7</f>
        <v>伊東市</v>
      </c>
      <c r="G12" s="13" t="str">
        <f>'1_共通入力シート【記載必須】'!$F$7</f>
        <v>静岡県伊東市</v>
      </c>
      <c r="H12" s="51"/>
      <c r="I12" s="55"/>
      <c r="J12" s="58"/>
      <c r="K12" s="58"/>
      <c r="L12" s="58"/>
      <c r="M12" s="61"/>
      <c r="N12" s="64" t="str">
        <f>IFERROR(VLOOKUP(GK12,リンク先!$F$3:$J$9,1+GL12,0),"")</f>
        <v/>
      </c>
      <c r="O12" s="65">
        <f t="shared" si="2"/>
        <v>0</v>
      </c>
      <c r="P12" s="67"/>
      <c r="Q12" s="71">
        <f t="shared" si="3"/>
        <v>0</v>
      </c>
      <c r="R12" s="76">
        <f t="shared" si="4"/>
        <v>0</v>
      </c>
      <c r="S12" s="78"/>
      <c r="T12" s="83">
        <f t="shared" si="5"/>
        <v>0</v>
      </c>
      <c r="U12" s="86"/>
      <c r="V12" s="89"/>
      <c r="W12" s="83">
        <f t="shared" si="6"/>
        <v>0</v>
      </c>
      <c r="X12" s="86"/>
      <c r="Y12" s="89"/>
      <c r="Z12" s="83">
        <f t="shared" si="7"/>
        <v>0</v>
      </c>
      <c r="AA12" s="86"/>
      <c r="AB12" s="89"/>
      <c r="AC12" s="83">
        <f t="shared" si="8"/>
        <v>0</v>
      </c>
      <c r="AD12" s="86"/>
      <c r="AE12" s="89"/>
      <c r="AF12" s="83">
        <f t="shared" si="9"/>
        <v>0</v>
      </c>
      <c r="AG12" s="86"/>
      <c r="AH12" s="89"/>
      <c r="AI12" s="83">
        <f t="shared" si="10"/>
        <v>0</v>
      </c>
      <c r="AJ12" s="86"/>
      <c r="AK12" s="89"/>
      <c r="AL12" s="83">
        <f t="shared" si="11"/>
        <v>0</v>
      </c>
      <c r="AM12" s="86"/>
      <c r="AN12" s="89"/>
      <c r="AO12" s="83">
        <f t="shared" si="12"/>
        <v>0</v>
      </c>
      <c r="AP12" s="86"/>
      <c r="AQ12" s="89"/>
      <c r="AR12" s="83">
        <f t="shared" si="13"/>
        <v>0</v>
      </c>
      <c r="AS12" s="86"/>
      <c r="AT12" s="89"/>
      <c r="AU12" s="83">
        <f t="shared" si="14"/>
        <v>0</v>
      </c>
      <c r="AV12" s="93"/>
      <c r="AW12" s="78"/>
      <c r="AX12" s="96"/>
      <c r="AY12" s="93"/>
      <c r="AZ12" s="100">
        <f t="shared" si="15"/>
        <v>0</v>
      </c>
      <c r="BA12" s="101">
        <f t="shared" si="15"/>
        <v>0</v>
      </c>
      <c r="BB12" s="102">
        <f t="shared" si="15"/>
        <v>0</v>
      </c>
      <c r="BC12" s="105"/>
      <c r="BD12" s="108"/>
      <c r="BE12" s="111"/>
      <c r="BF12" s="111"/>
      <c r="BG12" s="113" t="e">
        <f t="shared" si="16"/>
        <v>#VALUE!</v>
      </c>
      <c r="BH12" s="114">
        <f t="shared" si="17"/>
        <v>2026</v>
      </c>
      <c r="BI12"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12" s="117"/>
      <c r="BK12" s="120"/>
      <c r="BL12" s="121"/>
      <c r="BM12" s="120"/>
      <c r="BN12" s="121"/>
      <c r="BO12" s="120"/>
      <c r="BP12" s="121"/>
      <c r="BQ12" s="120"/>
      <c r="BR12" s="121"/>
      <c r="BS12" s="120"/>
      <c r="BT12" s="121"/>
      <c r="BU12" s="120"/>
      <c r="BV12" s="121"/>
      <c r="BW12" s="120"/>
      <c r="BX12" s="121"/>
      <c r="BY12" s="120"/>
      <c r="BZ12" s="121"/>
      <c r="CA12" s="120"/>
      <c r="CB12" s="121"/>
      <c r="CC12" s="120"/>
      <c r="CD12" s="121"/>
      <c r="CE12" s="124"/>
      <c r="CF12" s="125" t="str">
        <f>IF('1_共通入力シート【記載必須】'!H$7="","",'1_共通入力シート【記載必須】'!H$7)</f>
        <v>子育てを楽しいと思う親の割合</v>
      </c>
      <c r="CG12" s="40" t="str">
        <f>IF('1_共通入力シート【記載必須】'!I$7="","",'1_共通入力シート【記載必須】'!I$7)</f>
        <v>％</v>
      </c>
      <c r="CH12" s="40" t="str">
        <f>IF('1_共通入力シート【記載必須】'!J$7="","",'1_共通入力シート【記載必須】'!J$7)</f>
        <v xml:space="preserve">95 (R8年度) </v>
      </c>
      <c r="CI12" s="129" t="str">
        <f>IF('1_共通入力シート【記載必須】'!K$7="","",'1_共通入力シート【記載必須】'!K$7)</f>
        <v>---</v>
      </c>
      <c r="CJ12" s="125" t="str">
        <f>IF('1_共通入力シート【記載必須】'!L$7="","",'1_共通入力シート【記載必須】'!L$7)</f>
        <v>「出産・子育て支援の充実」に満足している市民の割合（市民満足度調査）</v>
      </c>
      <c r="CK12" s="40" t="str">
        <f>IF('1_共通入力シート【記載必須】'!M$7="","",'1_共通入力シート【記載必須】'!M$7)</f>
        <v>％</v>
      </c>
      <c r="CL12" s="40" t="str">
        <f>IF('1_共通入力シート【記載必須】'!N$7="","",'1_共通入力シート【記載必須】'!N$7)</f>
        <v>70（R8年度）</v>
      </c>
      <c r="CM12" s="129" t="str">
        <f>IF('1_共通入力シート【記載必須】'!O$7="","",'1_共通入力シート【記載必須】'!O$7)</f>
        <v>---</v>
      </c>
      <c r="CN12" s="125" t="str">
        <f>IF('1_共通入力シート【記載必須】'!P$7="","",'1_共通入力シート【記載必須】'!P$7)</f>
        <v/>
      </c>
      <c r="CO12" s="40" t="str">
        <f>IF('1_共通入力シート【記載必須】'!Q$7="","",'1_共通入力シート【記載必須】'!Q$7)</f>
        <v/>
      </c>
      <c r="CP12" s="40" t="str">
        <f>IF('1_共通入力シート【記載必須】'!R$7="","",'1_共通入力シート【記載必須】'!R$7)</f>
        <v/>
      </c>
      <c r="CQ12" s="129" t="str">
        <f>IF('1_共通入力シート【記載必須】'!S$7="","",'1_共通入力シート【記載必須】'!S$7)</f>
        <v/>
      </c>
      <c r="CR12" s="125" t="str">
        <f>IF('1_共通入力シート【記載必須】'!T$7="","",'1_共通入力シート【記載必須】'!T$7)</f>
        <v/>
      </c>
      <c r="CS12" s="40" t="str">
        <f>IF('1_共通入力シート【記載必須】'!U$7="","",'1_共通入力シート【記載必須】'!U$7)</f>
        <v/>
      </c>
      <c r="CT12" s="40" t="str">
        <f>IF('1_共通入力シート【記載必須】'!V$7="","",'1_共通入力シート【記載必須】'!V$7)</f>
        <v/>
      </c>
      <c r="CU12" s="129" t="str">
        <f>IF('1_共通入力シート【記載必須】'!W$7="","",'1_共通入力シート【記載必須】'!W$7)</f>
        <v/>
      </c>
      <c r="CV12" s="125" t="str">
        <f>IF('1_共通入力シート【記載必須】'!X$7="","",'1_共通入力シート【記載必須】'!X$7)</f>
        <v/>
      </c>
      <c r="CW12" s="40" t="str">
        <f>IF('1_共通入力シート【記載必須】'!Y$7="","",'1_共通入力シート【記載必須】'!Y$7)</f>
        <v/>
      </c>
      <c r="CX12" s="40" t="str">
        <f>IF('1_共通入力シート【記載必須】'!Z$7="","",'1_共通入力シート【記載必須】'!Z$7)</f>
        <v/>
      </c>
      <c r="CY12" s="129" t="str">
        <f>IF('1_共通入力シート【記載必須】'!AA$7="","",'1_共通入力シート【記載必須】'!AA$7)</f>
        <v/>
      </c>
      <c r="CZ12" s="125" t="str">
        <f>IF('1_共通入力シート【記載必須】'!AB$7="","",'1_共通入力シート【記載必須】'!AB$7)</f>
        <v>合計特殊出生率</v>
      </c>
      <c r="DA12" s="131" t="str">
        <f>IF('1_共通入力シート【記載必須】'!AC$7="","",'1_共通入力シート【記載必須】'!AC$7)</f>
        <v/>
      </c>
      <c r="DB12" s="129" t="str">
        <f>IF('1_共通入力シート【記載必須】'!AD$7="","",'1_共通入力シート【記載必須】'!AD$7)</f>
        <v>1.23（R5年度）</v>
      </c>
      <c r="DC12" s="125" t="str">
        <f>IF('1_共通入力シート【記載必須】'!AE$7="","",'1_共通入力シート【記載必須】'!AE$7)</f>
        <v>婚姻件数</v>
      </c>
      <c r="DD12" s="40" t="str">
        <f>IF('1_共通入力シート【記載必須】'!AF$7="","",'1_共通入力シート【記載必須】'!AF$7)</f>
        <v>件</v>
      </c>
      <c r="DE12" s="129" t="str">
        <f>IF('1_共通入力シート【記載必須】'!AG$7="","",'1_共通入力シート【記載必須】'!AG$7)</f>
        <v>165(R4年度）</v>
      </c>
      <c r="DF12" s="125" t="str">
        <f>IF('1_共通入力シート【記載必須】'!AH$7="","",'1_共通入力シート【記載必須】'!AH$7)</f>
        <v>婚姻率</v>
      </c>
      <c r="DG12" s="131" t="str">
        <f>IF('1_共通入力シート【記載必須】'!AI$7="","",'1_共通入力シート【記載必須】'!AI$7)</f>
        <v/>
      </c>
      <c r="DH12" s="129" t="str">
        <f>IF('1_共通入力シート【記載必須】'!AJ$7="","",'1_共通入力シート【記載必須】'!AJ$7)</f>
        <v>2.6（R4年度）</v>
      </c>
      <c r="DI12" s="22"/>
      <c r="DJ12" s="24"/>
      <c r="DK12" s="27"/>
      <c r="DL12" s="31"/>
      <c r="DM12" s="22"/>
      <c r="DN12" s="24"/>
      <c r="DO12" s="27"/>
      <c r="DP12" s="31"/>
      <c r="DQ12" s="22"/>
      <c r="DR12" s="24"/>
      <c r="DS12" s="27"/>
      <c r="DT12" s="31"/>
      <c r="DU12" s="22"/>
      <c r="DV12" s="24"/>
      <c r="DW12" s="27"/>
      <c r="DX12" s="31"/>
      <c r="DY12" s="22"/>
      <c r="DZ12" s="24"/>
      <c r="EA12" s="27"/>
      <c r="EB12" s="31"/>
      <c r="EC12" s="125" t="s">
        <v>159</v>
      </c>
      <c r="ED12" s="132" t="s">
        <v>29</v>
      </c>
      <c r="EE12" s="27"/>
      <c r="EF12" s="31"/>
      <c r="EG12" s="125" t="s">
        <v>161</v>
      </c>
      <c r="EH12" s="132" t="s">
        <v>29</v>
      </c>
      <c r="EI12" s="27"/>
      <c r="EJ12" s="31"/>
      <c r="EK12" s="125" t="s">
        <v>162</v>
      </c>
      <c r="EL12" s="132" t="s">
        <v>29</v>
      </c>
      <c r="EM12" s="27"/>
      <c r="EN12" s="31"/>
      <c r="EO12" s="22"/>
      <c r="EP12" s="24"/>
      <c r="EQ12" s="27"/>
      <c r="ER12" s="31"/>
      <c r="ES12" s="22"/>
      <c r="ET12" s="24"/>
      <c r="EU12" s="27"/>
      <c r="EV12" s="31"/>
      <c r="EW12" s="22"/>
      <c r="EX12" s="24"/>
      <c r="EY12" s="27"/>
      <c r="EZ12" s="31"/>
      <c r="FA12" s="22"/>
      <c r="FB12" s="24"/>
      <c r="FC12" s="27"/>
      <c r="FD12" s="31"/>
      <c r="FE12" s="22"/>
      <c r="FF12" s="24"/>
      <c r="FG12" s="27"/>
      <c r="FH12" s="31"/>
      <c r="FI12" s="134"/>
      <c r="FJ12" s="135"/>
      <c r="FK12" s="137"/>
      <c r="FL12" s="139" t="str">
        <f t="shared" si="18"/>
        <v>NG</v>
      </c>
      <c r="FM12" s="140"/>
      <c r="FN12" s="141" t="str">
        <f t="shared" si="19"/>
        <v>NG</v>
      </c>
      <c r="FO12" s="140"/>
      <c r="FP12" s="141" t="str">
        <f t="shared" si="20"/>
        <v>NG</v>
      </c>
      <c r="FQ12" s="140"/>
      <c r="FR12" s="141" t="str">
        <f t="shared" si="21"/>
        <v>NG</v>
      </c>
      <c r="FS12" s="140"/>
      <c r="FT12" s="141" t="str">
        <f t="shared" si="22"/>
        <v>NG</v>
      </c>
      <c r="FU12" s="140"/>
      <c r="FV12" s="141" t="str">
        <f t="shared" si="23"/>
        <v>NG</v>
      </c>
      <c r="FW12" s="140"/>
      <c r="FX12" s="141" t="str">
        <f t="shared" si="24"/>
        <v>NG</v>
      </c>
      <c r="FY12" s="139" t="str">
        <f t="shared" si="25"/>
        <v>OK</v>
      </c>
      <c r="FZ12" s="125" t="str">
        <f>IFERROR(VLOOKUP($L12,リンク先!$E$147:$M$157,2,FALSE)&amp;"","")</f>
        <v/>
      </c>
      <c r="GA12" s="142"/>
      <c r="GB12" s="141" t="str">
        <f t="shared" si="26"/>
        <v>OK</v>
      </c>
      <c r="GC12" s="125" t="str">
        <f>IFERROR(VLOOKUP($L12,リンク先!$E$147:$M$157,3,FALSE)&amp;"","")</f>
        <v/>
      </c>
      <c r="GD12" s="142"/>
      <c r="GE12" s="141" t="str">
        <f t="shared" si="27"/>
        <v>OK</v>
      </c>
      <c r="GF12" s="125" t="str">
        <f>IFERROR(VLOOKUP($L12,リンク先!$E$147:$M$157,4,FALSE)&amp;"","")</f>
        <v/>
      </c>
      <c r="GG12" s="142"/>
      <c r="GH12" s="141" t="str">
        <f t="shared" si="28"/>
        <v>OK</v>
      </c>
      <c r="GI12" s="146"/>
      <c r="GK12" s="1" t="str">
        <f t="shared" si="29"/>
        <v/>
      </c>
      <c r="GL12" s="1">
        <f>IF(I12=リンク先!$C$12,4,VLOOKUP('1_共通入力シート【記載必須】'!$B$7,補助率判定!$B:$I,8,0))</f>
        <v>2</v>
      </c>
    </row>
    <row r="13" spans="2:194" ht="187.5" customHeight="1" x14ac:dyDescent="0.15">
      <c r="B13" s="45" t="s">
        <v>114</v>
      </c>
      <c r="C13" s="48" t="str">
        <f>'1_共通入力シート【記載必須】'!$B$7</f>
        <v>222089</v>
      </c>
      <c r="D13" s="13" t="str">
        <f>'1_共通入力シート【記載必須】'!$C$7</f>
        <v>市町村</v>
      </c>
      <c r="E13" s="13" t="str">
        <f>'1_共通入力シート【記載必須】'!$D$7</f>
        <v>静岡県</v>
      </c>
      <c r="F13" s="13" t="str">
        <f>'1_共通入力シート【記載必須】'!$E$7</f>
        <v>伊東市</v>
      </c>
      <c r="G13" s="13" t="str">
        <f>'1_共通入力シート【記載必須】'!$F$7</f>
        <v>静岡県伊東市</v>
      </c>
      <c r="H13" s="51"/>
      <c r="I13" s="55"/>
      <c r="J13" s="58"/>
      <c r="K13" s="58"/>
      <c r="L13" s="58"/>
      <c r="M13" s="61"/>
      <c r="N13" s="64" t="str">
        <f>IFERROR(VLOOKUP(GK13,リンク先!$F$3:$J$9,1+GL13,0),"")</f>
        <v/>
      </c>
      <c r="O13" s="65">
        <f t="shared" si="2"/>
        <v>0</v>
      </c>
      <c r="P13" s="67"/>
      <c r="Q13" s="71">
        <f t="shared" si="3"/>
        <v>0</v>
      </c>
      <c r="R13" s="76">
        <f t="shared" si="4"/>
        <v>0</v>
      </c>
      <c r="S13" s="78"/>
      <c r="T13" s="83">
        <f t="shared" si="5"/>
        <v>0</v>
      </c>
      <c r="U13" s="86"/>
      <c r="V13" s="89"/>
      <c r="W13" s="83">
        <f t="shared" si="6"/>
        <v>0</v>
      </c>
      <c r="X13" s="86"/>
      <c r="Y13" s="89"/>
      <c r="Z13" s="83">
        <f t="shared" si="7"/>
        <v>0</v>
      </c>
      <c r="AA13" s="86"/>
      <c r="AB13" s="89"/>
      <c r="AC13" s="83">
        <f t="shared" si="8"/>
        <v>0</v>
      </c>
      <c r="AD13" s="86"/>
      <c r="AE13" s="89"/>
      <c r="AF13" s="83">
        <f t="shared" si="9"/>
        <v>0</v>
      </c>
      <c r="AG13" s="86"/>
      <c r="AH13" s="89"/>
      <c r="AI13" s="83">
        <f t="shared" si="10"/>
        <v>0</v>
      </c>
      <c r="AJ13" s="86"/>
      <c r="AK13" s="89"/>
      <c r="AL13" s="83">
        <f t="shared" si="11"/>
        <v>0</v>
      </c>
      <c r="AM13" s="86"/>
      <c r="AN13" s="89"/>
      <c r="AO13" s="83">
        <f t="shared" si="12"/>
        <v>0</v>
      </c>
      <c r="AP13" s="86"/>
      <c r="AQ13" s="89"/>
      <c r="AR13" s="83">
        <f t="shared" si="13"/>
        <v>0</v>
      </c>
      <c r="AS13" s="86"/>
      <c r="AT13" s="89"/>
      <c r="AU13" s="83">
        <f t="shared" si="14"/>
        <v>0</v>
      </c>
      <c r="AV13" s="93"/>
      <c r="AW13" s="78"/>
      <c r="AX13" s="96"/>
      <c r="AY13" s="93"/>
      <c r="AZ13" s="100">
        <f t="shared" si="15"/>
        <v>0</v>
      </c>
      <c r="BA13" s="101">
        <f t="shared" si="15"/>
        <v>0</v>
      </c>
      <c r="BB13" s="102">
        <f t="shared" si="15"/>
        <v>0</v>
      </c>
      <c r="BC13" s="105"/>
      <c r="BD13" s="108"/>
      <c r="BE13" s="111"/>
      <c r="BF13" s="111"/>
      <c r="BG13" s="113" t="e">
        <f t="shared" si="16"/>
        <v>#VALUE!</v>
      </c>
      <c r="BH13" s="114">
        <f t="shared" si="17"/>
        <v>2026</v>
      </c>
      <c r="BI13"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13" s="117"/>
      <c r="BK13" s="120"/>
      <c r="BL13" s="121"/>
      <c r="BM13" s="120"/>
      <c r="BN13" s="121"/>
      <c r="BO13" s="120"/>
      <c r="BP13" s="121"/>
      <c r="BQ13" s="120"/>
      <c r="BR13" s="121"/>
      <c r="BS13" s="120"/>
      <c r="BT13" s="121"/>
      <c r="BU13" s="120"/>
      <c r="BV13" s="121"/>
      <c r="BW13" s="120"/>
      <c r="BX13" s="121"/>
      <c r="BY13" s="120"/>
      <c r="BZ13" s="121"/>
      <c r="CA13" s="120"/>
      <c r="CB13" s="121"/>
      <c r="CC13" s="120"/>
      <c r="CD13" s="121"/>
      <c r="CE13" s="124"/>
      <c r="CF13" s="125" t="str">
        <f>IF('1_共通入力シート【記載必須】'!H$7="","",'1_共通入力シート【記載必須】'!H$7)</f>
        <v>子育てを楽しいと思う親の割合</v>
      </c>
      <c r="CG13" s="40" t="str">
        <f>IF('1_共通入力シート【記載必須】'!I$7="","",'1_共通入力シート【記載必須】'!I$7)</f>
        <v>％</v>
      </c>
      <c r="CH13" s="40" t="str">
        <f>IF('1_共通入力シート【記載必須】'!J$7="","",'1_共通入力シート【記載必須】'!J$7)</f>
        <v xml:space="preserve">95 (R8年度) </v>
      </c>
      <c r="CI13" s="129" t="str">
        <f>IF('1_共通入力シート【記載必須】'!K$7="","",'1_共通入力シート【記載必須】'!K$7)</f>
        <v>---</v>
      </c>
      <c r="CJ13" s="125" t="str">
        <f>IF('1_共通入力シート【記載必須】'!L$7="","",'1_共通入力シート【記載必須】'!L$7)</f>
        <v>「出産・子育て支援の充実」に満足している市民の割合（市民満足度調査）</v>
      </c>
      <c r="CK13" s="40" t="str">
        <f>IF('1_共通入力シート【記載必須】'!M$7="","",'1_共通入力シート【記載必須】'!M$7)</f>
        <v>％</v>
      </c>
      <c r="CL13" s="40" t="str">
        <f>IF('1_共通入力シート【記載必須】'!N$7="","",'1_共通入力シート【記載必須】'!N$7)</f>
        <v>70（R8年度）</v>
      </c>
      <c r="CM13" s="129" t="str">
        <f>IF('1_共通入力シート【記載必須】'!O$7="","",'1_共通入力シート【記載必須】'!O$7)</f>
        <v>---</v>
      </c>
      <c r="CN13" s="125" t="str">
        <f>IF('1_共通入力シート【記載必須】'!P$7="","",'1_共通入力シート【記載必須】'!P$7)</f>
        <v/>
      </c>
      <c r="CO13" s="40" t="str">
        <f>IF('1_共通入力シート【記載必須】'!Q$7="","",'1_共通入力シート【記載必須】'!Q$7)</f>
        <v/>
      </c>
      <c r="CP13" s="40" t="str">
        <f>IF('1_共通入力シート【記載必須】'!R$7="","",'1_共通入力シート【記載必須】'!R$7)</f>
        <v/>
      </c>
      <c r="CQ13" s="129" t="str">
        <f>IF('1_共通入力シート【記載必須】'!S$7="","",'1_共通入力シート【記載必須】'!S$7)</f>
        <v/>
      </c>
      <c r="CR13" s="125" t="str">
        <f>IF('1_共通入力シート【記載必須】'!T$7="","",'1_共通入力シート【記載必須】'!T$7)</f>
        <v/>
      </c>
      <c r="CS13" s="40" t="str">
        <f>IF('1_共通入力シート【記載必須】'!U$7="","",'1_共通入力シート【記載必須】'!U$7)</f>
        <v/>
      </c>
      <c r="CT13" s="40" t="str">
        <f>IF('1_共通入力シート【記載必須】'!V$7="","",'1_共通入力シート【記載必須】'!V$7)</f>
        <v/>
      </c>
      <c r="CU13" s="129" t="str">
        <f>IF('1_共通入力シート【記載必須】'!W$7="","",'1_共通入力シート【記載必須】'!W$7)</f>
        <v/>
      </c>
      <c r="CV13" s="125" t="str">
        <f>IF('1_共通入力シート【記載必須】'!X$7="","",'1_共通入力シート【記載必須】'!X$7)</f>
        <v/>
      </c>
      <c r="CW13" s="40" t="str">
        <f>IF('1_共通入力シート【記載必須】'!Y$7="","",'1_共通入力シート【記載必須】'!Y$7)</f>
        <v/>
      </c>
      <c r="CX13" s="40" t="str">
        <f>IF('1_共通入力シート【記載必須】'!Z$7="","",'1_共通入力シート【記載必須】'!Z$7)</f>
        <v/>
      </c>
      <c r="CY13" s="129" t="str">
        <f>IF('1_共通入力シート【記載必須】'!AA$7="","",'1_共通入力シート【記載必須】'!AA$7)</f>
        <v/>
      </c>
      <c r="CZ13" s="125" t="str">
        <f>IF('1_共通入力シート【記載必須】'!AB$7="","",'1_共通入力シート【記載必須】'!AB$7)</f>
        <v>合計特殊出生率</v>
      </c>
      <c r="DA13" s="131" t="str">
        <f>IF('1_共通入力シート【記載必須】'!AC$7="","",'1_共通入力シート【記載必須】'!AC$7)</f>
        <v/>
      </c>
      <c r="DB13" s="129" t="str">
        <f>IF('1_共通入力シート【記載必須】'!AD$7="","",'1_共通入力シート【記載必須】'!AD$7)</f>
        <v>1.23（R5年度）</v>
      </c>
      <c r="DC13" s="125" t="str">
        <f>IF('1_共通入力シート【記載必須】'!AE$7="","",'1_共通入力シート【記載必須】'!AE$7)</f>
        <v>婚姻件数</v>
      </c>
      <c r="DD13" s="40" t="str">
        <f>IF('1_共通入力シート【記載必須】'!AF$7="","",'1_共通入力シート【記載必須】'!AF$7)</f>
        <v>件</v>
      </c>
      <c r="DE13" s="129" t="str">
        <f>IF('1_共通入力シート【記載必須】'!AG$7="","",'1_共通入力シート【記載必須】'!AG$7)</f>
        <v>165(R4年度）</v>
      </c>
      <c r="DF13" s="125" t="str">
        <f>IF('1_共通入力シート【記載必須】'!AH$7="","",'1_共通入力シート【記載必須】'!AH$7)</f>
        <v>婚姻率</v>
      </c>
      <c r="DG13" s="131" t="str">
        <f>IF('1_共通入力シート【記載必須】'!AI$7="","",'1_共通入力シート【記載必須】'!AI$7)</f>
        <v/>
      </c>
      <c r="DH13" s="129" t="str">
        <f>IF('1_共通入力シート【記載必須】'!AJ$7="","",'1_共通入力シート【記載必須】'!AJ$7)</f>
        <v>2.6（R4年度）</v>
      </c>
      <c r="DI13" s="22"/>
      <c r="DJ13" s="24"/>
      <c r="DK13" s="27"/>
      <c r="DL13" s="31"/>
      <c r="DM13" s="22"/>
      <c r="DN13" s="24"/>
      <c r="DO13" s="27"/>
      <c r="DP13" s="31"/>
      <c r="DQ13" s="22"/>
      <c r="DR13" s="24"/>
      <c r="DS13" s="27"/>
      <c r="DT13" s="31"/>
      <c r="DU13" s="22"/>
      <c r="DV13" s="24"/>
      <c r="DW13" s="27"/>
      <c r="DX13" s="31"/>
      <c r="DY13" s="22"/>
      <c r="DZ13" s="24"/>
      <c r="EA13" s="27"/>
      <c r="EB13" s="31"/>
      <c r="EC13" s="125" t="s">
        <v>159</v>
      </c>
      <c r="ED13" s="132" t="s">
        <v>29</v>
      </c>
      <c r="EE13" s="27"/>
      <c r="EF13" s="31"/>
      <c r="EG13" s="125" t="s">
        <v>161</v>
      </c>
      <c r="EH13" s="132" t="s">
        <v>29</v>
      </c>
      <c r="EI13" s="27"/>
      <c r="EJ13" s="31"/>
      <c r="EK13" s="125" t="s">
        <v>162</v>
      </c>
      <c r="EL13" s="132" t="s">
        <v>29</v>
      </c>
      <c r="EM13" s="27"/>
      <c r="EN13" s="31"/>
      <c r="EO13" s="22"/>
      <c r="EP13" s="24"/>
      <c r="EQ13" s="27"/>
      <c r="ER13" s="31"/>
      <c r="ES13" s="22"/>
      <c r="ET13" s="24"/>
      <c r="EU13" s="27"/>
      <c r="EV13" s="31"/>
      <c r="EW13" s="22"/>
      <c r="EX13" s="24"/>
      <c r="EY13" s="27"/>
      <c r="EZ13" s="31"/>
      <c r="FA13" s="22"/>
      <c r="FB13" s="24"/>
      <c r="FC13" s="27"/>
      <c r="FD13" s="31"/>
      <c r="FE13" s="22"/>
      <c r="FF13" s="24"/>
      <c r="FG13" s="27"/>
      <c r="FH13" s="31"/>
      <c r="FI13" s="134"/>
      <c r="FJ13" s="135"/>
      <c r="FK13" s="137"/>
      <c r="FL13" s="139" t="str">
        <f t="shared" si="18"/>
        <v>NG</v>
      </c>
      <c r="FM13" s="140"/>
      <c r="FN13" s="141" t="str">
        <f t="shared" si="19"/>
        <v>NG</v>
      </c>
      <c r="FO13" s="140"/>
      <c r="FP13" s="141" t="str">
        <f t="shared" si="20"/>
        <v>NG</v>
      </c>
      <c r="FQ13" s="140"/>
      <c r="FR13" s="141" t="str">
        <f t="shared" si="21"/>
        <v>NG</v>
      </c>
      <c r="FS13" s="140"/>
      <c r="FT13" s="141" t="str">
        <f t="shared" si="22"/>
        <v>NG</v>
      </c>
      <c r="FU13" s="140"/>
      <c r="FV13" s="141" t="str">
        <f t="shared" si="23"/>
        <v>NG</v>
      </c>
      <c r="FW13" s="140"/>
      <c r="FX13" s="141" t="str">
        <f t="shared" si="24"/>
        <v>NG</v>
      </c>
      <c r="FY13" s="139" t="str">
        <f t="shared" si="25"/>
        <v>OK</v>
      </c>
      <c r="FZ13" s="125" t="str">
        <f>IFERROR(VLOOKUP($L13,リンク先!$E$147:$M$157,2,FALSE)&amp;"","")</f>
        <v/>
      </c>
      <c r="GA13" s="142"/>
      <c r="GB13" s="141" t="str">
        <f t="shared" si="26"/>
        <v>OK</v>
      </c>
      <c r="GC13" s="125" t="str">
        <f>IFERROR(VLOOKUP($L13,リンク先!$E$147:$M$157,3,FALSE)&amp;"","")</f>
        <v/>
      </c>
      <c r="GD13" s="142"/>
      <c r="GE13" s="141" t="str">
        <f t="shared" si="27"/>
        <v>OK</v>
      </c>
      <c r="GF13" s="125" t="str">
        <f>IFERROR(VLOOKUP($L13,リンク先!$E$147:$M$157,4,FALSE)&amp;"","")</f>
        <v/>
      </c>
      <c r="GG13" s="142"/>
      <c r="GH13" s="141" t="str">
        <f t="shared" si="28"/>
        <v>OK</v>
      </c>
      <c r="GI13" s="146"/>
      <c r="GK13" s="1" t="str">
        <f t="shared" si="29"/>
        <v/>
      </c>
      <c r="GL13" s="1">
        <f>IF(I13=リンク先!$C$12,4,VLOOKUP('1_共通入力シート【記載必須】'!$B$7,補助率判定!$B:$I,8,0))</f>
        <v>2</v>
      </c>
    </row>
    <row r="14" spans="2:194" ht="187.5" customHeight="1" x14ac:dyDescent="0.15">
      <c r="B14" s="45" t="s">
        <v>115</v>
      </c>
      <c r="C14" s="48" t="str">
        <f>'1_共通入力シート【記載必須】'!$B$7</f>
        <v>222089</v>
      </c>
      <c r="D14" s="13" t="str">
        <f>'1_共通入力シート【記載必須】'!$C$7</f>
        <v>市町村</v>
      </c>
      <c r="E14" s="13" t="str">
        <f>'1_共通入力シート【記載必須】'!$D$7</f>
        <v>静岡県</v>
      </c>
      <c r="F14" s="13" t="str">
        <f>'1_共通入力シート【記載必須】'!$E$7</f>
        <v>伊東市</v>
      </c>
      <c r="G14" s="13" t="str">
        <f>'1_共通入力シート【記載必須】'!$F$7</f>
        <v>静岡県伊東市</v>
      </c>
      <c r="H14" s="51"/>
      <c r="I14" s="55"/>
      <c r="J14" s="58"/>
      <c r="K14" s="58"/>
      <c r="L14" s="58"/>
      <c r="M14" s="61"/>
      <c r="N14" s="64" t="str">
        <f>IFERROR(VLOOKUP(GK14,リンク先!$F$3:$J$9,1+GL14,0),"")</f>
        <v/>
      </c>
      <c r="O14" s="65">
        <f t="shared" si="2"/>
        <v>0</v>
      </c>
      <c r="P14" s="67"/>
      <c r="Q14" s="71">
        <f t="shared" si="3"/>
        <v>0</v>
      </c>
      <c r="R14" s="76">
        <f t="shared" si="4"/>
        <v>0</v>
      </c>
      <c r="S14" s="78"/>
      <c r="T14" s="83">
        <f t="shared" si="5"/>
        <v>0</v>
      </c>
      <c r="U14" s="86"/>
      <c r="V14" s="89"/>
      <c r="W14" s="83">
        <f t="shared" si="6"/>
        <v>0</v>
      </c>
      <c r="X14" s="86"/>
      <c r="Y14" s="89"/>
      <c r="Z14" s="83">
        <f t="shared" si="7"/>
        <v>0</v>
      </c>
      <c r="AA14" s="86"/>
      <c r="AB14" s="89"/>
      <c r="AC14" s="83">
        <f t="shared" si="8"/>
        <v>0</v>
      </c>
      <c r="AD14" s="86"/>
      <c r="AE14" s="89"/>
      <c r="AF14" s="83">
        <f t="shared" si="9"/>
        <v>0</v>
      </c>
      <c r="AG14" s="86"/>
      <c r="AH14" s="89"/>
      <c r="AI14" s="83">
        <f t="shared" si="10"/>
        <v>0</v>
      </c>
      <c r="AJ14" s="86"/>
      <c r="AK14" s="89"/>
      <c r="AL14" s="83">
        <f t="shared" si="11"/>
        <v>0</v>
      </c>
      <c r="AM14" s="86"/>
      <c r="AN14" s="89"/>
      <c r="AO14" s="83">
        <f t="shared" si="12"/>
        <v>0</v>
      </c>
      <c r="AP14" s="86"/>
      <c r="AQ14" s="89"/>
      <c r="AR14" s="83">
        <f t="shared" si="13"/>
        <v>0</v>
      </c>
      <c r="AS14" s="86"/>
      <c r="AT14" s="89"/>
      <c r="AU14" s="83">
        <f t="shared" si="14"/>
        <v>0</v>
      </c>
      <c r="AV14" s="93"/>
      <c r="AW14" s="78"/>
      <c r="AX14" s="96"/>
      <c r="AY14" s="93"/>
      <c r="AZ14" s="100">
        <f t="shared" si="15"/>
        <v>0</v>
      </c>
      <c r="BA14" s="101">
        <f t="shared" si="15"/>
        <v>0</v>
      </c>
      <c r="BB14" s="102">
        <f t="shared" si="15"/>
        <v>0</v>
      </c>
      <c r="BC14" s="105"/>
      <c r="BD14" s="108"/>
      <c r="BE14" s="111"/>
      <c r="BF14" s="111"/>
      <c r="BG14" s="113" t="e">
        <f t="shared" si="16"/>
        <v>#VALUE!</v>
      </c>
      <c r="BH14" s="114">
        <f t="shared" si="17"/>
        <v>2026</v>
      </c>
      <c r="BI14"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14" s="117"/>
      <c r="BK14" s="120"/>
      <c r="BL14" s="121"/>
      <c r="BM14" s="120"/>
      <c r="BN14" s="121"/>
      <c r="BO14" s="120"/>
      <c r="BP14" s="121"/>
      <c r="BQ14" s="120"/>
      <c r="BR14" s="121"/>
      <c r="BS14" s="120"/>
      <c r="BT14" s="121"/>
      <c r="BU14" s="120"/>
      <c r="BV14" s="121"/>
      <c r="BW14" s="120"/>
      <c r="BX14" s="121"/>
      <c r="BY14" s="120"/>
      <c r="BZ14" s="121"/>
      <c r="CA14" s="120"/>
      <c r="CB14" s="121"/>
      <c r="CC14" s="120"/>
      <c r="CD14" s="121"/>
      <c r="CE14" s="124"/>
      <c r="CF14" s="125" t="str">
        <f>IF('1_共通入力シート【記載必須】'!H$7="","",'1_共通入力シート【記載必須】'!H$7)</f>
        <v>子育てを楽しいと思う親の割合</v>
      </c>
      <c r="CG14" s="40" t="str">
        <f>IF('1_共通入力シート【記載必須】'!I$7="","",'1_共通入力シート【記載必須】'!I$7)</f>
        <v>％</v>
      </c>
      <c r="CH14" s="40" t="str">
        <f>IF('1_共通入力シート【記載必須】'!J$7="","",'1_共通入力シート【記載必須】'!J$7)</f>
        <v xml:space="preserve">95 (R8年度) </v>
      </c>
      <c r="CI14" s="129" t="str">
        <f>IF('1_共通入力シート【記載必須】'!K$7="","",'1_共通入力シート【記載必須】'!K$7)</f>
        <v>---</v>
      </c>
      <c r="CJ14" s="125" t="str">
        <f>IF('1_共通入力シート【記載必須】'!L$7="","",'1_共通入力シート【記載必須】'!L$7)</f>
        <v>「出産・子育て支援の充実」に満足している市民の割合（市民満足度調査）</v>
      </c>
      <c r="CK14" s="40" t="str">
        <f>IF('1_共通入力シート【記載必須】'!M$7="","",'1_共通入力シート【記載必須】'!M$7)</f>
        <v>％</v>
      </c>
      <c r="CL14" s="40" t="str">
        <f>IF('1_共通入力シート【記載必須】'!N$7="","",'1_共通入力シート【記載必須】'!N$7)</f>
        <v>70（R8年度）</v>
      </c>
      <c r="CM14" s="129" t="str">
        <f>IF('1_共通入力シート【記載必須】'!O$7="","",'1_共通入力シート【記載必須】'!O$7)</f>
        <v>---</v>
      </c>
      <c r="CN14" s="125" t="str">
        <f>IF('1_共通入力シート【記載必須】'!P$7="","",'1_共通入力シート【記載必須】'!P$7)</f>
        <v/>
      </c>
      <c r="CO14" s="40" t="str">
        <f>IF('1_共通入力シート【記載必須】'!Q$7="","",'1_共通入力シート【記載必須】'!Q$7)</f>
        <v/>
      </c>
      <c r="CP14" s="40" t="str">
        <f>IF('1_共通入力シート【記載必須】'!R$7="","",'1_共通入力シート【記載必須】'!R$7)</f>
        <v/>
      </c>
      <c r="CQ14" s="129" t="str">
        <f>IF('1_共通入力シート【記載必須】'!S$7="","",'1_共通入力シート【記載必須】'!S$7)</f>
        <v/>
      </c>
      <c r="CR14" s="125" t="str">
        <f>IF('1_共通入力シート【記載必須】'!T$7="","",'1_共通入力シート【記載必須】'!T$7)</f>
        <v/>
      </c>
      <c r="CS14" s="40" t="str">
        <f>IF('1_共通入力シート【記載必須】'!U$7="","",'1_共通入力シート【記載必須】'!U$7)</f>
        <v/>
      </c>
      <c r="CT14" s="40" t="str">
        <f>IF('1_共通入力シート【記載必須】'!V$7="","",'1_共通入力シート【記載必須】'!V$7)</f>
        <v/>
      </c>
      <c r="CU14" s="129" t="str">
        <f>IF('1_共通入力シート【記載必須】'!W$7="","",'1_共通入力シート【記載必須】'!W$7)</f>
        <v/>
      </c>
      <c r="CV14" s="125" t="str">
        <f>IF('1_共通入力シート【記載必須】'!X$7="","",'1_共通入力シート【記載必須】'!X$7)</f>
        <v/>
      </c>
      <c r="CW14" s="40" t="str">
        <f>IF('1_共通入力シート【記載必須】'!Y$7="","",'1_共通入力シート【記載必須】'!Y$7)</f>
        <v/>
      </c>
      <c r="CX14" s="40" t="str">
        <f>IF('1_共通入力シート【記載必須】'!Z$7="","",'1_共通入力シート【記載必須】'!Z$7)</f>
        <v/>
      </c>
      <c r="CY14" s="129" t="str">
        <f>IF('1_共通入力シート【記載必須】'!AA$7="","",'1_共通入力シート【記載必須】'!AA$7)</f>
        <v/>
      </c>
      <c r="CZ14" s="125" t="str">
        <f>IF('1_共通入力シート【記載必須】'!AB$7="","",'1_共通入力シート【記載必須】'!AB$7)</f>
        <v>合計特殊出生率</v>
      </c>
      <c r="DA14" s="131" t="str">
        <f>IF('1_共通入力シート【記載必須】'!AC$7="","",'1_共通入力シート【記載必須】'!AC$7)</f>
        <v/>
      </c>
      <c r="DB14" s="129" t="str">
        <f>IF('1_共通入力シート【記載必須】'!AD$7="","",'1_共通入力シート【記載必須】'!AD$7)</f>
        <v>1.23（R5年度）</v>
      </c>
      <c r="DC14" s="125" t="str">
        <f>IF('1_共通入力シート【記載必須】'!AE$7="","",'1_共通入力シート【記載必須】'!AE$7)</f>
        <v>婚姻件数</v>
      </c>
      <c r="DD14" s="40" t="str">
        <f>IF('1_共通入力シート【記載必須】'!AF$7="","",'1_共通入力シート【記載必須】'!AF$7)</f>
        <v>件</v>
      </c>
      <c r="DE14" s="129" t="str">
        <f>IF('1_共通入力シート【記載必須】'!AG$7="","",'1_共通入力シート【記載必須】'!AG$7)</f>
        <v>165(R4年度）</v>
      </c>
      <c r="DF14" s="125" t="str">
        <f>IF('1_共通入力シート【記載必須】'!AH$7="","",'1_共通入力シート【記載必須】'!AH$7)</f>
        <v>婚姻率</v>
      </c>
      <c r="DG14" s="131" t="str">
        <f>IF('1_共通入力シート【記載必須】'!AI$7="","",'1_共通入力シート【記載必須】'!AI$7)</f>
        <v/>
      </c>
      <c r="DH14" s="129" t="str">
        <f>IF('1_共通入力シート【記載必須】'!AJ$7="","",'1_共通入力シート【記載必須】'!AJ$7)</f>
        <v>2.6（R4年度）</v>
      </c>
      <c r="DI14" s="22"/>
      <c r="DJ14" s="24"/>
      <c r="DK14" s="27"/>
      <c r="DL14" s="31"/>
      <c r="DM14" s="22"/>
      <c r="DN14" s="24"/>
      <c r="DO14" s="27"/>
      <c r="DP14" s="31"/>
      <c r="DQ14" s="22"/>
      <c r="DR14" s="24"/>
      <c r="DS14" s="27"/>
      <c r="DT14" s="31"/>
      <c r="DU14" s="22"/>
      <c r="DV14" s="24"/>
      <c r="DW14" s="27"/>
      <c r="DX14" s="31"/>
      <c r="DY14" s="22"/>
      <c r="DZ14" s="24"/>
      <c r="EA14" s="27"/>
      <c r="EB14" s="31"/>
      <c r="EC14" s="125" t="s">
        <v>159</v>
      </c>
      <c r="ED14" s="132" t="s">
        <v>29</v>
      </c>
      <c r="EE14" s="27"/>
      <c r="EF14" s="31"/>
      <c r="EG14" s="125" t="s">
        <v>161</v>
      </c>
      <c r="EH14" s="132" t="s">
        <v>29</v>
      </c>
      <c r="EI14" s="27"/>
      <c r="EJ14" s="31"/>
      <c r="EK14" s="125" t="s">
        <v>162</v>
      </c>
      <c r="EL14" s="132" t="s">
        <v>29</v>
      </c>
      <c r="EM14" s="27"/>
      <c r="EN14" s="31"/>
      <c r="EO14" s="22"/>
      <c r="EP14" s="24"/>
      <c r="EQ14" s="27"/>
      <c r="ER14" s="31"/>
      <c r="ES14" s="22"/>
      <c r="ET14" s="24"/>
      <c r="EU14" s="27"/>
      <c r="EV14" s="31"/>
      <c r="EW14" s="22"/>
      <c r="EX14" s="24"/>
      <c r="EY14" s="27"/>
      <c r="EZ14" s="31"/>
      <c r="FA14" s="22"/>
      <c r="FB14" s="24"/>
      <c r="FC14" s="27"/>
      <c r="FD14" s="31"/>
      <c r="FE14" s="22"/>
      <c r="FF14" s="24"/>
      <c r="FG14" s="27"/>
      <c r="FH14" s="31"/>
      <c r="FI14" s="134"/>
      <c r="FJ14" s="135"/>
      <c r="FK14" s="137"/>
      <c r="FL14" s="139" t="str">
        <f t="shared" si="18"/>
        <v>NG</v>
      </c>
      <c r="FM14" s="140"/>
      <c r="FN14" s="141" t="str">
        <f t="shared" si="19"/>
        <v>NG</v>
      </c>
      <c r="FO14" s="140"/>
      <c r="FP14" s="141" t="str">
        <f t="shared" si="20"/>
        <v>NG</v>
      </c>
      <c r="FQ14" s="140"/>
      <c r="FR14" s="141" t="str">
        <f t="shared" si="21"/>
        <v>NG</v>
      </c>
      <c r="FS14" s="140"/>
      <c r="FT14" s="141" t="str">
        <f t="shared" si="22"/>
        <v>NG</v>
      </c>
      <c r="FU14" s="140"/>
      <c r="FV14" s="141" t="str">
        <f t="shared" si="23"/>
        <v>NG</v>
      </c>
      <c r="FW14" s="140"/>
      <c r="FX14" s="141" t="str">
        <f t="shared" si="24"/>
        <v>NG</v>
      </c>
      <c r="FY14" s="139" t="str">
        <f t="shared" si="25"/>
        <v>OK</v>
      </c>
      <c r="FZ14" s="125" t="str">
        <f>IFERROR(VLOOKUP($L14,リンク先!$E$147:$M$157,2,FALSE)&amp;"","")</f>
        <v/>
      </c>
      <c r="GA14" s="142"/>
      <c r="GB14" s="141" t="str">
        <f t="shared" si="26"/>
        <v>OK</v>
      </c>
      <c r="GC14" s="125" t="str">
        <f>IFERROR(VLOOKUP($L14,リンク先!$E$147:$M$157,3,FALSE)&amp;"","")</f>
        <v/>
      </c>
      <c r="GD14" s="142"/>
      <c r="GE14" s="141" t="str">
        <f t="shared" si="27"/>
        <v>OK</v>
      </c>
      <c r="GF14" s="125" t="str">
        <f>IFERROR(VLOOKUP($L14,リンク先!$E$147:$M$157,4,FALSE)&amp;"","")</f>
        <v/>
      </c>
      <c r="GG14" s="142"/>
      <c r="GH14" s="141" t="str">
        <f t="shared" si="28"/>
        <v>OK</v>
      </c>
      <c r="GI14" s="146"/>
      <c r="GK14" s="1" t="str">
        <f t="shared" si="29"/>
        <v/>
      </c>
      <c r="GL14" s="1">
        <f>IF(I14=リンク先!$C$12,4,VLOOKUP('1_共通入力シート【記載必須】'!$B$7,補助率判定!$B:$I,8,0))</f>
        <v>2</v>
      </c>
    </row>
    <row r="15" spans="2:194" ht="187.5" customHeight="1" x14ac:dyDescent="0.15">
      <c r="B15" s="45" t="s">
        <v>200</v>
      </c>
      <c r="C15" s="48" t="str">
        <f>'1_共通入力シート【記載必須】'!$B$7</f>
        <v>222089</v>
      </c>
      <c r="D15" s="13" t="str">
        <f>'1_共通入力シート【記載必須】'!$C$7</f>
        <v>市町村</v>
      </c>
      <c r="E15" s="13" t="str">
        <f>'1_共通入力シート【記載必須】'!$D$7</f>
        <v>静岡県</v>
      </c>
      <c r="F15" s="13" t="str">
        <f>'1_共通入力シート【記載必須】'!$E$7</f>
        <v>伊東市</v>
      </c>
      <c r="G15" s="13" t="str">
        <f>'1_共通入力シート【記載必須】'!$F$7</f>
        <v>静岡県伊東市</v>
      </c>
      <c r="H15" s="51"/>
      <c r="I15" s="55"/>
      <c r="J15" s="58"/>
      <c r="K15" s="58"/>
      <c r="L15" s="58"/>
      <c r="M15" s="61"/>
      <c r="N15" s="64" t="str">
        <f>IFERROR(VLOOKUP(GK15,リンク先!$F$3:$J$9,1+GL15,0),"")</f>
        <v/>
      </c>
      <c r="O15" s="65">
        <f t="shared" si="2"/>
        <v>0</v>
      </c>
      <c r="P15" s="67"/>
      <c r="Q15" s="71">
        <f t="shared" si="3"/>
        <v>0</v>
      </c>
      <c r="R15" s="76">
        <f t="shared" si="4"/>
        <v>0</v>
      </c>
      <c r="S15" s="78"/>
      <c r="T15" s="83">
        <f t="shared" si="5"/>
        <v>0</v>
      </c>
      <c r="U15" s="86"/>
      <c r="V15" s="89"/>
      <c r="W15" s="83">
        <f t="shared" si="6"/>
        <v>0</v>
      </c>
      <c r="X15" s="86"/>
      <c r="Y15" s="89"/>
      <c r="Z15" s="83">
        <f t="shared" si="7"/>
        <v>0</v>
      </c>
      <c r="AA15" s="86"/>
      <c r="AB15" s="89"/>
      <c r="AC15" s="83">
        <f t="shared" si="8"/>
        <v>0</v>
      </c>
      <c r="AD15" s="86"/>
      <c r="AE15" s="89"/>
      <c r="AF15" s="83">
        <f t="shared" si="9"/>
        <v>0</v>
      </c>
      <c r="AG15" s="86"/>
      <c r="AH15" s="89"/>
      <c r="AI15" s="83">
        <f t="shared" si="10"/>
        <v>0</v>
      </c>
      <c r="AJ15" s="86"/>
      <c r="AK15" s="89"/>
      <c r="AL15" s="83">
        <f t="shared" si="11"/>
        <v>0</v>
      </c>
      <c r="AM15" s="86"/>
      <c r="AN15" s="89"/>
      <c r="AO15" s="83">
        <f t="shared" si="12"/>
        <v>0</v>
      </c>
      <c r="AP15" s="86"/>
      <c r="AQ15" s="89"/>
      <c r="AR15" s="83">
        <f t="shared" si="13"/>
        <v>0</v>
      </c>
      <c r="AS15" s="86"/>
      <c r="AT15" s="89"/>
      <c r="AU15" s="83">
        <f t="shared" si="14"/>
        <v>0</v>
      </c>
      <c r="AV15" s="93"/>
      <c r="AW15" s="78"/>
      <c r="AX15" s="96"/>
      <c r="AY15" s="93"/>
      <c r="AZ15" s="100">
        <f t="shared" si="15"/>
        <v>0</v>
      </c>
      <c r="BA15" s="101">
        <f t="shared" si="15"/>
        <v>0</v>
      </c>
      <c r="BB15" s="102">
        <f t="shared" si="15"/>
        <v>0</v>
      </c>
      <c r="BC15" s="105"/>
      <c r="BD15" s="108"/>
      <c r="BE15" s="111"/>
      <c r="BF15" s="111"/>
      <c r="BG15" s="113" t="e">
        <f t="shared" si="16"/>
        <v>#VALUE!</v>
      </c>
      <c r="BH15" s="114">
        <f t="shared" si="17"/>
        <v>2026</v>
      </c>
      <c r="BI15"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15" s="117"/>
      <c r="BK15" s="120"/>
      <c r="BL15" s="121"/>
      <c r="BM15" s="120"/>
      <c r="BN15" s="121"/>
      <c r="BO15" s="120"/>
      <c r="BP15" s="121"/>
      <c r="BQ15" s="120"/>
      <c r="BR15" s="121"/>
      <c r="BS15" s="120"/>
      <c r="BT15" s="121"/>
      <c r="BU15" s="120"/>
      <c r="BV15" s="121"/>
      <c r="BW15" s="120"/>
      <c r="BX15" s="121"/>
      <c r="BY15" s="120"/>
      <c r="BZ15" s="121"/>
      <c r="CA15" s="120"/>
      <c r="CB15" s="121"/>
      <c r="CC15" s="120"/>
      <c r="CD15" s="121"/>
      <c r="CE15" s="124"/>
      <c r="CF15" s="125" t="str">
        <f>IF('1_共通入力シート【記載必須】'!H$7="","",'1_共通入力シート【記載必須】'!H$7)</f>
        <v>子育てを楽しいと思う親の割合</v>
      </c>
      <c r="CG15" s="40" t="str">
        <f>IF('1_共通入力シート【記載必須】'!I$7="","",'1_共通入力シート【記載必須】'!I$7)</f>
        <v>％</v>
      </c>
      <c r="CH15" s="40" t="str">
        <f>IF('1_共通入力シート【記載必須】'!J$7="","",'1_共通入力シート【記載必須】'!J$7)</f>
        <v xml:space="preserve">95 (R8年度) </v>
      </c>
      <c r="CI15" s="129" t="str">
        <f>IF('1_共通入力シート【記載必須】'!K$7="","",'1_共通入力シート【記載必須】'!K$7)</f>
        <v>---</v>
      </c>
      <c r="CJ15" s="125" t="str">
        <f>IF('1_共通入力シート【記載必須】'!L$7="","",'1_共通入力シート【記載必須】'!L$7)</f>
        <v>「出産・子育て支援の充実」に満足している市民の割合（市民満足度調査）</v>
      </c>
      <c r="CK15" s="40" t="str">
        <f>IF('1_共通入力シート【記載必須】'!M$7="","",'1_共通入力シート【記載必須】'!M$7)</f>
        <v>％</v>
      </c>
      <c r="CL15" s="40" t="str">
        <f>IF('1_共通入力シート【記載必須】'!N$7="","",'1_共通入力シート【記載必須】'!N$7)</f>
        <v>70（R8年度）</v>
      </c>
      <c r="CM15" s="129" t="str">
        <f>IF('1_共通入力シート【記載必須】'!O$7="","",'1_共通入力シート【記載必須】'!O$7)</f>
        <v>---</v>
      </c>
      <c r="CN15" s="125" t="str">
        <f>IF('1_共通入力シート【記載必須】'!P$7="","",'1_共通入力シート【記載必須】'!P$7)</f>
        <v/>
      </c>
      <c r="CO15" s="40" t="str">
        <f>IF('1_共通入力シート【記載必須】'!Q$7="","",'1_共通入力シート【記載必須】'!Q$7)</f>
        <v/>
      </c>
      <c r="CP15" s="40" t="str">
        <f>IF('1_共通入力シート【記載必須】'!R$7="","",'1_共通入力シート【記載必須】'!R$7)</f>
        <v/>
      </c>
      <c r="CQ15" s="129" t="str">
        <f>IF('1_共通入力シート【記載必須】'!S$7="","",'1_共通入力シート【記載必須】'!S$7)</f>
        <v/>
      </c>
      <c r="CR15" s="125" t="str">
        <f>IF('1_共通入力シート【記載必須】'!T$7="","",'1_共通入力シート【記載必須】'!T$7)</f>
        <v/>
      </c>
      <c r="CS15" s="40" t="str">
        <f>IF('1_共通入力シート【記載必須】'!U$7="","",'1_共通入力シート【記載必須】'!U$7)</f>
        <v/>
      </c>
      <c r="CT15" s="40" t="str">
        <f>IF('1_共通入力シート【記載必須】'!V$7="","",'1_共通入力シート【記載必須】'!V$7)</f>
        <v/>
      </c>
      <c r="CU15" s="129" t="str">
        <f>IF('1_共通入力シート【記載必須】'!W$7="","",'1_共通入力シート【記載必須】'!W$7)</f>
        <v/>
      </c>
      <c r="CV15" s="125" t="str">
        <f>IF('1_共通入力シート【記載必須】'!X$7="","",'1_共通入力シート【記載必須】'!X$7)</f>
        <v/>
      </c>
      <c r="CW15" s="40" t="str">
        <f>IF('1_共通入力シート【記載必須】'!Y$7="","",'1_共通入力シート【記載必須】'!Y$7)</f>
        <v/>
      </c>
      <c r="CX15" s="40" t="str">
        <f>IF('1_共通入力シート【記載必須】'!Z$7="","",'1_共通入力シート【記載必須】'!Z$7)</f>
        <v/>
      </c>
      <c r="CY15" s="129" t="str">
        <f>IF('1_共通入力シート【記載必須】'!AA$7="","",'1_共通入力シート【記載必須】'!AA$7)</f>
        <v/>
      </c>
      <c r="CZ15" s="125" t="str">
        <f>IF('1_共通入力シート【記載必須】'!AB$7="","",'1_共通入力シート【記載必須】'!AB$7)</f>
        <v>合計特殊出生率</v>
      </c>
      <c r="DA15" s="131" t="str">
        <f>IF('1_共通入力シート【記載必須】'!AC$7="","",'1_共通入力シート【記載必須】'!AC$7)</f>
        <v/>
      </c>
      <c r="DB15" s="129" t="str">
        <f>IF('1_共通入力シート【記載必須】'!AD$7="","",'1_共通入力シート【記載必須】'!AD$7)</f>
        <v>1.23（R5年度）</v>
      </c>
      <c r="DC15" s="125" t="str">
        <f>IF('1_共通入力シート【記載必須】'!AE$7="","",'1_共通入力シート【記載必須】'!AE$7)</f>
        <v>婚姻件数</v>
      </c>
      <c r="DD15" s="40" t="str">
        <f>IF('1_共通入力シート【記載必須】'!AF$7="","",'1_共通入力シート【記載必須】'!AF$7)</f>
        <v>件</v>
      </c>
      <c r="DE15" s="129" t="str">
        <f>IF('1_共通入力シート【記載必須】'!AG$7="","",'1_共通入力シート【記載必須】'!AG$7)</f>
        <v>165(R4年度）</v>
      </c>
      <c r="DF15" s="125" t="str">
        <f>IF('1_共通入力シート【記載必須】'!AH$7="","",'1_共通入力シート【記載必須】'!AH$7)</f>
        <v>婚姻率</v>
      </c>
      <c r="DG15" s="131" t="str">
        <f>IF('1_共通入力シート【記載必須】'!AI$7="","",'1_共通入力シート【記載必須】'!AI$7)</f>
        <v/>
      </c>
      <c r="DH15" s="129" t="str">
        <f>IF('1_共通入力シート【記載必須】'!AJ$7="","",'1_共通入力シート【記載必須】'!AJ$7)</f>
        <v>2.6（R4年度）</v>
      </c>
      <c r="DI15" s="22"/>
      <c r="DJ15" s="24"/>
      <c r="DK15" s="27"/>
      <c r="DL15" s="31"/>
      <c r="DM15" s="22"/>
      <c r="DN15" s="24"/>
      <c r="DO15" s="27"/>
      <c r="DP15" s="31"/>
      <c r="DQ15" s="22"/>
      <c r="DR15" s="24"/>
      <c r="DS15" s="27"/>
      <c r="DT15" s="31"/>
      <c r="DU15" s="22"/>
      <c r="DV15" s="24"/>
      <c r="DW15" s="27"/>
      <c r="DX15" s="31"/>
      <c r="DY15" s="22"/>
      <c r="DZ15" s="24"/>
      <c r="EA15" s="27"/>
      <c r="EB15" s="31"/>
      <c r="EC15" s="125" t="s">
        <v>159</v>
      </c>
      <c r="ED15" s="132" t="s">
        <v>29</v>
      </c>
      <c r="EE15" s="27"/>
      <c r="EF15" s="31"/>
      <c r="EG15" s="125" t="s">
        <v>161</v>
      </c>
      <c r="EH15" s="132" t="s">
        <v>29</v>
      </c>
      <c r="EI15" s="27"/>
      <c r="EJ15" s="31"/>
      <c r="EK15" s="125" t="s">
        <v>162</v>
      </c>
      <c r="EL15" s="132" t="s">
        <v>29</v>
      </c>
      <c r="EM15" s="27"/>
      <c r="EN15" s="31"/>
      <c r="EO15" s="22"/>
      <c r="EP15" s="24"/>
      <c r="EQ15" s="27"/>
      <c r="ER15" s="31"/>
      <c r="ES15" s="22"/>
      <c r="ET15" s="24"/>
      <c r="EU15" s="27"/>
      <c r="EV15" s="31"/>
      <c r="EW15" s="22"/>
      <c r="EX15" s="24"/>
      <c r="EY15" s="27"/>
      <c r="EZ15" s="31"/>
      <c r="FA15" s="22"/>
      <c r="FB15" s="24"/>
      <c r="FC15" s="27"/>
      <c r="FD15" s="31"/>
      <c r="FE15" s="22"/>
      <c r="FF15" s="24"/>
      <c r="FG15" s="27"/>
      <c r="FH15" s="31"/>
      <c r="FI15" s="134"/>
      <c r="FJ15" s="135"/>
      <c r="FK15" s="137"/>
      <c r="FL15" s="139" t="str">
        <f t="shared" si="18"/>
        <v>NG</v>
      </c>
      <c r="FM15" s="140"/>
      <c r="FN15" s="141" t="str">
        <f t="shared" si="19"/>
        <v>NG</v>
      </c>
      <c r="FO15" s="140"/>
      <c r="FP15" s="141" t="str">
        <f t="shared" si="20"/>
        <v>NG</v>
      </c>
      <c r="FQ15" s="140"/>
      <c r="FR15" s="141" t="str">
        <f t="shared" si="21"/>
        <v>NG</v>
      </c>
      <c r="FS15" s="140"/>
      <c r="FT15" s="141" t="str">
        <f t="shared" si="22"/>
        <v>NG</v>
      </c>
      <c r="FU15" s="140"/>
      <c r="FV15" s="141" t="str">
        <f t="shared" si="23"/>
        <v>NG</v>
      </c>
      <c r="FW15" s="140"/>
      <c r="FX15" s="141" t="str">
        <f t="shared" si="24"/>
        <v>NG</v>
      </c>
      <c r="FY15" s="139" t="str">
        <f t="shared" si="25"/>
        <v>OK</v>
      </c>
      <c r="FZ15" s="125" t="str">
        <f>IFERROR(VLOOKUP($L15,リンク先!$E$147:$M$157,2,FALSE)&amp;"","")</f>
        <v/>
      </c>
      <c r="GA15" s="142"/>
      <c r="GB15" s="141" t="str">
        <f t="shared" si="26"/>
        <v>OK</v>
      </c>
      <c r="GC15" s="125" t="str">
        <f>IFERROR(VLOOKUP($L15,リンク先!$E$147:$M$157,3,FALSE)&amp;"","")</f>
        <v/>
      </c>
      <c r="GD15" s="142"/>
      <c r="GE15" s="141" t="str">
        <f t="shared" si="27"/>
        <v>OK</v>
      </c>
      <c r="GF15" s="125" t="str">
        <f>IFERROR(VLOOKUP($L15,リンク先!$E$147:$M$157,4,FALSE)&amp;"","")</f>
        <v/>
      </c>
      <c r="GG15" s="142"/>
      <c r="GH15" s="141" t="str">
        <f t="shared" si="28"/>
        <v>OK</v>
      </c>
      <c r="GI15" s="146"/>
      <c r="GK15" s="1" t="str">
        <f t="shared" si="29"/>
        <v/>
      </c>
      <c r="GL15" s="1">
        <f>IF(I15=リンク先!$C$12,4,VLOOKUP('1_共通入力シート【記載必須】'!$B$7,補助率判定!$B:$I,8,0))</f>
        <v>2</v>
      </c>
    </row>
    <row r="16" spans="2:194" ht="187.5" customHeight="1" x14ac:dyDescent="0.15">
      <c r="B16" s="45" t="s">
        <v>201</v>
      </c>
      <c r="C16" s="48" t="str">
        <f>'1_共通入力シート【記載必須】'!$B$7</f>
        <v>222089</v>
      </c>
      <c r="D16" s="13" t="str">
        <f>'1_共通入力シート【記載必須】'!$C$7</f>
        <v>市町村</v>
      </c>
      <c r="E16" s="13" t="str">
        <f>'1_共通入力シート【記載必須】'!$D$7</f>
        <v>静岡県</v>
      </c>
      <c r="F16" s="13" t="str">
        <f>'1_共通入力シート【記載必須】'!$E$7</f>
        <v>伊東市</v>
      </c>
      <c r="G16" s="13" t="str">
        <f>'1_共通入力シート【記載必須】'!$F$7</f>
        <v>静岡県伊東市</v>
      </c>
      <c r="H16" s="51"/>
      <c r="I16" s="55"/>
      <c r="J16" s="58"/>
      <c r="K16" s="58"/>
      <c r="L16" s="58"/>
      <c r="M16" s="61"/>
      <c r="N16" s="64" t="str">
        <f>IFERROR(VLOOKUP(GK16,リンク先!$F$3:$J$9,1+GL16,0),"")</f>
        <v/>
      </c>
      <c r="O16" s="65">
        <f t="shared" si="2"/>
        <v>0</v>
      </c>
      <c r="P16" s="67"/>
      <c r="Q16" s="71">
        <f t="shared" si="3"/>
        <v>0</v>
      </c>
      <c r="R16" s="76">
        <f t="shared" si="4"/>
        <v>0</v>
      </c>
      <c r="S16" s="78"/>
      <c r="T16" s="83">
        <f t="shared" si="5"/>
        <v>0</v>
      </c>
      <c r="U16" s="86"/>
      <c r="V16" s="89"/>
      <c r="W16" s="83">
        <f t="shared" si="6"/>
        <v>0</v>
      </c>
      <c r="X16" s="86"/>
      <c r="Y16" s="89"/>
      <c r="Z16" s="83">
        <f t="shared" si="7"/>
        <v>0</v>
      </c>
      <c r="AA16" s="86"/>
      <c r="AB16" s="89"/>
      <c r="AC16" s="83">
        <f t="shared" si="8"/>
        <v>0</v>
      </c>
      <c r="AD16" s="86"/>
      <c r="AE16" s="89"/>
      <c r="AF16" s="83">
        <f t="shared" si="9"/>
        <v>0</v>
      </c>
      <c r="AG16" s="86"/>
      <c r="AH16" s="89"/>
      <c r="AI16" s="83">
        <f t="shared" si="10"/>
        <v>0</v>
      </c>
      <c r="AJ16" s="86"/>
      <c r="AK16" s="89"/>
      <c r="AL16" s="83">
        <f t="shared" si="11"/>
        <v>0</v>
      </c>
      <c r="AM16" s="86"/>
      <c r="AN16" s="89"/>
      <c r="AO16" s="83">
        <f t="shared" si="12"/>
        <v>0</v>
      </c>
      <c r="AP16" s="86"/>
      <c r="AQ16" s="89"/>
      <c r="AR16" s="83">
        <f t="shared" si="13"/>
        <v>0</v>
      </c>
      <c r="AS16" s="86"/>
      <c r="AT16" s="89"/>
      <c r="AU16" s="83">
        <f t="shared" si="14"/>
        <v>0</v>
      </c>
      <c r="AV16" s="93"/>
      <c r="AW16" s="78"/>
      <c r="AX16" s="96"/>
      <c r="AY16" s="93"/>
      <c r="AZ16" s="100">
        <f t="shared" si="15"/>
        <v>0</v>
      </c>
      <c r="BA16" s="101">
        <f t="shared" si="15"/>
        <v>0</v>
      </c>
      <c r="BB16" s="102">
        <f t="shared" si="15"/>
        <v>0</v>
      </c>
      <c r="BC16" s="105"/>
      <c r="BD16" s="108"/>
      <c r="BE16" s="111"/>
      <c r="BF16" s="111"/>
      <c r="BG16" s="113" t="e">
        <f t="shared" si="16"/>
        <v>#VALUE!</v>
      </c>
      <c r="BH16" s="114">
        <f t="shared" si="17"/>
        <v>2026</v>
      </c>
      <c r="BI16"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16" s="117"/>
      <c r="BK16" s="120"/>
      <c r="BL16" s="121"/>
      <c r="BM16" s="120"/>
      <c r="BN16" s="121"/>
      <c r="BO16" s="120"/>
      <c r="BP16" s="121"/>
      <c r="BQ16" s="120"/>
      <c r="BR16" s="121"/>
      <c r="BS16" s="120"/>
      <c r="BT16" s="121"/>
      <c r="BU16" s="120"/>
      <c r="BV16" s="121"/>
      <c r="BW16" s="120"/>
      <c r="BX16" s="121"/>
      <c r="BY16" s="120"/>
      <c r="BZ16" s="121"/>
      <c r="CA16" s="120"/>
      <c r="CB16" s="121"/>
      <c r="CC16" s="120"/>
      <c r="CD16" s="121"/>
      <c r="CE16" s="124"/>
      <c r="CF16" s="125" t="str">
        <f>IF('1_共通入力シート【記載必須】'!H$7="","",'1_共通入力シート【記載必須】'!H$7)</f>
        <v>子育てを楽しいと思う親の割合</v>
      </c>
      <c r="CG16" s="40" t="str">
        <f>IF('1_共通入力シート【記載必須】'!I$7="","",'1_共通入力シート【記載必須】'!I$7)</f>
        <v>％</v>
      </c>
      <c r="CH16" s="40" t="str">
        <f>IF('1_共通入力シート【記載必須】'!J$7="","",'1_共通入力シート【記載必須】'!J$7)</f>
        <v xml:space="preserve">95 (R8年度) </v>
      </c>
      <c r="CI16" s="129" t="str">
        <f>IF('1_共通入力シート【記載必須】'!K$7="","",'1_共通入力シート【記載必須】'!K$7)</f>
        <v>---</v>
      </c>
      <c r="CJ16" s="125" t="str">
        <f>IF('1_共通入力シート【記載必須】'!L$7="","",'1_共通入力シート【記載必須】'!L$7)</f>
        <v>「出産・子育て支援の充実」に満足している市民の割合（市民満足度調査）</v>
      </c>
      <c r="CK16" s="40" t="str">
        <f>IF('1_共通入力シート【記載必須】'!M$7="","",'1_共通入力シート【記載必須】'!M$7)</f>
        <v>％</v>
      </c>
      <c r="CL16" s="40" t="str">
        <f>IF('1_共通入力シート【記載必須】'!N$7="","",'1_共通入力シート【記載必須】'!N$7)</f>
        <v>70（R8年度）</v>
      </c>
      <c r="CM16" s="129" t="str">
        <f>IF('1_共通入力シート【記載必須】'!O$7="","",'1_共通入力シート【記載必須】'!O$7)</f>
        <v>---</v>
      </c>
      <c r="CN16" s="125" t="str">
        <f>IF('1_共通入力シート【記載必須】'!P$7="","",'1_共通入力シート【記載必須】'!P$7)</f>
        <v/>
      </c>
      <c r="CO16" s="40" t="str">
        <f>IF('1_共通入力シート【記載必須】'!Q$7="","",'1_共通入力シート【記載必須】'!Q$7)</f>
        <v/>
      </c>
      <c r="CP16" s="40" t="str">
        <f>IF('1_共通入力シート【記載必須】'!R$7="","",'1_共通入力シート【記載必須】'!R$7)</f>
        <v/>
      </c>
      <c r="CQ16" s="129" t="str">
        <f>IF('1_共通入力シート【記載必須】'!S$7="","",'1_共通入力シート【記載必須】'!S$7)</f>
        <v/>
      </c>
      <c r="CR16" s="125" t="str">
        <f>IF('1_共通入力シート【記載必須】'!T$7="","",'1_共通入力シート【記載必須】'!T$7)</f>
        <v/>
      </c>
      <c r="CS16" s="40" t="str">
        <f>IF('1_共通入力シート【記載必須】'!U$7="","",'1_共通入力シート【記載必須】'!U$7)</f>
        <v/>
      </c>
      <c r="CT16" s="40" t="str">
        <f>IF('1_共通入力シート【記載必須】'!V$7="","",'1_共通入力シート【記載必須】'!V$7)</f>
        <v/>
      </c>
      <c r="CU16" s="129" t="str">
        <f>IF('1_共通入力シート【記載必須】'!W$7="","",'1_共通入力シート【記載必須】'!W$7)</f>
        <v/>
      </c>
      <c r="CV16" s="125" t="str">
        <f>IF('1_共通入力シート【記載必須】'!X$7="","",'1_共通入力シート【記載必須】'!X$7)</f>
        <v/>
      </c>
      <c r="CW16" s="40" t="str">
        <f>IF('1_共通入力シート【記載必須】'!Y$7="","",'1_共通入力シート【記載必須】'!Y$7)</f>
        <v/>
      </c>
      <c r="CX16" s="40" t="str">
        <f>IF('1_共通入力シート【記載必須】'!Z$7="","",'1_共通入力シート【記載必須】'!Z$7)</f>
        <v/>
      </c>
      <c r="CY16" s="129" t="str">
        <f>IF('1_共通入力シート【記載必須】'!AA$7="","",'1_共通入力シート【記載必須】'!AA$7)</f>
        <v/>
      </c>
      <c r="CZ16" s="125" t="str">
        <f>IF('1_共通入力シート【記載必須】'!AB$7="","",'1_共通入力シート【記載必須】'!AB$7)</f>
        <v>合計特殊出生率</v>
      </c>
      <c r="DA16" s="131" t="str">
        <f>IF('1_共通入力シート【記載必須】'!AC$7="","",'1_共通入力シート【記載必須】'!AC$7)</f>
        <v/>
      </c>
      <c r="DB16" s="129" t="str">
        <f>IF('1_共通入力シート【記載必須】'!AD$7="","",'1_共通入力シート【記載必須】'!AD$7)</f>
        <v>1.23（R5年度）</v>
      </c>
      <c r="DC16" s="125" t="str">
        <f>IF('1_共通入力シート【記載必須】'!AE$7="","",'1_共通入力シート【記載必須】'!AE$7)</f>
        <v>婚姻件数</v>
      </c>
      <c r="DD16" s="40" t="str">
        <f>IF('1_共通入力シート【記載必須】'!AF$7="","",'1_共通入力シート【記載必須】'!AF$7)</f>
        <v>件</v>
      </c>
      <c r="DE16" s="129" t="str">
        <f>IF('1_共通入力シート【記載必須】'!AG$7="","",'1_共通入力シート【記載必須】'!AG$7)</f>
        <v>165(R4年度）</v>
      </c>
      <c r="DF16" s="125" t="str">
        <f>IF('1_共通入力シート【記載必須】'!AH$7="","",'1_共通入力シート【記載必須】'!AH$7)</f>
        <v>婚姻率</v>
      </c>
      <c r="DG16" s="131" t="str">
        <f>IF('1_共通入力シート【記載必須】'!AI$7="","",'1_共通入力シート【記載必須】'!AI$7)</f>
        <v/>
      </c>
      <c r="DH16" s="129" t="str">
        <f>IF('1_共通入力シート【記載必須】'!AJ$7="","",'1_共通入力シート【記載必須】'!AJ$7)</f>
        <v>2.6（R4年度）</v>
      </c>
      <c r="DI16" s="22"/>
      <c r="DJ16" s="24"/>
      <c r="DK16" s="27"/>
      <c r="DL16" s="31"/>
      <c r="DM16" s="22"/>
      <c r="DN16" s="24"/>
      <c r="DO16" s="27"/>
      <c r="DP16" s="31"/>
      <c r="DQ16" s="22"/>
      <c r="DR16" s="24"/>
      <c r="DS16" s="27"/>
      <c r="DT16" s="31"/>
      <c r="DU16" s="22"/>
      <c r="DV16" s="24"/>
      <c r="DW16" s="27"/>
      <c r="DX16" s="31"/>
      <c r="DY16" s="22"/>
      <c r="DZ16" s="24"/>
      <c r="EA16" s="27"/>
      <c r="EB16" s="31"/>
      <c r="EC16" s="125" t="s">
        <v>159</v>
      </c>
      <c r="ED16" s="132" t="s">
        <v>29</v>
      </c>
      <c r="EE16" s="27"/>
      <c r="EF16" s="31"/>
      <c r="EG16" s="125" t="s">
        <v>161</v>
      </c>
      <c r="EH16" s="132" t="s">
        <v>29</v>
      </c>
      <c r="EI16" s="27"/>
      <c r="EJ16" s="31"/>
      <c r="EK16" s="125" t="s">
        <v>162</v>
      </c>
      <c r="EL16" s="132" t="s">
        <v>29</v>
      </c>
      <c r="EM16" s="27"/>
      <c r="EN16" s="31"/>
      <c r="EO16" s="22"/>
      <c r="EP16" s="24"/>
      <c r="EQ16" s="27"/>
      <c r="ER16" s="31"/>
      <c r="ES16" s="22"/>
      <c r="ET16" s="24"/>
      <c r="EU16" s="27"/>
      <c r="EV16" s="31"/>
      <c r="EW16" s="22"/>
      <c r="EX16" s="24"/>
      <c r="EY16" s="27"/>
      <c r="EZ16" s="31"/>
      <c r="FA16" s="22"/>
      <c r="FB16" s="24"/>
      <c r="FC16" s="27"/>
      <c r="FD16" s="31"/>
      <c r="FE16" s="22"/>
      <c r="FF16" s="24"/>
      <c r="FG16" s="27"/>
      <c r="FH16" s="31"/>
      <c r="FI16" s="134"/>
      <c r="FJ16" s="135"/>
      <c r="FK16" s="137"/>
      <c r="FL16" s="139" t="str">
        <f t="shared" si="18"/>
        <v>NG</v>
      </c>
      <c r="FM16" s="140"/>
      <c r="FN16" s="141" t="str">
        <f t="shared" si="19"/>
        <v>NG</v>
      </c>
      <c r="FO16" s="140"/>
      <c r="FP16" s="141" t="str">
        <f t="shared" si="20"/>
        <v>NG</v>
      </c>
      <c r="FQ16" s="140"/>
      <c r="FR16" s="141" t="str">
        <f t="shared" si="21"/>
        <v>NG</v>
      </c>
      <c r="FS16" s="140"/>
      <c r="FT16" s="141" t="str">
        <f t="shared" si="22"/>
        <v>NG</v>
      </c>
      <c r="FU16" s="140"/>
      <c r="FV16" s="141" t="str">
        <f t="shared" si="23"/>
        <v>NG</v>
      </c>
      <c r="FW16" s="140"/>
      <c r="FX16" s="141" t="str">
        <f t="shared" si="24"/>
        <v>NG</v>
      </c>
      <c r="FY16" s="139" t="str">
        <f t="shared" si="25"/>
        <v>OK</v>
      </c>
      <c r="FZ16" s="125" t="str">
        <f>IFERROR(VLOOKUP($L16,リンク先!$E$147:$M$157,2,FALSE)&amp;"","")</f>
        <v/>
      </c>
      <c r="GA16" s="142"/>
      <c r="GB16" s="141" t="str">
        <f t="shared" si="26"/>
        <v>OK</v>
      </c>
      <c r="GC16" s="125" t="str">
        <f>IFERROR(VLOOKUP($L16,リンク先!$E$147:$M$157,3,FALSE)&amp;"","")</f>
        <v/>
      </c>
      <c r="GD16" s="142"/>
      <c r="GE16" s="141" t="str">
        <f t="shared" si="27"/>
        <v>OK</v>
      </c>
      <c r="GF16" s="125" t="str">
        <f>IFERROR(VLOOKUP($L16,リンク先!$E$147:$M$157,4,FALSE)&amp;"","")</f>
        <v/>
      </c>
      <c r="GG16" s="142"/>
      <c r="GH16" s="141" t="str">
        <f t="shared" si="28"/>
        <v>OK</v>
      </c>
      <c r="GI16" s="146"/>
      <c r="GK16" s="1" t="str">
        <f t="shared" si="29"/>
        <v/>
      </c>
      <c r="GL16" s="1">
        <f>IF(I16=リンク先!$C$12,4,VLOOKUP('1_共通入力シート【記載必須】'!$B$7,補助率判定!$B:$I,8,0))</f>
        <v>2</v>
      </c>
    </row>
    <row r="17" spans="2:194" ht="187.5" customHeight="1" x14ac:dyDescent="0.15">
      <c r="B17" s="45" t="s">
        <v>202</v>
      </c>
      <c r="C17" s="48" t="str">
        <f>'1_共通入力シート【記載必須】'!$B$7</f>
        <v>222089</v>
      </c>
      <c r="D17" s="13" t="str">
        <f>'1_共通入力シート【記載必須】'!$C$7</f>
        <v>市町村</v>
      </c>
      <c r="E17" s="13" t="str">
        <f>'1_共通入力シート【記載必須】'!$D$7</f>
        <v>静岡県</v>
      </c>
      <c r="F17" s="13" t="str">
        <f>'1_共通入力シート【記載必須】'!$E$7</f>
        <v>伊東市</v>
      </c>
      <c r="G17" s="13" t="str">
        <f>'1_共通入力シート【記載必須】'!$F$7</f>
        <v>静岡県伊東市</v>
      </c>
      <c r="H17" s="51"/>
      <c r="I17" s="55"/>
      <c r="J17" s="58"/>
      <c r="K17" s="58"/>
      <c r="L17" s="58"/>
      <c r="M17" s="61"/>
      <c r="N17" s="64" t="str">
        <f>IFERROR(VLOOKUP(GK17,リンク先!$F$3:$J$9,1+GL17,0),"")</f>
        <v/>
      </c>
      <c r="O17" s="65">
        <f t="shared" si="2"/>
        <v>0</v>
      </c>
      <c r="P17" s="67"/>
      <c r="Q17" s="71">
        <f t="shared" si="3"/>
        <v>0</v>
      </c>
      <c r="R17" s="76">
        <f t="shared" si="4"/>
        <v>0</v>
      </c>
      <c r="S17" s="78"/>
      <c r="T17" s="83">
        <f t="shared" si="5"/>
        <v>0</v>
      </c>
      <c r="U17" s="86"/>
      <c r="V17" s="89"/>
      <c r="W17" s="83">
        <f t="shared" si="6"/>
        <v>0</v>
      </c>
      <c r="X17" s="86"/>
      <c r="Y17" s="89"/>
      <c r="Z17" s="83">
        <f t="shared" si="7"/>
        <v>0</v>
      </c>
      <c r="AA17" s="86"/>
      <c r="AB17" s="89"/>
      <c r="AC17" s="83">
        <f t="shared" si="8"/>
        <v>0</v>
      </c>
      <c r="AD17" s="86"/>
      <c r="AE17" s="89"/>
      <c r="AF17" s="83">
        <f t="shared" si="9"/>
        <v>0</v>
      </c>
      <c r="AG17" s="86"/>
      <c r="AH17" s="89"/>
      <c r="AI17" s="83">
        <f t="shared" si="10"/>
        <v>0</v>
      </c>
      <c r="AJ17" s="86"/>
      <c r="AK17" s="89"/>
      <c r="AL17" s="83">
        <f t="shared" si="11"/>
        <v>0</v>
      </c>
      <c r="AM17" s="86"/>
      <c r="AN17" s="89"/>
      <c r="AO17" s="83">
        <f t="shared" si="12"/>
        <v>0</v>
      </c>
      <c r="AP17" s="86"/>
      <c r="AQ17" s="89"/>
      <c r="AR17" s="83">
        <f t="shared" si="13"/>
        <v>0</v>
      </c>
      <c r="AS17" s="86"/>
      <c r="AT17" s="89"/>
      <c r="AU17" s="83">
        <f t="shared" si="14"/>
        <v>0</v>
      </c>
      <c r="AV17" s="93"/>
      <c r="AW17" s="78"/>
      <c r="AX17" s="96"/>
      <c r="AY17" s="93"/>
      <c r="AZ17" s="100">
        <f t="shared" si="15"/>
        <v>0</v>
      </c>
      <c r="BA17" s="101">
        <f t="shared" si="15"/>
        <v>0</v>
      </c>
      <c r="BB17" s="102">
        <f t="shared" si="15"/>
        <v>0</v>
      </c>
      <c r="BC17" s="105"/>
      <c r="BD17" s="108"/>
      <c r="BE17" s="111"/>
      <c r="BF17" s="111"/>
      <c r="BG17" s="113" t="e">
        <f t="shared" si="16"/>
        <v>#VALUE!</v>
      </c>
      <c r="BH17" s="114">
        <f t="shared" si="17"/>
        <v>2026</v>
      </c>
      <c r="BI17"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17" s="117"/>
      <c r="BK17" s="120"/>
      <c r="BL17" s="121"/>
      <c r="BM17" s="120"/>
      <c r="BN17" s="121"/>
      <c r="BO17" s="120"/>
      <c r="BP17" s="121"/>
      <c r="BQ17" s="120"/>
      <c r="BR17" s="121"/>
      <c r="BS17" s="120"/>
      <c r="BT17" s="121"/>
      <c r="BU17" s="120"/>
      <c r="BV17" s="121"/>
      <c r="BW17" s="120"/>
      <c r="BX17" s="121"/>
      <c r="BY17" s="120"/>
      <c r="BZ17" s="121"/>
      <c r="CA17" s="120"/>
      <c r="CB17" s="121"/>
      <c r="CC17" s="120"/>
      <c r="CD17" s="121"/>
      <c r="CE17" s="124"/>
      <c r="CF17" s="125" t="str">
        <f>IF('1_共通入力シート【記載必須】'!H$7="","",'1_共通入力シート【記載必須】'!H$7)</f>
        <v>子育てを楽しいと思う親の割合</v>
      </c>
      <c r="CG17" s="40" t="str">
        <f>IF('1_共通入力シート【記載必須】'!I$7="","",'1_共通入力シート【記載必須】'!I$7)</f>
        <v>％</v>
      </c>
      <c r="CH17" s="40" t="str">
        <f>IF('1_共通入力シート【記載必須】'!J$7="","",'1_共通入力シート【記載必須】'!J$7)</f>
        <v xml:space="preserve">95 (R8年度) </v>
      </c>
      <c r="CI17" s="129" t="str">
        <f>IF('1_共通入力シート【記載必須】'!K$7="","",'1_共通入力シート【記載必須】'!K$7)</f>
        <v>---</v>
      </c>
      <c r="CJ17" s="125" t="str">
        <f>IF('1_共通入力シート【記載必須】'!L$7="","",'1_共通入力シート【記載必須】'!L$7)</f>
        <v>「出産・子育て支援の充実」に満足している市民の割合（市民満足度調査）</v>
      </c>
      <c r="CK17" s="40" t="str">
        <f>IF('1_共通入力シート【記載必須】'!M$7="","",'1_共通入力シート【記載必須】'!M$7)</f>
        <v>％</v>
      </c>
      <c r="CL17" s="40" t="str">
        <f>IF('1_共通入力シート【記載必須】'!N$7="","",'1_共通入力シート【記載必須】'!N$7)</f>
        <v>70（R8年度）</v>
      </c>
      <c r="CM17" s="129" t="str">
        <f>IF('1_共通入力シート【記載必須】'!O$7="","",'1_共通入力シート【記載必須】'!O$7)</f>
        <v>---</v>
      </c>
      <c r="CN17" s="125" t="str">
        <f>IF('1_共通入力シート【記載必須】'!P$7="","",'1_共通入力シート【記載必須】'!P$7)</f>
        <v/>
      </c>
      <c r="CO17" s="40" t="str">
        <f>IF('1_共通入力シート【記載必須】'!Q$7="","",'1_共通入力シート【記載必須】'!Q$7)</f>
        <v/>
      </c>
      <c r="CP17" s="40" t="str">
        <f>IF('1_共通入力シート【記載必須】'!R$7="","",'1_共通入力シート【記載必須】'!R$7)</f>
        <v/>
      </c>
      <c r="CQ17" s="129" t="str">
        <f>IF('1_共通入力シート【記載必須】'!S$7="","",'1_共通入力シート【記載必須】'!S$7)</f>
        <v/>
      </c>
      <c r="CR17" s="125" t="str">
        <f>IF('1_共通入力シート【記載必須】'!T$7="","",'1_共通入力シート【記載必須】'!T$7)</f>
        <v/>
      </c>
      <c r="CS17" s="40" t="str">
        <f>IF('1_共通入力シート【記載必須】'!U$7="","",'1_共通入力シート【記載必須】'!U$7)</f>
        <v/>
      </c>
      <c r="CT17" s="40" t="str">
        <f>IF('1_共通入力シート【記載必須】'!V$7="","",'1_共通入力シート【記載必須】'!V$7)</f>
        <v/>
      </c>
      <c r="CU17" s="129" t="str">
        <f>IF('1_共通入力シート【記載必須】'!W$7="","",'1_共通入力シート【記載必須】'!W$7)</f>
        <v/>
      </c>
      <c r="CV17" s="125" t="str">
        <f>IF('1_共通入力シート【記載必須】'!X$7="","",'1_共通入力シート【記載必須】'!X$7)</f>
        <v/>
      </c>
      <c r="CW17" s="40" t="str">
        <f>IF('1_共通入力シート【記載必須】'!Y$7="","",'1_共通入力シート【記載必須】'!Y$7)</f>
        <v/>
      </c>
      <c r="CX17" s="40" t="str">
        <f>IF('1_共通入力シート【記載必須】'!Z$7="","",'1_共通入力シート【記載必須】'!Z$7)</f>
        <v/>
      </c>
      <c r="CY17" s="129" t="str">
        <f>IF('1_共通入力シート【記載必須】'!AA$7="","",'1_共通入力シート【記載必須】'!AA$7)</f>
        <v/>
      </c>
      <c r="CZ17" s="125" t="str">
        <f>IF('1_共通入力シート【記載必須】'!AB$7="","",'1_共通入力シート【記載必須】'!AB$7)</f>
        <v>合計特殊出生率</v>
      </c>
      <c r="DA17" s="131" t="str">
        <f>IF('1_共通入力シート【記載必須】'!AC$7="","",'1_共通入力シート【記載必須】'!AC$7)</f>
        <v/>
      </c>
      <c r="DB17" s="129" t="str">
        <f>IF('1_共通入力シート【記載必須】'!AD$7="","",'1_共通入力シート【記載必須】'!AD$7)</f>
        <v>1.23（R5年度）</v>
      </c>
      <c r="DC17" s="125" t="str">
        <f>IF('1_共通入力シート【記載必須】'!AE$7="","",'1_共通入力シート【記載必須】'!AE$7)</f>
        <v>婚姻件数</v>
      </c>
      <c r="DD17" s="40" t="str">
        <f>IF('1_共通入力シート【記載必須】'!AF$7="","",'1_共通入力シート【記載必須】'!AF$7)</f>
        <v>件</v>
      </c>
      <c r="DE17" s="129" t="str">
        <f>IF('1_共通入力シート【記載必須】'!AG$7="","",'1_共通入力シート【記載必須】'!AG$7)</f>
        <v>165(R4年度）</v>
      </c>
      <c r="DF17" s="125" t="str">
        <f>IF('1_共通入力シート【記載必須】'!AH$7="","",'1_共通入力シート【記載必須】'!AH$7)</f>
        <v>婚姻率</v>
      </c>
      <c r="DG17" s="131" t="str">
        <f>IF('1_共通入力シート【記載必須】'!AI$7="","",'1_共通入力シート【記載必須】'!AI$7)</f>
        <v/>
      </c>
      <c r="DH17" s="129" t="str">
        <f>IF('1_共通入力シート【記載必須】'!AJ$7="","",'1_共通入力シート【記載必須】'!AJ$7)</f>
        <v>2.6（R4年度）</v>
      </c>
      <c r="DI17" s="22"/>
      <c r="DJ17" s="24"/>
      <c r="DK17" s="27"/>
      <c r="DL17" s="31"/>
      <c r="DM17" s="22"/>
      <c r="DN17" s="24"/>
      <c r="DO17" s="27"/>
      <c r="DP17" s="31"/>
      <c r="DQ17" s="22"/>
      <c r="DR17" s="24"/>
      <c r="DS17" s="27"/>
      <c r="DT17" s="31"/>
      <c r="DU17" s="22"/>
      <c r="DV17" s="24"/>
      <c r="DW17" s="27"/>
      <c r="DX17" s="31"/>
      <c r="DY17" s="22"/>
      <c r="DZ17" s="24"/>
      <c r="EA17" s="27"/>
      <c r="EB17" s="31"/>
      <c r="EC17" s="125" t="s">
        <v>159</v>
      </c>
      <c r="ED17" s="132" t="s">
        <v>29</v>
      </c>
      <c r="EE17" s="27"/>
      <c r="EF17" s="31"/>
      <c r="EG17" s="125" t="s">
        <v>161</v>
      </c>
      <c r="EH17" s="132" t="s">
        <v>29</v>
      </c>
      <c r="EI17" s="27"/>
      <c r="EJ17" s="31"/>
      <c r="EK17" s="125" t="s">
        <v>162</v>
      </c>
      <c r="EL17" s="132" t="s">
        <v>29</v>
      </c>
      <c r="EM17" s="27"/>
      <c r="EN17" s="31"/>
      <c r="EO17" s="22"/>
      <c r="EP17" s="24"/>
      <c r="EQ17" s="27"/>
      <c r="ER17" s="31"/>
      <c r="ES17" s="22"/>
      <c r="ET17" s="24"/>
      <c r="EU17" s="27"/>
      <c r="EV17" s="31"/>
      <c r="EW17" s="22"/>
      <c r="EX17" s="24"/>
      <c r="EY17" s="27"/>
      <c r="EZ17" s="31"/>
      <c r="FA17" s="22"/>
      <c r="FB17" s="24"/>
      <c r="FC17" s="27"/>
      <c r="FD17" s="31"/>
      <c r="FE17" s="22"/>
      <c r="FF17" s="24"/>
      <c r="FG17" s="27"/>
      <c r="FH17" s="31"/>
      <c r="FI17" s="134"/>
      <c r="FJ17" s="135"/>
      <c r="FK17" s="137"/>
      <c r="FL17" s="139" t="str">
        <f t="shared" si="18"/>
        <v>NG</v>
      </c>
      <c r="FM17" s="140"/>
      <c r="FN17" s="141" t="str">
        <f t="shared" si="19"/>
        <v>NG</v>
      </c>
      <c r="FO17" s="140"/>
      <c r="FP17" s="141" t="str">
        <f t="shared" si="20"/>
        <v>NG</v>
      </c>
      <c r="FQ17" s="140"/>
      <c r="FR17" s="141" t="str">
        <f t="shared" si="21"/>
        <v>NG</v>
      </c>
      <c r="FS17" s="140"/>
      <c r="FT17" s="141" t="str">
        <f t="shared" si="22"/>
        <v>NG</v>
      </c>
      <c r="FU17" s="140"/>
      <c r="FV17" s="141" t="str">
        <f t="shared" si="23"/>
        <v>NG</v>
      </c>
      <c r="FW17" s="140"/>
      <c r="FX17" s="141" t="str">
        <f t="shared" si="24"/>
        <v>NG</v>
      </c>
      <c r="FY17" s="139" t="str">
        <f t="shared" si="25"/>
        <v>OK</v>
      </c>
      <c r="FZ17" s="125" t="str">
        <f>IFERROR(VLOOKUP($L17,リンク先!$E$147:$M$157,2,FALSE)&amp;"","")</f>
        <v/>
      </c>
      <c r="GA17" s="142"/>
      <c r="GB17" s="141" t="str">
        <f t="shared" si="26"/>
        <v>OK</v>
      </c>
      <c r="GC17" s="125" t="str">
        <f>IFERROR(VLOOKUP($L17,リンク先!$E$147:$M$157,3,FALSE)&amp;"","")</f>
        <v/>
      </c>
      <c r="GD17" s="142"/>
      <c r="GE17" s="141" t="str">
        <f t="shared" si="27"/>
        <v>OK</v>
      </c>
      <c r="GF17" s="125" t="str">
        <f>IFERROR(VLOOKUP($L17,リンク先!$E$147:$M$157,4,FALSE)&amp;"","")</f>
        <v/>
      </c>
      <c r="GG17" s="142"/>
      <c r="GH17" s="141" t="str">
        <f t="shared" si="28"/>
        <v>OK</v>
      </c>
      <c r="GI17" s="146"/>
      <c r="GK17" s="1" t="str">
        <f t="shared" si="29"/>
        <v/>
      </c>
      <c r="GL17" s="1">
        <f>IF(I17=リンク先!$C$12,4,VLOOKUP('1_共通入力シート【記載必須】'!$B$7,補助率判定!$B:$I,8,0))</f>
        <v>2</v>
      </c>
    </row>
    <row r="18" spans="2:194" ht="187.5" customHeight="1" x14ac:dyDescent="0.15">
      <c r="B18" s="45" t="s">
        <v>203</v>
      </c>
      <c r="C18" s="48" t="str">
        <f>'1_共通入力シート【記載必須】'!$B$7</f>
        <v>222089</v>
      </c>
      <c r="D18" s="13" t="str">
        <f>'1_共通入力シート【記載必須】'!$C$7</f>
        <v>市町村</v>
      </c>
      <c r="E18" s="13" t="str">
        <f>'1_共通入力シート【記載必須】'!$D$7</f>
        <v>静岡県</v>
      </c>
      <c r="F18" s="13" t="str">
        <f>'1_共通入力シート【記載必須】'!$E$7</f>
        <v>伊東市</v>
      </c>
      <c r="G18" s="13" t="str">
        <f>'1_共通入力シート【記載必須】'!$F$7</f>
        <v>静岡県伊東市</v>
      </c>
      <c r="H18" s="51"/>
      <c r="I18" s="55"/>
      <c r="J18" s="58"/>
      <c r="K18" s="58"/>
      <c r="L18" s="58"/>
      <c r="M18" s="61"/>
      <c r="N18" s="64" t="str">
        <f>IFERROR(VLOOKUP(GK18,リンク先!$F$3:$J$9,1+GL18,0),"")</f>
        <v/>
      </c>
      <c r="O18" s="65">
        <f t="shared" si="2"/>
        <v>0</v>
      </c>
      <c r="P18" s="67"/>
      <c r="Q18" s="71">
        <f t="shared" si="3"/>
        <v>0</v>
      </c>
      <c r="R18" s="76">
        <f t="shared" si="4"/>
        <v>0</v>
      </c>
      <c r="S18" s="78"/>
      <c r="T18" s="83">
        <f t="shared" si="5"/>
        <v>0</v>
      </c>
      <c r="U18" s="86"/>
      <c r="V18" s="89"/>
      <c r="W18" s="83">
        <f t="shared" si="6"/>
        <v>0</v>
      </c>
      <c r="X18" s="86"/>
      <c r="Y18" s="89"/>
      <c r="Z18" s="83">
        <f t="shared" si="7"/>
        <v>0</v>
      </c>
      <c r="AA18" s="86"/>
      <c r="AB18" s="89"/>
      <c r="AC18" s="83">
        <f t="shared" si="8"/>
        <v>0</v>
      </c>
      <c r="AD18" s="86"/>
      <c r="AE18" s="89"/>
      <c r="AF18" s="83">
        <f t="shared" si="9"/>
        <v>0</v>
      </c>
      <c r="AG18" s="86"/>
      <c r="AH18" s="89"/>
      <c r="AI18" s="83">
        <f t="shared" si="10"/>
        <v>0</v>
      </c>
      <c r="AJ18" s="86"/>
      <c r="AK18" s="89"/>
      <c r="AL18" s="83">
        <f t="shared" si="11"/>
        <v>0</v>
      </c>
      <c r="AM18" s="86"/>
      <c r="AN18" s="89"/>
      <c r="AO18" s="83">
        <f t="shared" si="12"/>
        <v>0</v>
      </c>
      <c r="AP18" s="86"/>
      <c r="AQ18" s="89"/>
      <c r="AR18" s="83">
        <f t="shared" si="13"/>
        <v>0</v>
      </c>
      <c r="AS18" s="86"/>
      <c r="AT18" s="89"/>
      <c r="AU18" s="83">
        <f t="shared" si="14"/>
        <v>0</v>
      </c>
      <c r="AV18" s="93"/>
      <c r="AW18" s="78"/>
      <c r="AX18" s="96"/>
      <c r="AY18" s="93"/>
      <c r="AZ18" s="100">
        <f t="shared" si="15"/>
        <v>0</v>
      </c>
      <c r="BA18" s="101">
        <f t="shared" si="15"/>
        <v>0</v>
      </c>
      <c r="BB18" s="102">
        <f t="shared" si="15"/>
        <v>0</v>
      </c>
      <c r="BC18" s="105"/>
      <c r="BD18" s="108"/>
      <c r="BE18" s="111"/>
      <c r="BF18" s="111"/>
      <c r="BG18" s="113" t="e">
        <f t="shared" si="16"/>
        <v>#VALUE!</v>
      </c>
      <c r="BH18" s="114">
        <f t="shared" si="17"/>
        <v>2026</v>
      </c>
      <c r="BI18"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18" s="117"/>
      <c r="BK18" s="120"/>
      <c r="BL18" s="121"/>
      <c r="BM18" s="120"/>
      <c r="BN18" s="121"/>
      <c r="BO18" s="120"/>
      <c r="BP18" s="121"/>
      <c r="BQ18" s="120"/>
      <c r="BR18" s="121"/>
      <c r="BS18" s="120"/>
      <c r="BT18" s="121"/>
      <c r="BU18" s="120"/>
      <c r="BV18" s="121"/>
      <c r="BW18" s="120"/>
      <c r="BX18" s="121"/>
      <c r="BY18" s="120"/>
      <c r="BZ18" s="121"/>
      <c r="CA18" s="120"/>
      <c r="CB18" s="121"/>
      <c r="CC18" s="120"/>
      <c r="CD18" s="121"/>
      <c r="CE18" s="124"/>
      <c r="CF18" s="125" t="str">
        <f>IF('1_共通入力シート【記載必須】'!H$7="","",'1_共通入力シート【記載必須】'!H$7)</f>
        <v>子育てを楽しいと思う親の割合</v>
      </c>
      <c r="CG18" s="40" t="str">
        <f>IF('1_共通入力シート【記載必須】'!I$7="","",'1_共通入力シート【記載必須】'!I$7)</f>
        <v>％</v>
      </c>
      <c r="CH18" s="40" t="str">
        <f>IF('1_共通入力シート【記載必須】'!J$7="","",'1_共通入力シート【記載必須】'!J$7)</f>
        <v xml:space="preserve">95 (R8年度) </v>
      </c>
      <c r="CI18" s="129" t="str">
        <f>IF('1_共通入力シート【記載必須】'!K$7="","",'1_共通入力シート【記載必須】'!K$7)</f>
        <v>---</v>
      </c>
      <c r="CJ18" s="125" t="str">
        <f>IF('1_共通入力シート【記載必須】'!L$7="","",'1_共通入力シート【記載必須】'!L$7)</f>
        <v>「出産・子育て支援の充実」に満足している市民の割合（市民満足度調査）</v>
      </c>
      <c r="CK18" s="40" t="str">
        <f>IF('1_共通入力シート【記載必須】'!M$7="","",'1_共通入力シート【記載必須】'!M$7)</f>
        <v>％</v>
      </c>
      <c r="CL18" s="40" t="str">
        <f>IF('1_共通入力シート【記載必須】'!N$7="","",'1_共通入力シート【記載必須】'!N$7)</f>
        <v>70（R8年度）</v>
      </c>
      <c r="CM18" s="129" t="str">
        <f>IF('1_共通入力シート【記載必須】'!O$7="","",'1_共通入力シート【記載必須】'!O$7)</f>
        <v>---</v>
      </c>
      <c r="CN18" s="125" t="str">
        <f>IF('1_共通入力シート【記載必須】'!P$7="","",'1_共通入力シート【記載必須】'!P$7)</f>
        <v/>
      </c>
      <c r="CO18" s="40" t="str">
        <f>IF('1_共通入力シート【記載必須】'!Q$7="","",'1_共通入力シート【記載必須】'!Q$7)</f>
        <v/>
      </c>
      <c r="CP18" s="40" t="str">
        <f>IF('1_共通入力シート【記載必須】'!R$7="","",'1_共通入力シート【記載必須】'!R$7)</f>
        <v/>
      </c>
      <c r="CQ18" s="129" t="str">
        <f>IF('1_共通入力シート【記載必須】'!S$7="","",'1_共通入力シート【記載必須】'!S$7)</f>
        <v/>
      </c>
      <c r="CR18" s="125" t="str">
        <f>IF('1_共通入力シート【記載必須】'!T$7="","",'1_共通入力シート【記載必須】'!T$7)</f>
        <v/>
      </c>
      <c r="CS18" s="40" t="str">
        <f>IF('1_共通入力シート【記載必須】'!U$7="","",'1_共通入力シート【記載必須】'!U$7)</f>
        <v/>
      </c>
      <c r="CT18" s="40" t="str">
        <f>IF('1_共通入力シート【記載必須】'!V$7="","",'1_共通入力シート【記載必須】'!V$7)</f>
        <v/>
      </c>
      <c r="CU18" s="129" t="str">
        <f>IF('1_共通入力シート【記載必須】'!W$7="","",'1_共通入力シート【記載必須】'!W$7)</f>
        <v/>
      </c>
      <c r="CV18" s="125" t="str">
        <f>IF('1_共通入力シート【記載必須】'!X$7="","",'1_共通入力シート【記載必須】'!X$7)</f>
        <v/>
      </c>
      <c r="CW18" s="40" t="str">
        <f>IF('1_共通入力シート【記載必須】'!Y$7="","",'1_共通入力シート【記載必須】'!Y$7)</f>
        <v/>
      </c>
      <c r="CX18" s="40" t="str">
        <f>IF('1_共通入力シート【記載必須】'!Z$7="","",'1_共通入力シート【記載必須】'!Z$7)</f>
        <v/>
      </c>
      <c r="CY18" s="129" t="str">
        <f>IF('1_共通入力シート【記載必須】'!AA$7="","",'1_共通入力シート【記載必須】'!AA$7)</f>
        <v/>
      </c>
      <c r="CZ18" s="125" t="str">
        <f>IF('1_共通入力シート【記載必須】'!AB$7="","",'1_共通入力シート【記載必須】'!AB$7)</f>
        <v>合計特殊出生率</v>
      </c>
      <c r="DA18" s="131" t="str">
        <f>IF('1_共通入力シート【記載必須】'!AC$7="","",'1_共通入力シート【記載必須】'!AC$7)</f>
        <v/>
      </c>
      <c r="DB18" s="129" t="str">
        <f>IF('1_共通入力シート【記載必須】'!AD$7="","",'1_共通入力シート【記載必須】'!AD$7)</f>
        <v>1.23（R5年度）</v>
      </c>
      <c r="DC18" s="125" t="str">
        <f>IF('1_共通入力シート【記載必須】'!AE$7="","",'1_共通入力シート【記載必須】'!AE$7)</f>
        <v>婚姻件数</v>
      </c>
      <c r="DD18" s="40" t="str">
        <f>IF('1_共通入力シート【記載必須】'!AF$7="","",'1_共通入力シート【記載必須】'!AF$7)</f>
        <v>件</v>
      </c>
      <c r="DE18" s="129" t="str">
        <f>IF('1_共通入力シート【記載必須】'!AG$7="","",'1_共通入力シート【記載必須】'!AG$7)</f>
        <v>165(R4年度）</v>
      </c>
      <c r="DF18" s="125" t="str">
        <f>IF('1_共通入力シート【記載必須】'!AH$7="","",'1_共通入力シート【記載必須】'!AH$7)</f>
        <v>婚姻率</v>
      </c>
      <c r="DG18" s="131" t="str">
        <f>IF('1_共通入力シート【記載必須】'!AI$7="","",'1_共通入力シート【記載必須】'!AI$7)</f>
        <v/>
      </c>
      <c r="DH18" s="129" t="str">
        <f>IF('1_共通入力シート【記載必須】'!AJ$7="","",'1_共通入力シート【記載必須】'!AJ$7)</f>
        <v>2.6（R4年度）</v>
      </c>
      <c r="DI18" s="22"/>
      <c r="DJ18" s="24"/>
      <c r="DK18" s="27"/>
      <c r="DL18" s="31"/>
      <c r="DM18" s="22"/>
      <c r="DN18" s="24"/>
      <c r="DO18" s="27"/>
      <c r="DP18" s="31"/>
      <c r="DQ18" s="22"/>
      <c r="DR18" s="24"/>
      <c r="DS18" s="27"/>
      <c r="DT18" s="31"/>
      <c r="DU18" s="22"/>
      <c r="DV18" s="24"/>
      <c r="DW18" s="27"/>
      <c r="DX18" s="31"/>
      <c r="DY18" s="22"/>
      <c r="DZ18" s="24"/>
      <c r="EA18" s="27"/>
      <c r="EB18" s="31"/>
      <c r="EC18" s="125" t="s">
        <v>159</v>
      </c>
      <c r="ED18" s="132" t="s">
        <v>29</v>
      </c>
      <c r="EE18" s="27"/>
      <c r="EF18" s="31"/>
      <c r="EG18" s="125" t="s">
        <v>161</v>
      </c>
      <c r="EH18" s="132" t="s">
        <v>29</v>
      </c>
      <c r="EI18" s="27"/>
      <c r="EJ18" s="31"/>
      <c r="EK18" s="125" t="s">
        <v>162</v>
      </c>
      <c r="EL18" s="132" t="s">
        <v>29</v>
      </c>
      <c r="EM18" s="27"/>
      <c r="EN18" s="31"/>
      <c r="EO18" s="22"/>
      <c r="EP18" s="24"/>
      <c r="EQ18" s="27"/>
      <c r="ER18" s="31"/>
      <c r="ES18" s="22"/>
      <c r="ET18" s="24"/>
      <c r="EU18" s="27"/>
      <c r="EV18" s="31"/>
      <c r="EW18" s="22"/>
      <c r="EX18" s="24"/>
      <c r="EY18" s="27"/>
      <c r="EZ18" s="31"/>
      <c r="FA18" s="22"/>
      <c r="FB18" s="24"/>
      <c r="FC18" s="27"/>
      <c r="FD18" s="31"/>
      <c r="FE18" s="22"/>
      <c r="FF18" s="24"/>
      <c r="FG18" s="27"/>
      <c r="FH18" s="31"/>
      <c r="FI18" s="134"/>
      <c r="FJ18" s="135"/>
      <c r="FK18" s="137"/>
      <c r="FL18" s="139" t="str">
        <f t="shared" si="18"/>
        <v>NG</v>
      </c>
      <c r="FM18" s="140"/>
      <c r="FN18" s="141" t="str">
        <f t="shared" si="19"/>
        <v>NG</v>
      </c>
      <c r="FO18" s="140"/>
      <c r="FP18" s="141" t="str">
        <f t="shared" si="20"/>
        <v>NG</v>
      </c>
      <c r="FQ18" s="140"/>
      <c r="FR18" s="141" t="str">
        <f t="shared" si="21"/>
        <v>NG</v>
      </c>
      <c r="FS18" s="140"/>
      <c r="FT18" s="141" t="str">
        <f t="shared" si="22"/>
        <v>NG</v>
      </c>
      <c r="FU18" s="140"/>
      <c r="FV18" s="141" t="str">
        <f t="shared" si="23"/>
        <v>NG</v>
      </c>
      <c r="FW18" s="140"/>
      <c r="FX18" s="141" t="str">
        <f t="shared" si="24"/>
        <v>NG</v>
      </c>
      <c r="FY18" s="139" t="str">
        <f t="shared" si="25"/>
        <v>OK</v>
      </c>
      <c r="FZ18" s="125" t="str">
        <f>IFERROR(VLOOKUP($L18,リンク先!$E$147:$M$157,2,FALSE)&amp;"","")</f>
        <v/>
      </c>
      <c r="GA18" s="142"/>
      <c r="GB18" s="141" t="str">
        <f t="shared" si="26"/>
        <v>OK</v>
      </c>
      <c r="GC18" s="125" t="str">
        <f>IFERROR(VLOOKUP($L18,リンク先!$E$147:$M$157,3,FALSE)&amp;"","")</f>
        <v/>
      </c>
      <c r="GD18" s="142"/>
      <c r="GE18" s="141" t="str">
        <f t="shared" si="27"/>
        <v>OK</v>
      </c>
      <c r="GF18" s="125" t="str">
        <f>IFERROR(VLOOKUP($L18,リンク先!$E$147:$M$157,4,FALSE)&amp;"","")</f>
        <v/>
      </c>
      <c r="GG18" s="142"/>
      <c r="GH18" s="141" t="str">
        <f t="shared" si="28"/>
        <v>OK</v>
      </c>
      <c r="GI18" s="146"/>
      <c r="GK18" s="1" t="str">
        <f t="shared" si="29"/>
        <v/>
      </c>
      <c r="GL18" s="1">
        <f>IF(I18=リンク先!$C$12,4,VLOOKUP('1_共通入力シート【記載必須】'!$B$7,補助率判定!$B:$I,8,0))</f>
        <v>2</v>
      </c>
    </row>
    <row r="19" spans="2:194" ht="187.5" customHeight="1" x14ac:dyDescent="0.15">
      <c r="B19" s="45" t="s">
        <v>204</v>
      </c>
      <c r="C19" s="48" t="str">
        <f>'1_共通入力シート【記載必須】'!$B$7</f>
        <v>222089</v>
      </c>
      <c r="D19" s="13" t="str">
        <f>'1_共通入力シート【記載必須】'!$C$7</f>
        <v>市町村</v>
      </c>
      <c r="E19" s="13" t="str">
        <f>'1_共通入力シート【記載必須】'!$D$7</f>
        <v>静岡県</v>
      </c>
      <c r="F19" s="13" t="str">
        <f>'1_共通入力シート【記載必須】'!$E$7</f>
        <v>伊東市</v>
      </c>
      <c r="G19" s="13" t="str">
        <f>'1_共通入力シート【記載必須】'!$F$7</f>
        <v>静岡県伊東市</v>
      </c>
      <c r="H19" s="51"/>
      <c r="I19" s="55"/>
      <c r="J19" s="58"/>
      <c r="K19" s="58"/>
      <c r="L19" s="58"/>
      <c r="M19" s="61"/>
      <c r="N19" s="64" t="str">
        <f>IFERROR(VLOOKUP(GK19,リンク先!$F$3:$J$9,1+GL19,0),"")</f>
        <v/>
      </c>
      <c r="O19" s="65">
        <f t="shared" si="2"/>
        <v>0</v>
      </c>
      <c r="P19" s="67"/>
      <c r="Q19" s="71">
        <f t="shared" si="3"/>
        <v>0</v>
      </c>
      <c r="R19" s="76">
        <f t="shared" si="4"/>
        <v>0</v>
      </c>
      <c r="S19" s="78"/>
      <c r="T19" s="83">
        <f t="shared" si="5"/>
        <v>0</v>
      </c>
      <c r="U19" s="86"/>
      <c r="V19" s="89"/>
      <c r="W19" s="83">
        <f t="shared" si="6"/>
        <v>0</v>
      </c>
      <c r="X19" s="86"/>
      <c r="Y19" s="89"/>
      <c r="Z19" s="83">
        <f t="shared" si="7"/>
        <v>0</v>
      </c>
      <c r="AA19" s="86"/>
      <c r="AB19" s="89"/>
      <c r="AC19" s="83">
        <f t="shared" si="8"/>
        <v>0</v>
      </c>
      <c r="AD19" s="86"/>
      <c r="AE19" s="89"/>
      <c r="AF19" s="83">
        <f t="shared" si="9"/>
        <v>0</v>
      </c>
      <c r="AG19" s="86"/>
      <c r="AH19" s="89"/>
      <c r="AI19" s="83">
        <f t="shared" si="10"/>
        <v>0</v>
      </c>
      <c r="AJ19" s="86"/>
      <c r="AK19" s="89"/>
      <c r="AL19" s="83">
        <f t="shared" si="11"/>
        <v>0</v>
      </c>
      <c r="AM19" s="86"/>
      <c r="AN19" s="89"/>
      <c r="AO19" s="83">
        <f t="shared" si="12"/>
        <v>0</v>
      </c>
      <c r="AP19" s="86"/>
      <c r="AQ19" s="89"/>
      <c r="AR19" s="83">
        <f t="shared" si="13"/>
        <v>0</v>
      </c>
      <c r="AS19" s="86"/>
      <c r="AT19" s="89"/>
      <c r="AU19" s="83">
        <f t="shared" si="14"/>
        <v>0</v>
      </c>
      <c r="AV19" s="93"/>
      <c r="AW19" s="78"/>
      <c r="AX19" s="96"/>
      <c r="AY19" s="93"/>
      <c r="AZ19" s="100">
        <f t="shared" si="15"/>
        <v>0</v>
      </c>
      <c r="BA19" s="101">
        <f t="shared" si="15"/>
        <v>0</v>
      </c>
      <c r="BB19" s="102">
        <f t="shared" si="15"/>
        <v>0</v>
      </c>
      <c r="BC19" s="105"/>
      <c r="BD19" s="108"/>
      <c r="BE19" s="111"/>
      <c r="BF19" s="111"/>
      <c r="BG19" s="113" t="e">
        <f t="shared" si="16"/>
        <v>#VALUE!</v>
      </c>
      <c r="BH19" s="114">
        <f t="shared" si="17"/>
        <v>2026</v>
      </c>
      <c r="BI19"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19" s="117"/>
      <c r="BK19" s="120"/>
      <c r="BL19" s="121"/>
      <c r="BM19" s="120"/>
      <c r="BN19" s="121"/>
      <c r="BO19" s="120"/>
      <c r="BP19" s="121"/>
      <c r="BQ19" s="120"/>
      <c r="BR19" s="121"/>
      <c r="BS19" s="120"/>
      <c r="BT19" s="121"/>
      <c r="BU19" s="120"/>
      <c r="BV19" s="121"/>
      <c r="BW19" s="120"/>
      <c r="BX19" s="121"/>
      <c r="BY19" s="120"/>
      <c r="BZ19" s="121"/>
      <c r="CA19" s="120"/>
      <c r="CB19" s="121"/>
      <c r="CC19" s="120"/>
      <c r="CD19" s="121"/>
      <c r="CE19" s="124"/>
      <c r="CF19" s="125" t="str">
        <f>IF('1_共通入力シート【記載必須】'!H$7="","",'1_共通入力シート【記載必須】'!H$7)</f>
        <v>子育てを楽しいと思う親の割合</v>
      </c>
      <c r="CG19" s="40" t="str">
        <f>IF('1_共通入力シート【記載必須】'!I$7="","",'1_共通入力シート【記載必須】'!I$7)</f>
        <v>％</v>
      </c>
      <c r="CH19" s="40" t="str">
        <f>IF('1_共通入力シート【記載必須】'!J$7="","",'1_共通入力シート【記載必須】'!J$7)</f>
        <v xml:space="preserve">95 (R8年度) </v>
      </c>
      <c r="CI19" s="129" t="str">
        <f>IF('1_共通入力シート【記載必須】'!K$7="","",'1_共通入力シート【記載必須】'!K$7)</f>
        <v>---</v>
      </c>
      <c r="CJ19" s="125" t="str">
        <f>IF('1_共通入力シート【記載必須】'!L$7="","",'1_共通入力シート【記載必須】'!L$7)</f>
        <v>「出産・子育て支援の充実」に満足している市民の割合（市民満足度調査）</v>
      </c>
      <c r="CK19" s="40" t="str">
        <f>IF('1_共通入力シート【記載必須】'!M$7="","",'1_共通入力シート【記載必須】'!M$7)</f>
        <v>％</v>
      </c>
      <c r="CL19" s="40" t="str">
        <f>IF('1_共通入力シート【記載必須】'!N$7="","",'1_共通入力シート【記載必須】'!N$7)</f>
        <v>70（R8年度）</v>
      </c>
      <c r="CM19" s="129" t="str">
        <f>IF('1_共通入力シート【記載必須】'!O$7="","",'1_共通入力シート【記載必須】'!O$7)</f>
        <v>---</v>
      </c>
      <c r="CN19" s="125" t="str">
        <f>IF('1_共通入力シート【記載必須】'!P$7="","",'1_共通入力シート【記載必須】'!P$7)</f>
        <v/>
      </c>
      <c r="CO19" s="40" t="str">
        <f>IF('1_共通入力シート【記載必須】'!Q$7="","",'1_共通入力シート【記載必須】'!Q$7)</f>
        <v/>
      </c>
      <c r="CP19" s="40" t="str">
        <f>IF('1_共通入力シート【記載必須】'!R$7="","",'1_共通入力シート【記載必須】'!R$7)</f>
        <v/>
      </c>
      <c r="CQ19" s="129" t="str">
        <f>IF('1_共通入力シート【記載必須】'!S$7="","",'1_共通入力シート【記載必須】'!S$7)</f>
        <v/>
      </c>
      <c r="CR19" s="125" t="str">
        <f>IF('1_共通入力シート【記載必須】'!T$7="","",'1_共通入力シート【記載必須】'!T$7)</f>
        <v/>
      </c>
      <c r="CS19" s="40" t="str">
        <f>IF('1_共通入力シート【記載必須】'!U$7="","",'1_共通入力シート【記載必須】'!U$7)</f>
        <v/>
      </c>
      <c r="CT19" s="40" t="str">
        <f>IF('1_共通入力シート【記載必須】'!V$7="","",'1_共通入力シート【記載必須】'!V$7)</f>
        <v/>
      </c>
      <c r="CU19" s="129" t="str">
        <f>IF('1_共通入力シート【記載必須】'!W$7="","",'1_共通入力シート【記載必須】'!W$7)</f>
        <v/>
      </c>
      <c r="CV19" s="125" t="str">
        <f>IF('1_共通入力シート【記載必須】'!X$7="","",'1_共通入力シート【記載必須】'!X$7)</f>
        <v/>
      </c>
      <c r="CW19" s="40" t="str">
        <f>IF('1_共通入力シート【記載必須】'!Y$7="","",'1_共通入力シート【記載必須】'!Y$7)</f>
        <v/>
      </c>
      <c r="CX19" s="40" t="str">
        <f>IF('1_共通入力シート【記載必須】'!Z$7="","",'1_共通入力シート【記載必須】'!Z$7)</f>
        <v/>
      </c>
      <c r="CY19" s="129" t="str">
        <f>IF('1_共通入力シート【記載必須】'!AA$7="","",'1_共通入力シート【記載必須】'!AA$7)</f>
        <v/>
      </c>
      <c r="CZ19" s="125" t="str">
        <f>IF('1_共通入力シート【記載必須】'!AB$7="","",'1_共通入力シート【記載必須】'!AB$7)</f>
        <v>合計特殊出生率</v>
      </c>
      <c r="DA19" s="131" t="str">
        <f>IF('1_共通入力シート【記載必須】'!AC$7="","",'1_共通入力シート【記載必須】'!AC$7)</f>
        <v/>
      </c>
      <c r="DB19" s="129" t="str">
        <f>IF('1_共通入力シート【記載必須】'!AD$7="","",'1_共通入力シート【記載必須】'!AD$7)</f>
        <v>1.23（R5年度）</v>
      </c>
      <c r="DC19" s="125" t="str">
        <f>IF('1_共通入力シート【記載必須】'!AE$7="","",'1_共通入力シート【記載必須】'!AE$7)</f>
        <v>婚姻件数</v>
      </c>
      <c r="DD19" s="40" t="str">
        <f>IF('1_共通入力シート【記載必須】'!AF$7="","",'1_共通入力シート【記載必須】'!AF$7)</f>
        <v>件</v>
      </c>
      <c r="DE19" s="129" t="str">
        <f>IF('1_共通入力シート【記載必須】'!AG$7="","",'1_共通入力シート【記載必須】'!AG$7)</f>
        <v>165(R4年度）</v>
      </c>
      <c r="DF19" s="125" t="str">
        <f>IF('1_共通入力シート【記載必須】'!AH$7="","",'1_共通入力シート【記載必須】'!AH$7)</f>
        <v>婚姻率</v>
      </c>
      <c r="DG19" s="131" t="str">
        <f>IF('1_共通入力シート【記載必須】'!AI$7="","",'1_共通入力シート【記載必須】'!AI$7)</f>
        <v/>
      </c>
      <c r="DH19" s="129" t="str">
        <f>IF('1_共通入力シート【記載必須】'!AJ$7="","",'1_共通入力シート【記載必須】'!AJ$7)</f>
        <v>2.6（R4年度）</v>
      </c>
      <c r="DI19" s="22"/>
      <c r="DJ19" s="24"/>
      <c r="DK19" s="27"/>
      <c r="DL19" s="31"/>
      <c r="DM19" s="22"/>
      <c r="DN19" s="24"/>
      <c r="DO19" s="27"/>
      <c r="DP19" s="31"/>
      <c r="DQ19" s="22"/>
      <c r="DR19" s="24"/>
      <c r="DS19" s="27"/>
      <c r="DT19" s="31"/>
      <c r="DU19" s="22"/>
      <c r="DV19" s="24"/>
      <c r="DW19" s="27"/>
      <c r="DX19" s="31"/>
      <c r="DY19" s="22"/>
      <c r="DZ19" s="24"/>
      <c r="EA19" s="27"/>
      <c r="EB19" s="31"/>
      <c r="EC19" s="125" t="s">
        <v>159</v>
      </c>
      <c r="ED19" s="132" t="s">
        <v>29</v>
      </c>
      <c r="EE19" s="27"/>
      <c r="EF19" s="31"/>
      <c r="EG19" s="125" t="s">
        <v>161</v>
      </c>
      <c r="EH19" s="132" t="s">
        <v>29</v>
      </c>
      <c r="EI19" s="27"/>
      <c r="EJ19" s="31"/>
      <c r="EK19" s="125" t="s">
        <v>162</v>
      </c>
      <c r="EL19" s="132" t="s">
        <v>29</v>
      </c>
      <c r="EM19" s="27"/>
      <c r="EN19" s="31"/>
      <c r="EO19" s="22"/>
      <c r="EP19" s="24"/>
      <c r="EQ19" s="27"/>
      <c r="ER19" s="31"/>
      <c r="ES19" s="22"/>
      <c r="ET19" s="24"/>
      <c r="EU19" s="27"/>
      <c r="EV19" s="31"/>
      <c r="EW19" s="22"/>
      <c r="EX19" s="24"/>
      <c r="EY19" s="27"/>
      <c r="EZ19" s="31"/>
      <c r="FA19" s="22"/>
      <c r="FB19" s="24"/>
      <c r="FC19" s="27"/>
      <c r="FD19" s="31"/>
      <c r="FE19" s="22"/>
      <c r="FF19" s="24"/>
      <c r="FG19" s="27"/>
      <c r="FH19" s="31"/>
      <c r="FI19" s="134"/>
      <c r="FJ19" s="135"/>
      <c r="FK19" s="137"/>
      <c r="FL19" s="139" t="str">
        <f t="shared" si="18"/>
        <v>NG</v>
      </c>
      <c r="FM19" s="140"/>
      <c r="FN19" s="141" t="str">
        <f t="shared" si="19"/>
        <v>NG</v>
      </c>
      <c r="FO19" s="140"/>
      <c r="FP19" s="141" t="str">
        <f t="shared" si="20"/>
        <v>NG</v>
      </c>
      <c r="FQ19" s="140"/>
      <c r="FR19" s="141" t="str">
        <f t="shared" si="21"/>
        <v>NG</v>
      </c>
      <c r="FS19" s="140"/>
      <c r="FT19" s="141" t="str">
        <f t="shared" si="22"/>
        <v>NG</v>
      </c>
      <c r="FU19" s="140"/>
      <c r="FV19" s="141" t="str">
        <f t="shared" si="23"/>
        <v>NG</v>
      </c>
      <c r="FW19" s="140"/>
      <c r="FX19" s="141" t="str">
        <f t="shared" si="24"/>
        <v>NG</v>
      </c>
      <c r="FY19" s="139" t="str">
        <f t="shared" si="25"/>
        <v>OK</v>
      </c>
      <c r="FZ19" s="125" t="str">
        <f>IFERROR(VLOOKUP($L19,リンク先!$E$147:$M$157,2,FALSE)&amp;"","")</f>
        <v/>
      </c>
      <c r="GA19" s="142"/>
      <c r="GB19" s="141" t="str">
        <f t="shared" si="26"/>
        <v>OK</v>
      </c>
      <c r="GC19" s="125" t="str">
        <f>IFERROR(VLOOKUP($L19,リンク先!$E$147:$M$157,3,FALSE)&amp;"","")</f>
        <v/>
      </c>
      <c r="GD19" s="142"/>
      <c r="GE19" s="141" t="str">
        <f t="shared" si="27"/>
        <v>OK</v>
      </c>
      <c r="GF19" s="125" t="str">
        <f>IFERROR(VLOOKUP($L19,リンク先!$E$147:$M$157,4,FALSE)&amp;"","")</f>
        <v/>
      </c>
      <c r="GG19" s="142"/>
      <c r="GH19" s="141" t="str">
        <f t="shared" si="28"/>
        <v>OK</v>
      </c>
      <c r="GI19" s="146"/>
      <c r="GK19" s="1" t="str">
        <f t="shared" si="29"/>
        <v/>
      </c>
      <c r="GL19" s="1">
        <f>IF(I19=リンク先!$C$12,4,VLOOKUP('1_共通入力シート【記載必須】'!$B$7,補助率判定!$B:$I,8,0))</f>
        <v>2</v>
      </c>
    </row>
    <row r="20" spans="2:194" ht="187.5" customHeight="1" x14ac:dyDescent="0.15">
      <c r="B20" s="45" t="s">
        <v>205</v>
      </c>
      <c r="C20" s="48" t="str">
        <f>'1_共通入力シート【記載必須】'!$B$7</f>
        <v>222089</v>
      </c>
      <c r="D20" s="13" t="str">
        <f>'1_共通入力シート【記載必須】'!$C$7</f>
        <v>市町村</v>
      </c>
      <c r="E20" s="13" t="str">
        <f>'1_共通入力シート【記載必須】'!$D$7</f>
        <v>静岡県</v>
      </c>
      <c r="F20" s="13" t="str">
        <f>'1_共通入力シート【記載必須】'!$E$7</f>
        <v>伊東市</v>
      </c>
      <c r="G20" s="13" t="str">
        <f>'1_共通入力シート【記載必須】'!$F$7</f>
        <v>静岡県伊東市</v>
      </c>
      <c r="H20" s="51"/>
      <c r="I20" s="55"/>
      <c r="J20" s="58"/>
      <c r="K20" s="58"/>
      <c r="L20" s="58"/>
      <c r="M20" s="61"/>
      <c r="N20" s="64" t="str">
        <f>IFERROR(VLOOKUP(GK20,リンク先!$F$3:$J$9,1+GL20,0),"")</f>
        <v/>
      </c>
      <c r="O20" s="65">
        <f t="shared" si="2"/>
        <v>0</v>
      </c>
      <c r="P20" s="67"/>
      <c r="Q20" s="71">
        <f t="shared" si="3"/>
        <v>0</v>
      </c>
      <c r="R20" s="76">
        <f t="shared" si="4"/>
        <v>0</v>
      </c>
      <c r="S20" s="78"/>
      <c r="T20" s="83">
        <f t="shared" si="5"/>
        <v>0</v>
      </c>
      <c r="U20" s="86"/>
      <c r="V20" s="89"/>
      <c r="W20" s="83">
        <f t="shared" si="6"/>
        <v>0</v>
      </c>
      <c r="X20" s="86"/>
      <c r="Y20" s="89"/>
      <c r="Z20" s="83">
        <f t="shared" si="7"/>
        <v>0</v>
      </c>
      <c r="AA20" s="86"/>
      <c r="AB20" s="89"/>
      <c r="AC20" s="83">
        <f t="shared" si="8"/>
        <v>0</v>
      </c>
      <c r="AD20" s="86"/>
      <c r="AE20" s="89"/>
      <c r="AF20" s="83">
        <f t="shared" si="9"/>
        <v>0</v>
      </c>
      <c r="AG20" s="86"/>
      <c r="AH20" s="89"/>
      <c r="AI20" s="83">
        <f t="shared" si="10"/>
        <v>0</v>
      </c>
      <c r="AJ20" s="86"/>
      <c r="AK20" s="89"/>
      <c r="AL20" s="83">
        <f t="shared" si="11"/>
        <v>0</v>
      </c>
      <c r="AM20" s="86"/>
      <c r="AN20" s="89"/>
      <c r="AO20" s="83">
        <f t="shared" si="12"/>
        <v>0</v>
      </c>
      <c r="AP20" s="86"/>
      <c r="AQ20" s="89"/>
      <c r="AR20" s="83">
        <f t="shared" si="13"/>
        <v>0</v>
      </c>
      <c r="AS20" s="86"/>
      <c r="AT20" s="89"/>
      <c r="AU20" s="83">
        <f t="shared" si="14"/>
        <v>0</v>
      </c>
      <c r="AV20" s="93"/>
      <c r="AW20" s="78"/>
      <c r="AX20" s="96"/>
      <c r="AY20" s="93"/>
      <c r="AZ20" s="100">
        <f t="shared" si="15"/>
        <v>0</v>
      </c>
      <c r="BA20" s="101">
        <f t="shared" si="15"/>
        <v>0</v>
      </c>
      <c r="BB20" s="102">
        <f t="shared" si="15"/>
        <v>0</v>
      </c>
      <c r="BC20" s="105"/>
      <c r="BD20" s="108"/>
      <c r="BE20" s="111"/>
      <c r="BF20" s="111"/>
      <c r="BG20" s="113" t="e">
        <f t="shared" si="16"/>
        <v>#VALUE!</v>
      </c>
      <c r="BH20" s="114">
        <f t="shared" si="17"/>
        <v>2026</v>
      </c>
      <c r="BI20"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20" s="117"/>
      <c r="BK20" s="120"/>
      <c r="BL20" s="121"/>
      <c r="BM20" s="120"/>
      <c r="BN20" s="121"/>
      <c r="BO20" s="120"/>
      <c r="BP20" s="121"/>
      <c r="BQ20" s="120"/>
      <c r="BR20" s="121"/>
      <c r="BS20" s="120"/>
      <c r="BT20" s="121"/>
      <c r="BU20" s="120"/>
      <c r="BV20" s="121"/>
      <c r="BW20" s="120"/>
      <c r="BX20" s="121"/>
      <c r="BY20" s="120"/>
      <c r="BZ20" s="121"/>
      <c r="CA20" s="120"/>
      <c r="CB20" s="121"/>
      <c r="CC20" s="120"/>
      <c r="CD20" s="121"/>
      <c r="CE20" s="124"/>
      <c r="CF20" s="125" t="str">
        <f>IF('1_共通入力シート【記載必須】'!H$7="","",'1_共通入力シート【記載必須】'!H$7)</f>
        <v>子育てを楽しいと思う親の割合</v>
      </c>
      <c r="CG20" s="40" t="str">
        <f>IF('1_共通入力シート【記載必須】'!I$7="","",'1_共通入力シート【記載必須】'!I$7)</f>
        <v>％</v>
      </c>
      <c r="CH20" s="40" t="str">
        <f>IF('1_共通入力シート【記載必須】'!J$7="","",'1_共通入力シート【記載必須】'!J$7)</f>
        <v xml:space="preserve">95 (R8年度) </v>
      </c>
      <c r="CI20" s="129" t="str">
        <f>IF('1_共通入力シート【記載必須】'!K$7="","",'1_共通入力シート【記載必須】'!K$7)</f>
        <v>---</v>
      </c>
      <c r="CJ20" s="125" t="str">
        <f>IF('1_共通入力シート【記載必須】'!L$7="","",'1_共通入力シート【記載必須】'!L$7)</f>
        <v>「出産・子育て支援の充実」に満足している市民の割合（市民満足度調査）</v>
      </c>
      <c r="CK20" s="40" t="str">
        <f>IF('1_共通入力シート【記載必須】'!M$7="","",'1_共通入力シート【記載必須】'!M$7)</f>
        <v>％</v>
      </c>
      <c r="CL20" s="40" t="str">
        <f>IF('1_共通入力シート【記載必須】'!N$7="","",'1_共通入力シート【記載必須】'!N$7)</f>
        <v>70（R8年度）</v>
      </c>
      <c r="CM20" s="129" t="str">
        <f>IF('1_共通入力シート【記載必須】'!O$7="","",'1_共通入力シート【記載必須】'!O$7)</f>
        <v>---</v>
      </c>
      <c r="CN20" s="125" t="str">
        <f>IF('1_共通入力シート【記載必須】'!P$7="","",'1_共通入力シート【記載必須】'!P$7)</f>
        <v/>
      </c>
      <c r="CO20" s="40" t="str">
        <f>IF('1_共通入力シート【記載必須】'!Q$7="","",'1_共通入力シート【記載必須】'!Q$7)</f>
        <v/>
      </c>
      <c r="CP20" s="40" t="str">
        <f>IF('1_共通入力シート【記載必須】'!R$7="","",'1_共通入力シート【記載必須】'!R$7)</f>
        <v/>
      </c>
      <c r="CQ20" s="129" t="str">
        <f>IF('1_共通入力シート【記載必須】'!S$7="","",'1_共通入力シート【記載必須】'!S$7)</f>
        <v/>
      </c>
      <c r="CR20" s="125" t="str">
        <f>IF('1_共通入力シート【記載必須】'!T$7="","",'1_共通入力シート【記載必須】'!T$7)</f>
        <v/>
      </c>
      <c r="CS20" s="40" t="str">
        <f>IF('1_共通入力シート【記載必須】'!U$7="","",'1_共通入力シート【記載必須】'!U$7)</f>
        <v/>
      </c>
      <c r="CT20" s="40" t="str">
        <f>IF('1_共通入力シート【記載必須】'!V$7="","",'1_共通入力シート【記載必須】'!V$7)</f>
        <v/>
      </c>
      <c r="CU20" s="129" t="str">
        <f>IF('1_共通入力シート【記載必須】'!W$7="","",'1_共通入力シート【記載必須】'!W$7)</f>
        <v/>
      </c>
      <c r="CV20" s="125" t="str">
        <f>IF('1_共通入力シート【記載必須】'!X$7="","",'1_共通入力シート【記載必須】'!X$7)</f>
        <v/>
      </c>
      <c r="CW20" s="40" t="str">
        <f>IF('1_共通入力シート【記載必須】'!Y$7="","",'1_共通入力シート【記載必須】'!Y$7)</f>
        <v/>
      </c>
      <c r="CX20" s="40" t="str">
        <f>IF('1_共通入力シート【記載必須】'!Z$7="","",'1_共通入力シート【記載必須】'!Z$7)</f>
        <v/>
      </c>
      <c r="CY20" s="129" t="str">
        <f>IF('1_共通入力シート【記載必須】'!AA$7="","",'1_共通入力シート【記載必須】'!AA$7)</f>
        <v/>
      </c>
      <c r="CZ20" s="125" t="str">
        <f>IF('1_共通入力シート【記載必須】'!AB$7="","",'1_共通入力シート【記載必須】'!AB$7)</f>
        <v>合計特殊出生率</v>
      </c>
      <c r="DA20" s="131" t="str">
        <f>IF('1_共通入力シート【記載必須】'!AC$7="","",'1_共通入力シート【記載必須】'!AC$7)</f>
        <v/>
      </c>
      <c r="DB20" s="129" t="str">
        <f>IF('1_共通入力シート【記載必須】'!AD$7="","",'1_共通入力シート【記載必須】'!AD$7)</f>
        <v>1.23（R5年度）</v>
      </c>
      <c r="DC20" s="125" t="str">
        <f>IF('1_共通入力シート【記載必須】'!AE$7="","",'1_共通入力シート【記載必須】'!AE$7)</f>
        <v>婚姻件数</v>
      </c>
      <c r="DD20" s="40" t="str">
        <f>IF('1_共通入力シート【記載必須】'!AF$7="","",'1_共通入力シート【記載必須】'!AF$7)</f>
        <v>件</v>
      </c>
      <c r="DE20" s="129" t="str">
        <f>IF('1_共通入力シート【記載必須】'!AG$7="","",'1_共通入力シート【記載必須】'!AG$7)</f>
        <v>165(R4年度）</v>
      </c>
      <c r="DF20" s="125" t="str">
        <f>IF('1_共通入力シート【記載必須】'!AH$7="","",'1_共通入力シート【記載必須】'!AH$7)</f>
        <v>婚姻率</v>
      </c>
      <c r="DG20" s="131" t="str">
        <f>IF('1_共通入力シート【記載必須】'!AI$7="","",'1_共通入力シート【記載必須】'!AI$7)</f>
        <v/>
      </c>
      <c r="DH20" s="129" t="str">
        <f>IF('1_共通入力シート【記載必須】'!AJ$7="","",'1_共通入力シート【記載必須】'!AJ$7)</f>
        <v>2.6（R4年度）</v>
      </c>
      <c r="DI20" s="22"/>
      <c r="DJ20" s="24"/>
      <c r="DK20" s="27"/>
      <c r="DL20" s="31"/>
      <c r="DM20" s="22"/>
      <c r="DN20" s="24"/>
      <c r="DO20" s="27"/>
      <c r="DP20" s="31"/>
      <c r="DQ20" s="22"/>
      <c r="DR20" s="24"/>
      <c r="DS20" s="27"/>
      <c r="DT20" s="31"/>
      <c r="DU20" s="22"/>
      <c r="DV20" s="24"/>
      <c r="DW20" s="27"/>
      <c r="DX20" s="31"/>
      <c r="DY20" s="22"/>
      <c r="DZ20" s="24"/>
      <c r="EA20" s="27"/>
      <c r="EB20" s="31"/>
      <c r="EC20" s="125" t="s">
        <v>159</v>
      </c>
      <c r="ED20" s="132" t="s">
        <v>29</v>
      </c>
      <c r="EE20" s="27"/>
      <c r="EF20" s="31"/>
      <c r="EG20" s="125" t="s">
        <v>161</v>
      </c>
      <c r="EH20" s="132" t="s">
        <v>29</v>
      </c>
      <c r="EI20" s="27"/>
      <c r="EJ20" s="31"/>
      <c r="EK20" s="125" t="s">
        <v>162</v>
      </c>
      <c r="EL20" s="132" t="s">
        <v>29</v>
      </c>
      <c r="EM20" s="27"/>
      <c r="EN20" s="31"/>
      <c r="EO20" s="22"/>
      <c r="EP20" s="24"/>
      <c r="EQ20" s="27"/>
      <c r="ER20" s="31"/>
      <c r="ES20" s="22"/>
      <c r="ET20" s="24"/>
      <c r="EU20" s="27"/>
      <c r="EV20" s="31"/>
      <c r="EW20" s="22"/>
      <c r="EX20" s="24"/>
      <c r="EY20" s="27"/>
      <c r="EZ20" s="31"/>
      <c r="FA20" s="22"/>
      <c r="FB20" s="24"/>
      <c r="FC20" s="27"/>
      <c r="FD20" s="31"/>
      <c r="FE20" s="22"/>
      <c r="FF20" s="24"/>
      <c r="FG20" s="27"/>
      <c r="FH20" s="31"/>
      <c r="FI20" s="134"/>
      <c r="FJ20" s="135"/>
      <c r="FK20" s="137"/>
      <c r="FL20" s="139" t="str">
        <f t="shared" si="18"/>
        <v>NG</v>
      </c>
      <c r="FM20" s="140"/>
      <c r="FN20" s="141" t="str">
        <f t="shared" si="19"/>
        <v>NG</v>
      </c>
      <c r="FO20" s="140"/>
      <c r="FP20" s="141" t="str">
        <f t="shared" si="20"/>
        <v>NG</v>
      </c>
      <c r="FQ20" s="140"/>
      <c r="FR20" s="141" t="str">
        <f t="shared" si="21"/>
        <v>NG</v>
      </c>
      <c r="FS20" s="140"/>
      <c r="FT20" s="141" t="str">
        <f t="shared" si="22"/>
        <v>NG</v>
      </c>
      <c r="FU20" s="140"/>
      <c r="FV20" s="141" t="str">
        <f t="shared" si="23"/>
        <v>NG</v>
      </c>
      <c r="FW20" s="140"/>
      <c r="FX20" s="141" t="str">
        <f t="shared" si="24"/>
        <v>NG</v>
      </c>
      <c r="FY20" s="139" t="str">
        <f t="shared" si="25"/>
        <v>OK</v>
      </c>
      <c r="FZ20" s="125" t="str">
        <f>IFERROR(VLOOKUP($L20,リンク先!$E$147:$M$157,2,FALSE)&amp;"","")</f>
        <v/>
      </c>
      <c r="GA20" s="142"/>
      <c r="GB20" s="141" t="str">
        <f t="shared" si="26"/>
        <v>OK</v>
      </c>
      <c r="GC20" s="125" t="str">
        <f>IFERROR(VLOOKUP($L20,リンク先!$E$147:$M$157,3,FALSE)&amp;"","")</f>
        <v/>
      </c>
      <c r="GD20" s="142"/>
      <c r="GE20" s="141" t="str">
        <f t="shared" si="27"/>
        <v>OK</v>
      </c>
      <c r="GF20" s="125" t="str">
        <f>IFERROR(VLOOKUP($L20,リンク先!$E$147:$M$157,4,FALSE)&amp;"","")</f>
        <v/>
      </c>
      <c r="GG20" s="142"/>
      <c r="GH20" s="141" t="str">
        <f t="shared" si="28"/>
        <v>OK</v>
      </c>
      <c r="GI20" s="146"/>
      <c r="GK20" s="1" t="str">
        <f t="shared" si="29"/>
        <v/>
      </c>
      <c r="GL20" s="1">
        <f>IF(I20=リンク先!$C$12,4,VLOOKUP('1_共通入力シート【記載必須】'!$B$7,補助率判定!$B:$I,8,0))</f>
        <v>2</v>
      </c>
    </row>
    <row r="21" spans="2:194" ht="187.5" customHeight="1" x14ac:dyDescent="0.15">
      <c r="B21" s="45" t="s">
        <v>206</v>
      </c>
      <c r="C21" s="48" t="str">
        <f>'1_共通入力シート【記載必須】'!$B$7</f>
        <v>222089</v>
      </c>
      <c r="D21" s="13" t="str">
        <f>'1_共通入力シート【記載必須】'!$C$7</f>
        <v>市町村</v>
      </c>
      <c r="E21" s="13" t="str">
        <f>'1_共通入力シート【記載必須】'!$D$7</f>
        <v>静岡県</v>
      </c>
      <c r="F21" s="13" t="str">
        <f>'1_共通入力シート【記載必須】'!$E$7</f>
        <v>伊東市</v>
      </c>
      <c r="G21" s="13" t="str">
        <f>'1_共通入力シート【記載必須】'!$F$7</f>
        <v>静岡県伊東市</v>
      </c>
      <c r="H21" s="51"/>
      <c r="I21" s="55"/>
      <c r="J21" s="58"/>
      <c r="K21" s="58"/>
      <c r="L21" s="58"/>
      <c r="M21" s="61"/>
      <c r="N21" s="64" t="str">
        <f>IFERROR(VLOOKUP(GK21,リンク先!$F$3:$J$9,1+GL21,0),"")</f>
        <v/>
      </c>
      <c r="O21" s="65">
        <f t="shared" si="2"/>
        <v>0</v>
      </c>
      <c r="P21" s="67"/>
      <c r="Q21" s="71">
        <f t="shared" si="3"/>
        <v>0</v>
      </c>
      <c r="R21" s="76">
        <f t="shared" si="4"/>
        <v>0</v>
      </c>
      <c r="S21" s="78"/>
      <c r="T21" s="83">
        <f t="shared" si="5"/>
        <v>0</v>
      </c>
      <c r="U21" s="86"/>
      <c r="V21" s="89"/>
      <c r="W21" s="83">
        <f t="shared" si="6"/>
        <v>0</v>
      </c>
      <c r="X21" s="86"/>
      <c r="Y21" s="89"/>
      <c r="Z21" s="83">
        <f t="shared" si="7"/>
        <v>0</v>
      </c>
      <c r="AA21" s="86"/>
      <c r="AB21" s="89"/>
      <c r="AC21" s="83">
        <f t="shared" si="8"/>
        <v>0</v>
      </c>
      <c r="AD21" s="86"/>
      <c r="AE21" s="89"/>
      <c r="AF21" s="83">
        <f t="shared" si="9"/>
        <v>0</v>
      </c>
      <c r="AG21" s="86"/>
      <c r="AH21" s="89"/>
      <c r="AI21" s="83">
        <f t="shared" si="10"/>
        <v>0</v>
      </c>
      <c r="AJ21" s="86"/>
      <c r="AK21" s="89"/>
      <c r="AL21" s="83">
        <f t="shared" si="11"/>
        <v>0</v>
      </c>
      <c r="AM21" s="86"/>
      <c r="AN21" s="89"/>
      <c r="AO21" s="83">
        <f t="shared" si="12"/>
        <v>0</v>
      </c>
      <c r="AP21" s="86"/>
      <c r="AQ21" s="89"/>
      <c r="AR21" s="83">
        <f t="shared" si="13"/>
        <v>0</v>
      </c>
      <c r="AS21" s="86"/>
      <c r="AT21" s="89"/>
      <c r="AU21" s="83">
        <f t="shared" si="14"/>
        <v>0</v>
      </c>
      <c r="AV21" s="93"/>
      <c r="AW21" s="78"/>
      <c r="AX21" s="96"/>
      <c r="AY21" s="93"/>
      <c r="AZ21" s="100">
        <f t="shared" si="15"/>
        <v>0</v>
      </c>
      <c r="BA21" s="101">
        <f t="shared" si="15"/>
        <v>0</v>
      </c>
      <c r="BB21" s="102">
        <f t="shared" si="15"/>
        <v>0</v>
      </c>
      <c r="BC21" s="105"/>
      <c r="BD21" s="108"/>
      <c r="BE21" s="111"/>
      <c r="BF21" s="111"/>
      <c r="BG21" s="113" t="e">
        <f t="shared" si="16"/>
        <v>#VALUE!</v>
      </c>
      <c r="BH21" s="114">
        <f t="shared" si="17"/>
        <v>2026</v>
      </c>
      <c r="BI21"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21" s="117"/>
      <c r="BK21" s="120"/>
      <c r="BL21" s="121"/>
      <c r="BM21" s="120"/>
      <c r="BN21" s="121"/>
      <c r="BO21" s="120"/>
      <c r="BP21" s="121"/>
      <c r="BQ21" s="120"/>
      <c r="BR21" s="121"/>
      <c r="BS21" s="120"/>
      <c r="BT21" s="121"/>
      <c r="BU21" s="120"/>
      <c r="BV21" s="121"/>
      <c r="BW21" s="120"/>
      <c r="BX21" s="121"/>
      <c r="BY21" s="120"/>
      <c r="BZ21" s="121"/>
      <c r="CA21" s="120"/>
      <c r="CB21" s="121"/>
      <c r="CC21" s="120"/>
      <c r="CD21" s="121"/>
      <c r="CE21" s="124"/>
      <c r="CF21" s="125" t="str">
        <f>IF('1_共通入力シート【記載必須】'!H$7="","",'1_共通入力シート【記載必須】'!H$7)</f>
        <v>子育てを楽しいと思う親の割合</v>
      </c>
      <c r="CG21" s="40" t="str">
        <f>IF('1_共通入力シート【記載必須】'!I$7="","",'1_共通入力シート【記載必須】'!I$7)</f>
        <v>％</v>
      </c>
      <c r="CH21" s="40" t="str">
        <f>IF('1_共通入力シート【記載必須】'!J$7="","",'1_共通入力シート【記載必須】'!J$7)</f>
        <v xml:space="preserve">95 (R8年度) </v>
      </c>
      <c r="CI21" s="129" t="str">
        <f>IF('1_共通入力シート【記載必須】'!K$7="","",'1_共通入力シート【記載必須】'!K$7)</f>
        <v>---</v>
      </c>
      <c r="CJ21" s="125" t="str">
        <f>IF('1_共通入力シート【記載必須】'!L$7="","",'1_共通入力シート【記載必須】'!L$7)</f>
        <v>「出産・子育て支援の充実」に満足している市民の割合（市民満足度調査）</v>
      </c>
      <c r="CK21" s="40" t="str">
        <f>IF('1_共通入力シート【記載必須】'!M$7="","",'1_共通入力シート【記載必須】'!M$7)</f>
        <v>％</v>
      </c>
      <c r="CL21" s="40" t="str">
        <f>IF('1_共通入力シート【記載必須】'!N$7="","",'1_共通入力シート【記載必須】'!N$7)</f>
        <v>70（R8年度）</v>
      </c>
      <c r="CM21" s="129" t="str">
        <f>IF('1_共通入力シート【記載必須】'!O$7="","",'1_共通入力シート【記載必須】'!O$7)</f>
        <v>---</v>
      </c>
      <c r="CN21" s="125" t="str">
        <f>IF('1_共通入力シート【記載必須】'!P$7="","",'1_共通入力シート【記載必須】'!P$7)</f>
        <v/>
      </c>
      <c r="CO21" s="40" t="str">
        <f>IF('1_共通入力シート【記載必須】'!Q$7="","",'1_共通入力シート【記載必須】'!Q$7)</f>
        <v/>
      </c>
      <c r="CP21" s="40" t="str">
        <f>IF('1_共通入力シート【記載必須】'!R$7="","",'1_共通入力シート【記載必須】'!R$7)</f>
        <v/>
      </c>
      <c r="CQ21" s="129" t="str">
        <f>IF('1_共通入力シート【記載必須】'!S$7="","",'1_共通入力シート【記載必須】'!S$7)</f>
        <v/>
      </c>
      <c r="CR21" s="125" t="str">
        <f>IF('1_共通入力シート【記載必須】'!T$7="","",'1_共通入力シート【記載必須】'!T$7)</f>
        <v/>
      </c>
      <c r="CS21" s="40" t="str">
        <f>IF('1_共通入力シート【記載必須】'!U$7="","",'1_共通入力シート【記載必須】'!U$7)</f>
        <v/>
      </c>
      <c r="CT21" s="40" t="str">
        <f>IF('1_共通入力シート【記載必須】'!V$7="","",'1_共通入力シート【記載必須】'!V$7)</f>
        <v/>
      </c>
      <c r="CU21" s="129" t="str">
        <f>IF('1_共通入力シート【記載必須】'!W$7="","",'1_共通入力シート【記載必須】'!W$7)</f>
        <v/>
      </c>
      <c r="CV21" s="125" t="str">
        <f>IF('1_共通入力シート【記載必須】'!X$7="","",'1_共通入力シート【記載必須】'!X$7)</f>
        <v/>
      </c>
      <c r="CW21" s="40" t="str">
        <f>IF('1_共通入力シート【記載必須】'!Y$7="","",'1_共通入力シート【記載必須】'!Y$7)</f>
        <v/>
      </c>
      <c r="CX21" s="40" t="str">
        <f>IF('1_共通入力シート【記載必須】'!Z$7="","",'1_共通入力シート【記載必須】'!Z$7)</f>
        <v/>
      </c>
      <c r="CY21" s="129" t="str">
        <f>IF('1_共通入力シート【記載必須】'!AA$7="","",'1_共通入力シート【記載必須】'!AA$7)</f>
        <v/>
      </c>
      <c r="CZ21" s="125" t="str">
        <f>IF('1_共通入力シート【記載必須】'!AB$7="","",'1_共通入力シート【記載必須】'!AB$7)</f>
        <v>合計特殊出生率</v>
      </c>
      <c r="DA21" s="131" t="str">
        <f>IF('1_共通入力シート【記載必須】'!AC$7="","",'1_共通入力シート【記載必須】'!AC$7)</f>
        <v/>
      </c>
      <c r="DB21" s="129" t="str">
        <f>IF('1_共通入力シート【記載必須】'!AD$7="","",'1_共通入力シート【記載必須】'!AD$7)</f>
        <v>1.23（R5年度）</v>
      </c>
      <c r="DC21" s="125" t="str">
        <f>IF('1_共通入力シート【記載必須】'!AE$7="","",'1_共通入力シート【記載必須】'!AE$7)</f>
        <v>婚姻件数</v>
      </c>
      <c r="DD21" s="40" t="str">
        <f>IF('1_共通入力シート【記載必須】'!AF$7="","",'1_共通入力シート【記載必須】'!AF$7)</f>
        <v>件</v>
      </c>
      <c r="DE21" s="129" t="str">
        <f>IF('1_共通入力シート【記載必須】'!AG$7="","",'1_共通入力シート【記載必須】'!AG$7)</f>
        <v>165(R4年度）</v>
      </c>
      <c r="DF21" s="125" t="str">
        <f>IF('1_共通入力シート【記載必須】'!AH$7="","",'1_共通入力シート【記載必須】'!AH$7)</f>
        <v>婚姻率</v>
      </c>
      <c r="DG21" s="131" t="str">
        <f>IF('1_共通入力シート【記載必須】'!AI$7="","",'1_共通入力シート【記載必須】'!AI$7)</f>
        <v/>
      </c>
      <c r="DH21" s="129" t="str">
        <f>IF('1_共通入力シート【記載必須】'!AJ$7="","",'1_共通入力シート【記載必須】'!AJ$7)</f>
        <v>2.6（R4年度）</v>
      </c>
      <c r="DI21" s="22"/>
      <c r="DJ21" s="24"/>
      <c r="DK21" s="27"/>
      <c r="DL21" s="31"/>
      <c r="DM21" s="22"/>
      <c r="DN21" s="24"/>
      <c r="DO21" s="27"/>
      <c r="DP21" s="31"/>
      <c r="DQ21" s="22"/>
      <c r="DR21" s="24"/>
      <c r="DS21" s="27"/>
      <c r="DT21" s="31"/>
      <c r="DU21" s="22"/>
      <c r="DV21" s="24"/>
      <c r="DW21" s="27"/>
      <c r="DX21" s="31"/>
      <c r="DY21" s="22"/>
      <c r="DZ21" s="24"/>
      <c r="EA21" s="27"/>
      <c r="EB21" s="31"/>
      <c r="EC21" s="125" t="s">
        <v>159</v>
      </c>
      <c r="ED21" s="132" t="s">
        <v>29</v>
      </c>
      <c r="EE21" s="27"/>
      <c r="EF21" s="31"/>
      <c r="EG21" s="125" t="s">
        <v>161</v>
      </c>
      <c r="EH21" s="132" t="s">
        <v>29</v>
      </c>
      <c r="EI21" s="27"/>
      <c r="EJ21" s="31"/>
      <c r="EK21" s="125" t="s">
        <v>162</v>
      </c>
      <c r="EL21" s="132" t="s">
        <v>29</v>
      </c>
      <c r="EM21" s="27"/>
      <c r="EN21" s="31"/>
      <c r="EO21" s="22"/>
      <c r="EP21" s="24"/>
      <c r="EQ21" s="27"/>
      <c r="ER21" s="31"/>
      <c r="ES21" s="22"/>
      <c r="ET21" s="24"/>
      <c r="EU21" s="27"/>
      <c r="EV21" s="31"/>
      <c r="EW21" s="22"/>
      <c r="EX21" s="24"/>
      <c r="EY21" s="27"/>
      <c r="EZ21" s="31"/>
      <c r="FA21" s="22"/>
      <c r="FB21" s="24"/>
      <c r="FC21" s="27"/>
      <c r="FD21" s="31"/>
      <c r="FE21" s="22"/>
      <c r="FF21" s="24"/>
      <c r="FG21" s="27"/>
      <c r="FH21" s="31"/>
      <c r="FI21" s="134"/>
      <c r="FJ21" s="135"/>
      <c r="FK21" s="137"/>
      <c r="FL21" s="139" t="str">
        <f t="shared" si="18"/>
        <v>NG</v>
      </c>
      <c r="FM21" s="140"/>
      <c r="FN21" s="141" t="str">
        <f t="shared" si="19"/>
        <v>NG</v>
      </c>
      <c r="FO21" s="140"/>
      <c r="FP21" s="141" t="str">
        <f t="shared" si="20"/>
        <v>NG</v>
      </c>
      <c r="FQ21" s="140"/>
      <c r="FR21" s="141" t="str">
        <f t="shared" si="21"/>
        <v>NG</v>
      </c>
      <c r="FS21" s="140"/>
      <c r="FT21" s="141" t="str">
        <f t="shared" si="22"/>
        <v>NG</v>
      </c>
      <c r="FU21" s="140"/>
      <c r="FV21" s="141" t="str">
        <f t="shared" si="23"/>
        <v>NG</v>
      </c>
      <c r="FW21" s="140"/>
      <c r="FX21" s="141" t="str">
        <f t="shared" si="24"/>
        <v>NG</v>
      </c>
      <c r="FY21" s="139" t="str">
        <f t="shared" si="25"/>
        <v>OK</v>
      </c>
      <c r="FZ21" s="125" t="str">
        <f>IFERROR(VLOOKUP($L21,リンク先!$E$147:$M$157,2,FALSE)&amp;"","")</f>
        <v/>
      </c>
      <c r="GA21" s="142"/>
      <c r="GB21" s="141" t="str">
        <f t="shared" si="26"/>
        <v>OK</v>
      </c>
      <c r="GC21" s="125" t="str">
        <f>IFERROR(VLOOKUP($L21,リンク先!$E$147:$M$157,3,FALSE)&amp;"","")</f>
        <v/>
      </c>
      <c r="GD21" s="142"/>
      <c r="GE21" s="141" t="str">
        <f t="shared" si="27"/>
        <v>OK</v>
      </c>
      <c r="GF21" s="125" t="str">
        <f>IFERROR(VLOOKUP($L21,リンク先!$E$147:$M$157,4,FALSE)&amp;"","")</f>
        <v/>
      </c>
      <c r="GG21" s="142"/>
      <c r="GH21" s="141" t="str">
        <f t="shared" si="28"/>
        <v>OK</v>
      </c>
      <c r="GI21" s="146"/>
      <c r="GK21" s="1" t="str">
        <f t="shared" si="29"/>
        <v/>
      </c>
      <c r="GL21" s="1">
        <f>IF(I21=リンク先!$C$12,4,VLOOKUP('1_共通入力シート【記載必須】'!$B$7,補助率判定!$B:$I,8,0))</f>
        <v>2</v>
      </c>
    </row>
    <row r="22" spans="2:194" ht="187.5" customHeight="1" x14ac:dyDescent="0.15">
      <c r="B22" s="45" t="s">
        <v>207</v>
      </c>
      <c r="C22" s="48" t="str">
        <f>'1_共通入力シート【記載必須】'!$B$7</f>
        <v>222089</v>
      </c>
      <c r="D22" s="13" t="str">
        <f>'1_共通入力シート【記載必須】'!$C$7</f>
        <v>市町村</v>
      </c>
      <c r="E22" s="13" t="str">
        <f>'1_共通入力シート【記載必須】'!$D$7</f>
        <v>静岡県</v>
      </c>
      <c r="F22" s="13" t="str">
        <f>'1_共通入力シート【記載必須】'!$E$7</f>
        <v>伊東市</v>
      </c>
      <c r="G22" s="13" t="str">
        <f>'1_共通入力シート【記載必須】'!$F$7</f>
        <v>静岡県伊東市</v>
      </c>
      <c r="H22" s="51"/>
      <c r="I22" s="55"/>
      <c r="J22" s="58"/>
      <c r="K22" s="58"/>
      <c r="L22" s="58"/>
      <c r="M22" s="61"/>
      <c r="N22" s="64" t="str">
        <f>IFERROR(VLOOKUP(GK22,リンク先!$F$3:$J$9,1+GL22,0),"")</f>
        <v/>
      </c>
      <c r="O22" s="65">
        <f t="shared" si="2"/>
        <v>0</v>
      </c>
      <c r="P22" s="67"/>
      <c r="Q22" s="71">
        <f t="shared" si="3"/>
        <v>0</v>
      </c>
      <c r="R22" s="76">
        <f t="shared" si="4"/>
        <v>0</v>
      </c>
      <c r="S22" s="78"/>
      <c r="T22" s="83">
        <f t="shared" si="5"/>
        <v>0</v>
      </c>
      <c r="U22" s="86"/>
      <c r="V22" s="89"/>
      <c r="W22" s="83">
        <f t="shared" si="6"/>
        <v>0</v>
      </c>
      <c r="X22" s="86"/>
      <c r="Y22" s="89"/>
      <c r="Z22" s="83">
        <f t="shared" si="7"/>
        <v>0</v>
      </c>
      <c r="AA22" s="86"/>
      <c r="AB22" s="89"/>
      <c r="AC22" s="83">
        <f t="shared" si="8"/>
        <v>0</v>
      </c>
      <c r="AD22" s="86"/>
      <c r="AE22" s="89"/>
      <c r="AF22" s="83">
        <f t="shared" si="9"/>
        <v>0</v>
      </c>
      <c r="AG22" s="86"/>
      <c r="AH22" s="89"/>
      <c r="AI22" s="83">
        <f t="shared" si="10"/>
        <v>0</v>
      </c>
      <c r="AJ22" s="86"/>
      <c r="AK22" s="89"/>
      <c r="AL22" s="83">
        <f t="shared" si="11"/>
        <v>0</v>
      </c>
      <c r="AM22" s="86"/>
      <c r="AN22" s="89"/>
      <c r="AO22" s="83">
        <f t="shared" si="12"/>
        <v>0</v>
      </c>
      <c r="AP22" s="86"/>
      <c r="AQ22" s="89"/>
      <c r="AR22" s="83">
        <f t="shared" si="13"/>
        <v>0</v>
      </c>
      <c r="AS22" s="86"/>
      <c r="AT22" s="89"/>
      <c r="AU22" s="83">
        <f t="shared" si="14"/>
        <v>0</v>
      </c>
      <c r="AV22" s="93"/>
      <c r="AW22" s="78"/>
      <c r="AX22" s="96"/>
      <c r="AY22" s="93"/>
      <c r="AZ22" s="100">
        <f t="shared" si="15"/>
        <v>0</v>
      </c>
      <c r="BA22" s="101">
        <f t="shared" si="15"/>
        <v>0</v>
      </c>
      <c r="BB22" s="102">
        <f t="shared" si="15"/>
        <v>0</v>
      </c>
      <c r="BC22" s="105"/>
      <c r="BD22" s="108"/>
      <c r="BE22" s="111"/>
      <c r="BF22" s="111"/>
      <c r="BG22" s="113" t="e">
        <f t="shared" si="16"/>
        <v>#VALUE!</v>
      </c>
      <c r="BH22" s="114">
        <f t="shared" si="17"/>
        <v>2026</v>
      </c>
      <c r="BI22"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22" s="117"/>
      <c r="BK22" s="120"/>
      <c r="BL22" s="121"/>
      <c r="BM22" s="120"/>
      <c r="BN22" s="121"/>
      <c r="BO22" s="120"/>
      <c r="BP22" s="121"/>
      <c r="BQ22" s="120"/>
      <c r="BR22" s="121"/>
      <c r="BS22" s="120"/>
      <c r="BT22" s="121"/>
      <c r="BU22" s="120"/>
      <c r="BV22" s="121"/>
      <c r="BW22" s="120"/>
      <c r="BX22" s="121"/>
      <c r="BY22" s="120"/>
      <c r="BZ22" s="121"/>
      <c r="CA22" s="120"/>
      <c r="CB22" s="121"/>
      <c r="CC22" s="120"/>
      <c r="CD22" s="121"/>
      <c r="CE22" s="124"/>
      <c r="CF22" s="125" t="str">
        <f>IF('1_共通入力シート【記載必須】'!H$7="","",'1_共通入力シート【記載必須】'!H$7)</f>
        <v>子育てを楽しいと思う親の割合</v>
      </c>
      <c r="CG22" s="40" t="str">
        <f>IF('1_共通入力シート【記載必須】'!I$7="","",'1_共通入力シート【記載必須】'!I$7)</f>
        <v>％</v>
      </c>
      <c r="CH22" s="40" t="str">
        <f>IF('1_共通入力シート【記載必須】'!J$7="","",'1_共通入力シート【記載必須】'!J$7)</f>
        <v xml:space="preserve">95 (R8年度) </v>
      </c>
      <c r="CI22" s="129" t="str">
        <f>IF('1_共通入力シート【記載必須】'!K$7="","",'1_共通入力シート【記載必須】'!K$7)</f>
        <v>---</v>
      </c>
      <c r="CJ22" s="125" t="str">
        <f>IF('1_共通入力シート【記載必須】'!L$7="","",'1_共通入力シート【記載必須】'!L$7)</f>
        <v>「出産・子育て支援の充実」に満足している市民の割合（市民満足度調査）</v>
      </c>
      <c r="CK22" s="40" t="str">
        <f>IF('1_共通入力シート【記載必須】'!M$7="","",'1_共通入力シート【記載必須】'!M$7)</f>
        <v>％</v>
      </c>
      <c r="CL22" s="40" t="str">
        <f>IF('1_共通入力シート【記載必須】'!N$7="","",'1_共通入力シート【記載必須】'!N$7)</f>
        <v>70（R8年度）</v>
      </c>
      <c r="CM22" s="129" t="str">
        <f>IF('1_共通入力シート【記載必須】'!O$7="","",'1_共通入力シート【記載必須】'!O$7)</f>
        <v>---</v>
      </c>
      <c r="CN22" s="125" t="str">
        <f>IF('1_共通入力シート【記載必須】'!P$7="","",'1_共通入力シート【記載必須】'!P$7)</f>
        <v/>
      </c>
      <c r="CO22" s="40" t="str">
        <f>IF('1_共通入力シート【記載必須】'!Q$7="","",'1_共通入力シート【記載必須】'!Q$7)</f>
        <v/>
      </c>
      <c r="CP22" s="40" t="str">
        <f>IF('1_共通入力シート【記載必須】'!R$7="","",'1_共通入力シート【記載必須】'!R$7)</f>
        <v/>
      </c>
      <c r="CQ22" s="129" t="str">
        <f>IF('1_共通入力シート【記載必須】'!S$7="","",'1_共通入力シート【記載必須】'!S$7)</f>
        <v/>
      </c>
      <c r="CR22" s="125" t="str">
        <f>IF('1_共通入力シート【記載必須】'!T$7="","",'1_共通入力シート【記載必須】'!T$7)</f>
        <v/>
      </c>
      <c r="CS22" s="40" t="str">
        <f>IF('1_共通入力シート【記載必須】'!U$7="","",'1_共通入力シート【記載必須】'!U$7)</f>
        <v/>
      </c>
      <c r="CT22" s="40" t="str">
        <f>IF('1_共通入力シート【記載必須】'!V$7="","",'1_共通入力シート【記載必須】'!V$7)</f>
        <v/>
      </c>
      <c r="CU22" s="129" t="str">
        <f>IF('1_共通入力シート【記載必須】'!W$7="","",'1_共通入力シート【記載必須】'!W$7)</f>
        <v/>
      </c>
      <c r="CV22" s="125" t="str">
        <f>IF('1_共通入力シート【記載必須】'!X$7="","",'1_共通入力シート【記載必須】'!X$7)</f>
        <v/>
      </c>
      <c r="CW22" s="40" t="str">
        <f>IF('1_共通入力シート【記載必須】'!Y$7="","",'1_共通入力シート【記載必須】'!Y$7)</f>
        <v/>
      </c>
      <c r="CX22" s="40" t="str">
        <f>IF('1_共通入力シート【記載必須】'!Z$7="","",'1_共通入力シート【記載必須】'!Z$7)</f>
        <v/>
      </c>
      <c r="CY22" s="129" t="str">
        <f>IF('1_共通入力シート【記載必須】'!AA$7="","",'1_共通入力シート【記載必須】'!AA$7)</f>
        <v/>
      </c>
      <c r="CZ22" s="125" t="str">
        <f>IF('1_共通入力シート【記載必須】'!AB$7="","",'1_共通入力シート【記載必須】'!AB$7)</f>
        <v>合計特殊出生率</v>
      </c>
      <c r="DA22" s="131" t="str">
        <f>IF('1_共通入力シート【記載必須】'!AC$7="","",'1_共通入力シート【記載必須】'!AC$7)</f>
        <v/>
      </c>
      <c r="DB22" s="129" t="str">
        <f>IF('1_共通入力シート【記載必須】'!AD$7="","",'1_共通入力シート【記載必須】'!AD$7)</f>
        <v>1.23（R5年度）</v>
      </c>
      <c r="DC22" s="125" t="str">
        <f>IF('1_共通入力シート【記載必須】'!AE$7="","",'1_共通入力シート【記載必須】'!AE$7)</f>
        <v>婚姻件数</v>
      </c>
      <c r="DD22" s="40" t="str">
        <f>IF('1_共通入力シート【記載必須】'!AF$7="","",'1_共通入力シート【記載必須】'!AF$7)</f>
        <v>件</v>
      </c>
      <c r="DE22" s="129" t="str">
        <f>IF('1_共通入力シート【記載必須】'!AG$7="","",'1_共通入力シート【記載必須】'!AG$7)</f>
        <v>165(R4年度）</v>
      </c>
      <c r="DF22" s="125" t="str">
        <f>IF('1_共通入力シート【記載必須】'!AH$7="","",'1_共通入力シート【記載必須】'!AH$7)</f>
        <v>婚姻率</v>
      </c>
      <c r="DG22" s="131" t="str">
        <f>IF('1_共通入力シート【記載必須】'!AI$7="","",'1_共通入力シート【記載必須】'!AI$7)</f>
        <v/>
      </c>
      <c r="DH22" s="129" t="str">
        <f>IF('1_共通入力シート【記載必須】'!AJ$7="","",'1_共通入力シート【記載必須】'!AJ$7)</f>
        <v>2.6（R4年度）</v>
      </c>
      <c r="DI22" s="22"/>
      <c r="DJ22" s="24"/>
      <c r="DK22" s="27"/>
      <c r="DL22" s="31"/>
      <c r="DM22" s="22"/>
      <c r="DN22" s="24"/>
      <c r="DO22" s="27"/>
      <c r="DP22" s="31"/>
      <c r="DQ22" s="22"/>
      <c r="DR22" s="24"/>
      <c r="DS22" s="27"/>
      <c r="DT22" s="31"/>
      <c r="DU22" s="22"/>
      <c r="DV22" s="24"/>
      <c r="DW22" s="27"/>
      <c r="DX22" s="31"/>
      <c r="DY22" s="22"/>
      <c r="DZ22" s="24"/>
      <c r="EA22" s="27"/>
      <c r="EB22" s="31"/>
      <c r="EC22" s="125" t="s">
        <v>159</v>
      </c>
      <c r="ED22" s="132" t="s">
        <v>29</v>
      </c>
      <c r="EE22" s="27"/>
      <c r="EF22" s="31"/>
      <c r="EG22" s="125" t="s">
        <v>161</v>
      </c>
      <c r="EH22" s="132" t="s">
        <v>29</v>
      </c>
      <c r="EI22" s="27"/>
      <c r="EJ22" s="31"/>
      <c r="EK22" s="125" t="s">
        <v>162</v>
      </c>
      <c r="EL22" s="132" t="s">
        <v>29</v>
      </c>
      <c r="EM22" s="27"/>
      <c r="EN22" s="31"/>
      <c r="EO22" s="22"/>
      <c r="EP22" s="24"/>
      <c r="EQ22" s="27"/>
      <c r="ER22" s="31"/>
      <c r="ES22" s="22"/>
      <c r="ET22" s="24"/>
      <c r="EU22" s="27"/>
      <c r="EV22" s="31"/>
      <c r="EW22" s="22"/>
      <c r="EX22" s="24"/>
      <c r="EY22" s="27"/>
      <c r="EZ22" s="31"/>
      <c r="FA22" s="22"/>
      <c r="FB22" s="24"/>
      <c r="FC22" s="27"/>
      <c r="FD22" s="31"/>
      <c r="FE22" s="22"/>
      <c r="FF22" s="24"/>
      <c r="FG22" s="27"/>
      <c r="FH22" s="31"/>
      <c r="FI22" s="134"/>
      <c r="FJ22" s="135"/>
      <c r="FK22" s="137"/>
      <c r="FL22" s="139" t="str">
        <f t="shared" si="18"/>
        <v>NG</v>
      </c>
      <c r="FM22" s="140"/>
      <c r="FN22" s="141" t="str">
        <f t="shared" si="19"/>
        <v>NG</v>
      </c>
      <c r="FO22" s="140"/>
      <c r="FP22" s="141" t="str">
        <f t="shared" si="20"/>
        <v>NG</v>
      </c>
      <c r="FQ22" s="140"/>
      <c r="FR22" s="141" t="str">
        <f t="shared" si="21"/>
        <v>NG</v>
      </c>
      <c r="FS22" s="140"/>
      <c r="FT22" s="141" t="str">
        <f t="shared" si="22"/>
        <v>NG</v>
      </c>
      <c r="FU22" s="140"/>
      <c r="FV22" s="141" t="str">
        <f t="shared" si="23"/>
        <v>NG</v>
      </c>
      <c r="FW22" s="140"/>
      <c r="FX22" s="141" t="str">
        <f t="shared" si="24"/>
        <v>NG</v>
      </c>
      <c r="FY22" s="139" t="str">
        <f t="shared" si="25"/>
        <v>OK</v>
      </c>
      <c r="FZ22" s="125" t="str">
        <f>IFERROR(VLOOKUP($L22,リンク先!$E$147:$M$157,2,FALSE)&amp;"","")</f>
        <v/>
      </c>
      <c r="GA22" s="142"/>
      <c r="GB22" s="141" t="str">
        <f t="shared" si="26"/>
        <v>OK</v>
      </c>
      <c r="GC22" s="125" t="str">
        <f>IFERROR(VLOOKUP($L22,リンク先!$E$147:$M$157,3,FALSE)&amp;"","")</f>
        <v/>
      </c>
      <c r="GD22" s="142"/>
      <c r="GE22" s="141" t="str">
        <f t="shared" si="27"/>
        <v>OK</v>
      </c>
      <c r="GF22" s="125" t="str">
        <f>IFERROR(VLOOKUP($L22,リンク先!$E$147:$M$157,4,FALSE)&amp;"","")</f>
        <v/>
      </c>
      <c r="GG22" s="142"/>
      <c r="GH22" s="141" t="str">
        <f t="shared" si="28"/>
        <v>OK</v>
      </c>
      <c r="GI22" s="146"/>
      <c r="GK22" s="1" t="str">
        <f t="shared" si="29"/>
        <v/>
      </c>
      <c r="GL22" s="1">
        <f>IF(I22=リンク先!$C$12,4,VLOOKUP('1_共通入力シート【記載必須】'!$B$7,補助率判定!$B:$I,8,0))</f>
        <v>2</v>
      </c>
    </row>
    <row r="23" spans="2:194" ht="187.5" customHeight="1" x14ac:dyDescent="0.15">
      <c r="B23" s="45" t="s">
        <v>208</v>
      </c>
      <c r="C23" s="48" t="str">
        <f>'1_共通入力シート【記載必須】'!$B$7</f>
        <v>222089</v>
      </c>
      <c r="D23" s="13" t="str">
        <f>'1_共通入力シート【記載必須】'!$C$7</f>
        <v>市町村</v>
      </c>
      <c r="E23" s="13" t="str">
        <f>'1_共通入力シート【記載必須】'!$D$7</f>
        <v>静岡県</v>
      </c>
      <c r="F23" s="13" t="str">
        <f>'1_共通入力シート【記載必須】'!$E$7</f>
        <v>伊東市</v>
      </c>
      <c r="G23" s="13" t="str">
        <f>'1_共通入力シート【記載必須】'!$F$7</f>
        <v>静岡県伊東市</v>
      </c>
      <c r="H23" s="51"/>
      <c r="I23" s="55"/>
      <c r="J23" s="58"/>
      <c r="K23" s="58"/>
      <c r="L23" s="58"/>
      <c r="M23" s="61"/>
      <c r="N23" s="64" t="str">
        <f>IFERROR(VLOOKUP(GK23,リンク先!$F$3:$J$9,1+GL23,0),"")</f>
        <v/>
      </c>
      <c r="O23" s="65">
        <f t="shared" si="2"/>
        <v>0</v>
      </c>
      <c r="P23" s="67"/>
      <c r="Q23" s="71">
        <f t="shared" si="3"/>
        <v>0</v>
      </c>
      <c r="R23" s="76">
        <f t="shared" si="4"/>
        <v>0</v>
      </c>
      <c r="S23" s="78"/>
      <c r="T23" s="83">
        <f t="shared" si="5"/>
        <v>0</v>
      </c>
      <c r="U23" s="86"/>
      <c r="V23" s="89"/>
      <c r="W23" s="83">
        <f t="shared" si="6"/>
        <v>0</v>
      </c>
      <c r="X23" s="86"/>
      <c r="Y23" s="89"/>
      <c r="Z23" s="83">
        <f t="shared" si="7"/>
        <v>0</v>
      </c>
      <c r="AA23" s="86"/>
      <c r="AB23" s="89"/>
      <c r="AC23" s="83">
        <f t="shared" si="8"/>
        <v>0</v>
      </c>
      <c r="AD23" s="86"/>
      <c r="AE23" s="89"/>
      <c r="AF23" s="83">
        <f t="shared" si="9"/>
        <v>0</v>
      </c>
      <c r="AG23" s="86"/>
      <c r="AH23" s="89"/>
      <c r="AI23" s="83">
        <f t="shared" si="10"/>
        <v>0</v>
      </c>
      <c r="AJ23" s="86"/>
      <c r="AK23" s="89"/>
      <c r="AL23" s="83">
        <f t="shared" si="11"/>
        <v>0</v>
      </c>
      <c r="AM23" s="86"/>
      <c r="AN23" s="89"/>
      <c r="AO23" s="83">
        <f t="shared" si="12"/>
        <v>0</v>
      </c>
      <c r="AP23" s="86"/>
      <c r="AQ23" s="89"/>
      <c r="AR23" s="83">
        <f t="shared" si="13"/>
        <v>0</v>
      </c>
      <c r="AS23" s="86"/>
      <c r="AT23" s="89"/>
      <c r="AU23" s="83">
        <f t="shared" si="14"/>
        <v>0</v>
      </c>
      <c r="AV23" s="93"/>
      <c r="AW23" s="78"/>
      <c r="AX23" s="96"/>
      <c r="AY23" s="93"/>
      <c r="AZ23" s="100">
        <f t="shared" si="15"/>
        <v>0</v>
      </c>
      <c r="BA23" s="101">
        <f t="shared" si="15"/>
        <v>0</v>
      </c>
      <c r="BB23" s="102">
        <f t="shared" si="15"/>
        <v>0</v>
      </c>
      <c r="BC23" s="105"/>
      <c r="BD23" s="108"/>
      <c r="BE23" s="111"/>
      <c r="BF23" s="111"/>
      <c r="BG23" s="113" t="e">
        <f t="shared" si="16"/>
        <v>#VALUE!</v>
      </c>
      <c r="BH23" s="114">
        <f t="shared" si="17"/>
        <v>2026</v>
      </c>
      <c r="BI23"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23" s="117"/>
      <c r="BK23" s="120"/>
      <c r="BL23" s="121"/>
      <c r="BM23" s="120"/>
      <c r="BN23" s="121"/>
      <c r="BO23" s="120"/>
      <c r="BP23" s="121"/>
      <c r="BQ23" s="120"/>
      <c r="BR23" s="121"/>
      <c r="BS23" s="120"/>
      <c r="BT23" s="121"/>
      <c r="BU23" s="120"/>
      <c r="BV23" s="121"/>
      <c r="BW23" s="120"/>
      <c r="BX23" s="121"/>
      <c r="BY23" s="120"/>
      <c r="BZ23" s="121"/>
      <c r="CA23" s="120"/>
      <c r="CB23" s="121"/>
      <c r="CC23" s="120"/>
      <c r="CD23" s="121"/>
      <c r="CE23" s="124"/>
      <c r="CF23" s="125" t="str">
        <f>IF('1_共通入力シート【記載必須】'!H$7="","",'1_共通入力シート【記載必須】'!H$7)</f>
        <v>子育てを楽しいと思う親の割合</v>
      </c>
      <c r="CG23" s="40" t="str">
        <f>IF('1_共通入力シート【記載必須】'!I$7="","",'1_共通入力シート【記載必須】'!I$7)</f>
        <v>％</v>
      </c>
      <c r="CH23" s="40" t="str">
        <f>IF('1_共通入力シート【記載必須】'!J$7="","",'1_共通入力シート【記載必須】'!J$7)</f>
        <v xml:space="preserve">95 (R8年度) </v>
      </c>
      <c r="CI23" s="129" t="str">
        <f>IF('1_共通入力シート【記載必須】'!K$7="","",'1_共通入力シート【記載必須】'!K$7)</f>
        <v>---</v>
      </c>
      <c r="CJ23" s="125" t="str">
        <f>IF('1_共通入力シート【記載必須】'!L$7="","",'1_共通入力シート【記載必須】'!L$7)</f>
        <v>「出産・子育て支援の充実」に満足している市民の割合（市民満足度調査）</v>
      </c>
      <c r="CK23" s="40" t="str">
        <f>IF('1_共通入力シート【記載必須】'!M$7="","",'1_共通入力シート【記載必須】'!M$7)</f>
        <v>％</v>
      </c>
      <c r="CL23" s="40" t="str">
        <f>IF('1_共通入力シート【記載必須】'!N$7="","",'1_共通入力シート【記載必須】'!N$7)</f>
        <v>70（R8年度）</v>
      </c>
      <c r="CM23" s="129" t="str">
        <f>IF('1_共通入力シート【記載必須】'!O$7="","",'1_共通入力シート【記載必須】'!O$7)</f>
        <v>---</v>
      </c>
      <c r="CN23" s="125" t="str">
        <f>IF('1_共通入力シート【記載必須】'!P$7="","",'1_共通入力シート【記載必須】'!P$7)</f>
        <v/>
      </c>
      <c r="CO23" s="40" t="str">
        <f>IF('1_共通入力シート【記載必須】'!Q$7="","",'1_共通入力シート【記載必須】'!Q$7)</f>
        <v/>
      </c>
      <c r="CP23" s="40" t="str">
        <f>IF('1_共通入力シート【記載必須】'!R$7="","",'1_共通入力シート【記載必須】'!R$7)</f>
        <v/>
      </c>
      <c r="CQ23" s="129" t="str">
        <f>IF('1_共通入力シート【記載必須】'!S$7="","",'1_共通入力シート【記載必須】'!S$7)</f>
        <v/>
      </c>
      <c r="CR23" s="125" t="str">
        <f>IF('1_共通入力シート【記載必須】'!T$7="","",'1_共通入力シート【記載必須】'!T$7)</f>
        <v/>
      </c>
      <c r="CS23" s="40" t="str">
        <f>IF('1_共通入力シート【記載必須】'!U$7="","",'1_共通入力シート【記載必須】'!U$7)</f>
        <v/>
      </c>
      <c r="CT23" s="40" t="str">
        <f>IF('1_共通入力シート【記載必須】'!V$7="","",'1_共通入力シート【記載必須】'!V$7)</f>
        <v/>
      </c>
      <c r="CU23" s="129" t="str">
        <f>IF('1_共通入力シート【記載必須】'!W$7="","",'1_共通入力シート【記載必須】'!W$7)</f>
        <v/>
      </c>
      <c r="CV23" s="125" t="str">
        <f>IF('1_共通入力シート【記載必須】'!X$7="","",'1_共通入力シート【記載必須】'!X$7)</f>
        <v/>
      </c>
      <c r="CW23" s="40" t="str">
        <f>IF('1_共通入力シート【記載必須】'!Y$7="","",'1_共通入力シート【記載必須】'!Y$7)</f>
        <v/>
      </c>
      <c r="CX23" s="40" t="str">
        <f>IF('1_共通入力シート【記載必須】'!Z$7="","",'1_共通入力シート【記載必須】'!Z$7)</f>
        <v/>
      </c>
      <c r="CY23" s="129" t="str">
        <f>IF('1_共通入力シート【記載必須】'!AA$7="","",'1_共通入力シート【記載必須】'!AA$7)</f>
        <v/>
      </c>
      <c r="CZ23" s="125" t="str">
        <f>IF('1_共通入力シート【記載必須】'!AB$7="","",'1_共通入力シート【記載必須】'!AB$7)</f>
        <v>合計特殊出生率</v>
      </c>
      <c r="DA23" s="131" t="str">
        <f>IF('1_共通入力シート【記載必須】'!AC$7="","",'1_共通入力シート【記載必須】'!AC$7)</f>
        <v/>
      </c>
      <c r="DB23" s="129" t="str">
        <f>IF('1_共通入力シート【記載必須】'!AD$7="","",'1_共通入力シート【記載必須】'!AD$7)</f>
        <v>1.23（R5年度）</v>
      </c>
      <c r="DC23" s="125" t="str">
        <f>IF('1_共通入力シート【記載必須】'!AE$7="","",'1_共通入力シート【記載必須】'!AE$7)</f>
        <v>婚姻件数</v>
      </c>
      <c r="DD23" s="40" t="str">
        <f>IF('1_共通入力シート【記載必須】'!AF$7="","",'1_共通入力シート【記載必須】'!AF$7)</f>
        <v>件</v>
      </c>
      <c r="DE23" s="129" t="str">
        <f>IF('1_共通入力シート【記載必須】'!AG$7="","",'1_共通入力シート【記載必須】'!AG$7)</f>
        <v>165(R4年度）</v>
      </c>
      <c r="DF23" s="125" t="str">
        <f>IF('1_共通入力シート【記載必須】'!AH$7="","",'1_共通入力シート【記載必須】'!AH$7)</f>
        <v>婚姻率</v>
      </c>
      <c r="DG23" s="131" t="str">
        <f>IF('1_共通入力シート【記載必須】'!AI$7="","",'1_共通入力シート【記載必須】'!AI$7)</f>
        <v/>
      </c>
      <c r="DH23" s="129" t="str">
        <f>IF('1_共通入力シート【記載必須】'!AJ$7="","",'1_共通入力シート【記載必須】'!AJ$7)</f>
        <v>2.6（R4年度）</v>
      </c>
      <c r="DI23" s="22"/>
      <c r="DJ23" s="24"/>
      <c r="DK23" s="27"/>
      <c r="DL23" s="31"/>
      <c r="DM23" s="22"/>
      <c r="DN23" s="24"/>
      <c r="DO23" s="27"/>
      <c r="DP23" s="31"/>
      <c r="DQ23" s="22"/>
      <c r="DR23" s="24"/>
      <c r="DS23" s="27"/>
      <c r="DT23" s="31"/>
      <c r="DU23" s="22"/>
      <c r="DV23" s="24"/>
      <c r="DW23" s="27"/>
      <c r="DX23" s="31"/>
      <c r="DY23" s="22"/>
      <c r="DZ23" s="24"/>
      <c r="EA23" s="27"/>
      <c r="EB23" s="31"/>
      <c r="EC23" s="125" t="s">
        <v>159</v>
      </c>
      <c r="ED23" s="132" t="s">
        <v>29</v>
      </c>
      <c r="EE23" s="27"/>
      <c r="EF23" s="31"/>
      <c r="EG23" s="125" t="s">
        <v>161</v>
      </c>
      <c r="EH23" s="132" t="s">
        <v>29</v>
      </c>
      <c r="EI23" s="27"/>
      <c r="EJ23" s="31"/>
      <c r="EK23" s="125" t="s">
        <v>162</v>
      </c>
      <c r="EL23" s="132" t="s">
        <v>29</v>
      </c>
      <c r="EM23" s="27"/>
      <c r="EN23" s="31"/>
      <c r="EO23" s="22"/>
      <c r="EP23" s="24"/>
      <c r="EQ23" s="27"/>
      <c r="ER23" s="31"/>
      <c r="ES23" s="22"/>
      <c r="ET23" s="24"/>
      <c r="EU23" s="27"/>
      <c r="EV23" s="31"/>
      <c r="EW23" s="22"/>
      <c r="EX23" s="24"/>
      <c r="EY23" s="27"/>
      <c r="EZ23" s="31"/>
      <c r="FA23" s="22"/>
      <c r="FB23" s="24"/>
      <c r="FC23" s="27"/>
      <c r="FD23" s="31"/>
      <c r="FE23" s="22"/>
      <c r="FF23" s="24"/>
      <c r="FG23" s="27"/>
      <c r="FH23" s="31"/>
      <c r="FI23" s="134"/>
      <c r="FJ23" s="135"/>
      <c r="FK23" s="137"/>
      <c r="FL23" s="139" t="str">
        <f t="shared" si="18"/>
        <v>NG</v>
      </c>
      <c r="FM23" s="140"/>
      <c r="FN23" s="141" t="str">
        <f t="shared" si="19"/>
        <v>NG</v>
      </c>
      <c r="FO23" s="140"/>
      <c r="FP23" s="141" t="str">
        <f t="shared" si="20"/>
        <v>NG</v>
      </c>
      <c r="FQ23" s="140"/>
      <c r="FR23" s="141" t="str">
        <f t="shared" si="21"/>
        <v>NG</v>
      </c>
      <c r="FS23" s="140"/>
      <c r="FT23" s="141" t="str">
        <f t="shared" si="22"/>
        <v>NG</v>
      </c>
      <c r="FU23" s="140"/>
      <c r="FV23" s="141" t="str">
        <f t="shared" si="23"/>
        <v>NG</v>
      </c>
      <c r="FW23" s="140"/>
      <c r="FX23" s="141" t="str">
        <f t="shared" si="24"/>
        <v>NG</v>
      </c>
      <c r="FY23" s="139" t="str">
        <f t="shared" si="25"/>
        <v>OK</v>
      </c>
      <c r="FZ23" s="125" t="str">
        <f>IFERROR(VLOOKUP($L23,リンク先!$E$147:$M$157,2,FALSE)&amp;"","")</f>
        <v/>
      </c>
      <c r="GA23" s="142"/>
      <c r="GB23" s="141" t="str">
        <f t="shared" si="26"/>
        <v>OK</v>
      </c>
      <c r="GC23" s="125" t="str">
        <f>IFERROR(VLOOKUP($L23,リンク先!$E$147:$M$157,3,FALSE)&amp;"","")</f>
        <v/>
      </c>
      <c r="GD23" s="142"/>
      <c r="GE23" s="141" t="str">
        <f t="shared" si="27"/>
        <v>OK</v>
      </c>
      <c r="GF23" s="125" t="str">
        <f>IFERROR(VLOOKUP($L23,リンク先!$E$147:$M$157,4,FALSE)&amp;"","")</f>
        <v/>
      </c>
      <c r="GG23" s="142"/>
      <c r="GH23" s="141" t="str">
        <f t="shared" si="28"/>
        <v>OK</v>
      </c>
      <c r="GI23" s="146"/>
      <c r="GK23" s="1" t="str">
        <f t="shared" si="29"/>
        <v/>
      </c>
      <c r="GL23" s="1">
        <f>IF(I23=リンク先!$C$12,4,VLOOKUP('1_共通入力シート【記載必須】'!$B$7,補助率判定!$B:$I,8,0))</f>
        <v>2</v>
      </c>
    </row>
    <row r="24" spans="2:194" ht="187.5" customHeight="1" x14ac:dyDescent="0.15">
      <c r="B24" s="45" t="s">
        <v>209</v>
      </c>
      <c r="C24" s="48" t="str">
        <f>'1_共通入力シート【記載必須】'!$B$7</f>
        <v>222089</v>
      </c>
      <c r="D24" s="13" t="str">
        <f>'1_共通入力シート【記載必須】'!$C$7</f>
        <v>市町村</v>
      </c>
      <c r="E24" s="13" t="str">
        <f>'1_共通入力シート【記載必須】'!$D$7</f>
        <v>静岡県</v>
      </c>
      <c r="F24" s="13" t="str">
        <f>'1_共通入力シート【記載必須】'!$E$7</f>
        <v>伊東市</v>
      </c>
      <c r="G24" s="13" t="str">
        <f>'1_共通入力シート【記載必須】'!$F$7</f>
        <v>静岡県伊東市</v>
      </c>
      <c r="H24" s="51"/>
      <c r="I24" s="55"/>
      <c r="J24" s="58"/>
      <c r="K24" s="58"/>
      <c r="L24" s="58"/>
      <c r="M24" s="61"/>
      <c r="N24" s="64" t="str">
        <f>IFERROR(VLOOKUP(GK24,リンク先!$F$3:$J$9,1+GL24,0),"")</f>
        <v/>
      </c>
      <c r="O24" s="65">
        <f t="shared" si="2"/>
        <v>0</v>
      </c>
      <c r="P24" s="67"/>
      <c r="Q24" s="71">
        <f t="shared" si="3"/>
        <v>0</v>
      </c>
      <c r="R24" s="76">
        <f t="shared" si="4"/>
        <v>0</v>
      </c>
      <c r="S24" s="79"/>
      <c r="T24" s="84">
        <f t="shared" si="5"/>
        <v>0</v>
      </c>
      <c r="U24" s="87"/>
      <c r="V24" s="90"/>
      <c r="W24" s="84">
        <f t="shared" si="6"/>
        <v>0</v>
      </c>
      <c r="X24" s="87"/>
      <c r="Y24" s="90"/>
      <c r="Z24" s="84">
        <f t="shared" si="7"/>
        <v>0</v>
      </c>
      <c r="AA24" s="87"/>
      <c r="AB24" s="90"/>
      <c r="AC24" s="84">
        <f t="shared" si="8"/>
        <v>0</v>
      </c>
      <c r="AD24" s="87"/>
      <c r="AE24" s="90"/>
      <c r="AF24" s="84">
        <f t="shared" si="9"/>
        <v>0</v>
      </c>
      <c r="AG24" s="87"/>
      <c r="AH24" s="90"/>
      <c r="AI24" s="84">
        <f t="shared" si="10"/>
        <v>0</v>
      </c>
      <c r="AJ24" s="87"/>
      <c r="AK24" s="90"/>
      <c r="AL24" s="84">
        <f t="shared" si="11"/>
        <v>0</v>
      </c>
      <c r="AM24" s="87"/>
      <c r="AN24" s="90"/>
      <c r="AO24" s="84">
        <f t="shared" si="12"/>
        <v>0</v>
      </c>
      <c r="AP24" s="87"/>
      <c r="AQ24" s="90"/>
      <c r="AR24" s="84">
        <f t="shared" si="13"/>
        <v>0</v>
      </c>
      <c r="AS24" s="87"/>
      <c r="AT24" s="90"/>
      <c r="AU24" s="84">
        <f t="shared" si="14"/>
        <v>0</v>
      </c>
      <c r="AV24" s="94"/>
      <c r="AW24" s="79"/>
      <c r="AX24" s="97"/>
      <c r="AY24" s="94"/>
      <c r="AZ24" s="100">
        <f t="shared" si="15"/>
        <v>0</v>
      </c>
      <c r="BA24" s="101">
        <f t="shared" si="15"/>
        <v>0</v>
      </c>
      <c r="BB24" s="102">
        <f t="shared" si="15"/>
        <v>0</v>
      </c>
      <c r="BC24" s="105"/>
      <c r="BD24" s="108"/>
      <c r="BE24" s="111"/>
      <c r="BF24" s="111"/>
      <c r="BG24" s="113" t="e">
        <f t="shared" si="16"/>
        <v>#VALUE!</v>
      </c>
      <c r="BH24" s="114">
        <f t="shared" si="17"/>
        <v>2026</v>
      </c>
      <c r="BI24"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24" s="117"/>
      <c r="BK24" s="120"/>
      <c r="BL24" s="121"/>
      <c r="BM24" s="120"/>
      <c r="BN24" s="121"/>
      <c r="BO24" s="120"/>
      <c r="BP24" s="121"/>
      <c r="BQ24" s="120"/>
      <c r="BR24" s="121"/>
      <c r="BS24" s="120"/>
      <c r="BT24" s="121"/>
      <c r="BU24" s="120"/>
      <c r="BV24" s="121"/>
      <c r="BW24" s="120"/>
      <c r="BX24" s="121"/>
      <c r="BY24" s="120"/>
      <c r="BZ24" s="121"/>
      <c r="CA24" s="120"/>
      <c r="CB24" s="121"/>
      <c r="CC24" s="120"/>
      <c r="CD24" s="121"/>
      <c r="CE24" s="124"/>
      <c r="CF24" s="125" t="str">
        <f>IF('1_共通入力シート【記載必須】'!H$7="","",'1_共通入力シート【記載必須】'!H$7)</f>
        <v>子育てを楽しいと思う親の割合</v>
      </c>
      <c r="CG24" s="40" t="str">
        <f>IF('1_共通入力シート【記載必須】'!I$7="","",'1_共通入力シート【記載必須】'!I$7)</f>
        <v>％</v>
      </c>
      <c r="CH24" s="40" t="str">
        <f>IF('1_共通入力シート【記載必須】'!J$7="","",'1_共通入力シート【記載必須】'!J$7)</f>
        <v xml:space="preserve">95 (R8年度) </v>
      </c>
      <c r="CI24" s="129" t="str">
        <f>IF('1_共通入力シート【記載必須】'!K$7="","",'1_共通入力シート【記載必須】'!K$7)</f>
        <v>---</v>
      </c>
      <c r="CJ24" s="125" t="str">
        <f>IF('1_共通入力シート【記載必須】'!L$7="","",'1_共通入力シート【記載必須】'!L$7)</f>
        <v>「出産・子育て支援の充実」に満足している市民の割合（市民満足度調査）</v>
      </c>
      <c r="CK24" s="40" t="str">
        <f>IF('1_共通入力シート【記載必須】'!M$7="","",'1_共通入力シート【記載必須】'!M$7)</f>
        <v>％</v>
      </c>
      <c r="CL24" s="40" t="str">
        <f>IF('1_共通入力シート【記載必須】'!N$7="","",'1_共通入力シート【記載必須】'!N$7)</f>
        <v>70（R8年度）</v>
      </c>
      <c r="CM24" s="129" t="str">
        <f>IF('1_共通入力シート【記載必須】'!O$7="","",'1_共通入力シート【記載必須】'!O$7)</f>
        <v>---</v>
      </c>
      <c r="CN24" s="125" t="str">
        <f>IF('1_共通入力シート【記載必須】'!P$7="","",'1_共通入力シート【記載必須】'!P$7)</f>
        <v/>
      </c>
      <c r="CO24" s="40" t="str">
        <f>IF('1_共通入力シート【記載必須】'!Q$7="","",'1_共通入力シート【記載必須】'!Q$7)</f>
        <v/>
      </c>
      <c r="CP24" s="40" t="str">
        <f>IF('1_共通入力シート【記載必須】'!R$7="","",'1_共通入力シート【記載必須】'!R$7)</f>
        <v/>
      </c>
      <c r="CQ24" s="129" t="str">
        <f>IF('1_共通入力シート【記載必須】'!S$7="","",'1_共通入力シート【記載必須】'!S$7)</f>
        <v/>
      </c>
      <c r="CR24" s="125" t="str">
        <f>IF('1_共通入力シート【記載必須】'!T$7="","",'1_共通入力シート【記載必須】'!T$7)</f>
        <v/>
      </c>
      <c r="CS24" s="40" t="str">
        <f>IF('1_共通入力シート【記載必須】'!U$7="","",'1_共通入力シート【記載必須】'!U$7)</f>
        <v/>
      </c>
      <c r="CT24" s="40" t="str">
        <f>IF('1_共通入力シート【記載必須】'!V$7="","",'1_共通入力シート【記載必須】'!V$7)</f>
        <v/>
      </c>
      <c r="CU24" s="129" t="str">
        <f>IF('1_共通入力シート【記載必須】'!W$7="","",'1_共通入力シート【記載必須】'!W$7)</f>
        <v/>
      </c>
      <c r="CV24" s="125" t="str">
        <f>IF('1_共通入力シート【記載必須】'!X$7="","",'1_共通入力シート【記載必須】'!X$7)</f>
        <v/>
      </c>
      <c r="CW24" s="40" t="str">
        <f>IF('1_共通入力シート【記載必須】'!Y$7="","",'1_共通入力シート【記載必須】'!Y$7)</f>
        <v/>
      </c>
      <c r="CX24" s="40" t="str">
        <f>IF('1_共通入力シート【記載必須】'!Z$7="","",'1_共通入力シート【記載必須】'!Z$7)</f>
        <v/>
      </c>
      <c r="CY24" s="129" t="str">
        <f>IF('1_共通入力シート【記載必須】'!AA$7="","",'1_共通入力シート【記載必須】'!AA$7)</f>
        <v/>
      </c>
      <c r="CZ24" s="125" t="str">
        <f>IF('1_共通入力シート【記載必須】'!AB$7="","",'1_共通入力シート【記載必須】'!AB$7)</f>
        <v>合計特殊出生率</v>
      </c>
      <c r="DA24" s="131" t="str">
        <f>IF('1_共通入力シート【記載必須】'!AC$7="","",'1_共通入力シート【記載必須】'!AC$7)</f>
        <v/>
      </c>
      <c r="DB24" s="129" t="str">
        <f>IF('1_共通入力シート【記載必須】'!AD$7="","",'1_共通入力シート【記載必須】'!AD$7)</f>
        <v>1.23（R5年度）</v>
      </c>
      <c r="DC24" s="125" t="str">
        <f>IF('1_共通入力シート【記載必須】'!AE$7="","",'1_共通入力シート【記載必須】'!AE$7)</f>
        <v>婚姻件数</v>
      </c>
      <c r="DD24" s="40" t="str">
        <f>IF('1_共通入力シート【記載必須】'!AF$7="","",'1_共通入力シート【記載必須】'!AF$7)</f>
        <v>件</v>
      </c>
      <c r="DE24" s="129" t="str">
        <f>IF('1_共通入力シート【記載必須】'!AG$7="","",'1_共通入力シート【記載必須】'!AG$7)</f>
        <v>165(R4年度）</v>
      </c>
      <c r="DF24" s="125" t="str">
        <f>IF('1_共通入力シート【記載必須】'!AH$7="","",'1_共通入力シート【記載必須】'!AH$7)</f>
        <v>婚姻率</v>
      </c>
      <c r="DG24" s="131" t="str">
        <f>IF('1_共通入力シート【記載必須】'!AI$7="","",'1_共通入力シート【記載必須】'!AI$7)</f>
        <v/>
      </c>
      <c r="DH24" s="129" t="str">
        <f>IF('1_共通入力シート【記載必須】'!AJ$7="","",'1_共通入力シート【記載必須】'!AJ$7)</f>
        <v>2.6（R4年度）</v>
      </c>
      <c r="DI24" s="22"/>
      <c r="DJ24" s="24"/>
      <c r="DK24" s="27"/>
      <c r="DL24" s="31"/>
      <c r="DM24" s="22"/>
      <c r="DN24" s="24"/>
      <c r="DO24" s="27"/>
      <c r="DP24" s="31"/>
      <c r="DQ24" s="22"/>
      <c r="DR24" s="24"/>
      <c r="DS24" s="27"/>
      <c r="DT24" s="31"/>
      <c r="DU24" s="22"/>
      <c r="DV24" s="24"/>
      <c r="DW24" s="27"/>
      <c r="DX24" s="31"/>
      <c r="DY24" s="22"/>
      <c r="DZ24" s="24"/>
      <c r="EA24" s="27"/>
      <c r="EB24" s="31"/>
      <c r="EC24" s="125" t="s">
        <v>159</v>
      </c>
      <c r="ED24" s="132" t="s">
        <v>29</v>
      </c>
      <c r="EE24" s="27"/>
      <c r="EF24" s="31"/>
      <c r="EG24" s="125" t="s">
        <v>161</v>
      </c>
      <c r="EH24" s="132" t="s">
        <v>29</v>
      </c>
      <c r="EI24" s="27"/>
      <c r="EJ24" s="31"/>
      <c r="EK24" s="125" t="s">
        <v>162</v>
      </c>
      <c r="EL24" s="132" t="s">
        <v>29</v>
      </c>
      <c r="EM24" s="27"/>
      <c r="EN24" s="31"/>
      <c r="EO24" s="22"/>
      <c r="EP24" s="24"/>
      <c r="EQ24" s="27"/>
      <c r="ER24" s="31"/>
      <c r="ES24" s="22"/>
      <c r="ET24" s="24"/>
      <c r="EU24" s="27"/>
      <c r="EV24" s="31"/>
      <c r="EW24" s="22"/>
      <c r="EX24" s="24"/>
      <c r="EY24" s="27"/>
      <c r="EZ24" s="31"/>
      <c r="FA24" s="22"/>
      <c r="FB24" s="24"/>
      <c r="FC24" s="27"/>
      <c r="FD24" s="31"/>
      <c r="FE24" s="22"/>
      <c r="FF24" s="24"/>
      <c r="FG24" s="27"/>
      <c r="FH24" s="31"/>
      <c r="FI24" s="134"/>
      <c r="FJ24" s="135"/>
      <c r="FK24" s="137"/>
      <c r="FL24" s="139" t="str">
        <f t="shared" si="18"/>
        <v>NG</v>
      </c>
      <c r="FM24" s="140"/>
      <c r="FN24" s="141" t="str">
        <f t="shared" si="19"/>
        <v>NG</v>
      </c>
      <c r="FO24" s="140"/>
      <c r="FP24" s="141" t="str">
        <f t="shared" si="20"/>
        <v>NG</v>
      </c>
      <c r="FQ24" s="140"/>
      <c r="FR24" s="141" t="str">
        <f t="shared" si="21"/>
        <v>NG</v>
      </c>
      <c r="FS24" s="140"/>
      <c r="FT24" s="141" t="str">
        <f t="shared" si="22"/>
        <v>NG</v>
      </c>
      <c r="FU24" s="140"/>
      <c r="FV24" s="141" t="str">
        <f t="shared" si="23"/>
        <v>NG</v>
      </c>
      <c r="FW24" s="140"/>
      <c r="FX24" s="141" t="str">
        <f t="shared" si="24"/>
        <v>NG</v>
      </c>
      <c r="FY24" s="139" t="str">
        <f t="shared" si="25"/>
        <v>OK</v>
      </c>
      <c r="FZ24" s="125" t="str">
        <f>IFERROR(VLOOKUP($L24,リンク先!$E$147:$M$157,2,FALSE)&amp;"","")</f>
        <v/>
      </c>
      <c r="GA24" s="142"/>
      <c r="GB24" s="141" t="str">
        <f t="shared" si="26"/>
        <v>OK</v>
      </c>
      <c r="GC24" s="125" t="str">
        <f>IFERROR(VLOOKUP($L24,リンク先!$E$147:$M$157,3,FALSE)&amp;"","")</f>
        <v/>
      </c>
      <c r="GD24" s="142"/>
      <c r="GE24" s="141" t="str">
        <f t="shared" si="27"/>
        <v>OK</v>
      </c>
      <c r="GF24" s="125" t="str">
        <f>IFERROR(VLOOKUP($L24,リンク先!$E$147:$M$157,4,FALSE)&amp;"","")</f>
        <v/>
      </c>
      <c r="GG24" s="142"/>
      <c r="GH24" s="141" t="str">
        <f t="shared" si="28"/>
        <v>OK</v>
      </c>
      <c r="GI24" s="146"/>
      <c r="GK24" s="1" t="str">
        <f t="shared" si="29"/>
        <v/>
      </c>
      <c r="GL24" s="1">
        <f>IF(I24=リンク先!$C$12,4,VLOOKUP('1_共通入力シート【記載必須】'!$B$7,補助率判定!$B:$I,8,0))</f>
        <v>2</v>
      </c>
    </row>
    <row r="25" spans="2:194" ht="187.5" customHeight="1" x14ac:dyDescent="0.15">
      <c r="B25" s="45" t="s">
        <v>210</v>
      </c>
      <c r="C25" s="48" t="str">
        <f>'1_共通入力シート【記載必須】'!$B$7</f>
        <v>222089</v>
      </c>
      <c r="D25" s="13" t="str">
        <f>'1_共通入力シート【記載必須】'!$C$7</f>
        <v>市町村</v>
      </c>
      <c r="E25" s="13" t="str">
        <f>'1_共通入力シート【記載必須】'!$D$7</f>
        <v>静岡県</v>
      </c>
      <c r="F25" s="13" t="str">
        <f>'1_共通入力シート【記載必須】'!$E$7</f>
        <v>伊東市</v>
      </c>
      <c r="G25" s="13" t="str">
        <f>'1_共通入力シート【記載必須】'!$F$7</f>
        <v>静岡県伊東市</v>
      </c>
      <c r="H25" s="51"/>
      <c r="I25" s="56"/>
      <c r="J25" s="59"/>
      <c r="K25" s="59"/>
      <c r="L25" s="59"/>
      <c r="M25" s="63"/>
      <c r="N25" s="64" t="str">
        <f>IFERROR(VLOOKUP(GK25,リンク先!$F$3:$J$9,1+GL25,0),"")</f>
        <v/>
      </c>
      <c r="O25" s="66">
        <f t="shared" si="2"/>
        <v>0</v>
      </c>
      <c r="P25" s="68"/>
      <c r="Q25" s="72">
        <f t="shared" si="3"/>
        <v>0</v>
      </c>
      <c r="R25" s="76">
        <f t="shared" si="4"/>
        <v>0</v>
      </c>
      <c r="S25" s="80"/>
      <c r="T25" s="85">
        <f t="shared" si="5"/>
        <v>0</v>
      </c>
      <c r="U25" s="88"/>
      <c r="V25" s="91"/>
      <c r="W25" s="85">
        <f t="shared" si="6"/>
        <v>0</v>
      </c>
      <c r="X25" s="88"/>
      <c r="Y25" s="91"/>
      <c r="Z25" s="85">
        <f t="shared" si="7"/>
        <v>0</v>
      </c>
      <c r="AA25" s="88"/>
      <c r="AB25" s="91"/>
      <c r="AC25" s="85">
        <f t="shared" si="8"/>
        <v>0</v>
      </c>
      <c r="AD25" s="88"/>
      <c r="AE25" s="91"/>
      <c r="AF25" s="85">
        <f t="shared" si="9"/>
        <v>0</v>
      </c>
      <c r="AG25" s="88"/>
      <c r="AH25" s="91"/>
      <c r="AI25" s="85">
        <f t="shared" si="10"/>
        <v>0</v>
      </c>
      <c r="AJ25" s="88"/>
      <c r="AK25" s="91"/>
      <c r="AL25" s="85">
        <f t="shared" si="11"/>
        <v>0</v>
      </c>
      <c r="AM25" s="88"/>
      <c r="AN25" s="91"/>
      <c r="AO25" s="85">
        <f t="shared" si="12"/>
        <v>0</v>
      </c>
      <c r="AP25" s="88"/>
      <c r="AQ25" s="91"/>
      <c r="AR25" s="85">
        <f t="shared" si="13"/>
        <v>0</v>
      </c>
      <c r="AS25" s="88"/>
      <c r="AT25" s="91"/>
      <c r="AU25" s="85">
        <f t="shared" si="14"/>
        <v>0</v>
      </c>
      <c r="AV25" s="95"/>
      <c r="AW25" s="80"/>
      <c r="AX25" s="98"/>
      <c r="AY25" s="95"/>
      <c r="AZ25" s="100">
        <f t="shared" si="15"/>
        <v>0</v>
      </c>
      <c r="BA25" s="101">
        <f t="shared" si="15"/>
        <v>0</v>
      </c>
      <c r="BB25" s="102">
        <f t="shared" si="15"/>
        <v>0</v>
      </c>
      <c r="BC25" s="105"/>
      <c r="BD25" s="108"/>
      <c r="BE25" s="111"/>
      <c r="BF25" s="111"/>
      <c r="BG25" s="113" t="e">
        <f t="shared" si="16"/>
        <v>#VALUE!</v>
      </c>
      <c r="BH25" s="114">
        <f t="shared" si="17"/>
        <v>2026</v>
      </c>
      <c r="BI25" s="116"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BJ25" s="117"/>
      <c r="BK25" s="120"/>
      <c r="BL25" s="121"/>
      <c r="BM25" s="120"/>
      <c r="BN25" s="121"/>
      <c r="BO25" s="120"/>
      <c r="BP25" s="121"/>
      <c r="BQ25" s="120"/>
      <c r="BR25" s="121"/>
      <c r="BS25" s="120"/>
      <c r="BT25" s="121"/>
      <c r="BU25" s="120"/>
      <c r="BV25" s="121"/>
      <c r="BW25" s="120"/>
      <c r="BX25" s="121"/>
      <c r="BY25" s="120"/>
      <c r="BZ25" s="121"/>
      <c r="CA25" s="120"/>
      <c r="CB25" s="121"/>
      <c r="CC25" s="120"/>
      <c r="CD25" s="121"/>
      <c r="CE25" s="124"/>
      <c r="CF25" s="125" t="str">
        <f>IF('1_共通入力シート【記載必須】'!H$7="","",'1_共通入力シート【記載必須】'!H$7)</f>
        <v>子育てを楽しいと思う親の割合</v>
      </c>
      <c r="CG25" s="40" t="str">
        <f>IF('1_共通入力シート【記載必須】'!I$7="","",'1_共通入力シート【記載必須】'!I$7)</f>
        <v>％</v>
      </c>
      <c r="CH25" s="40" t="str">
        <f>IF('1_共通入力シート【記載必須】'!J$7="","",'1_共通入力シート【記載必須】'!J$7)</f>
        <v xml:space="preserve">95 (R8年度) </v>
      </c>
      <c r="CI25" s="129" t="str">
        <f>IF('1_共通入力シート【記載必須】'!K$7="","",'1_共通入力シート【記載必須】'!K$7)</f>
        <v>---</v>
      </c>
      <c r="CJ25" s="125" t="str">
        <f>IF('1_共通入力シート【記載必須】'!L$7="","",'1_共通入力シート【記載必須】'!L$7)</f>
        <v>「出産・子育て支援の充実」に満足している市民の割合（市民満足度調査）</v>
      </c>
      <c r="CK25" s="40" t="str">
        <f>IF('1_共通入力シート【記載必須】'!M$7="","",'1_共通入力シート【記載必須】'!M$7)</f>
        <v>％</v>
      </c>
      <c r="CL25" s="40" t="str">
        <f>IF('1_共通入力シート【記載必須】'!N$7="","",'1_共通入力シート【記載必須】'!N$7)</f>
        <v>70（R8年度）</v>
      </c>
      <c r="CM25" s="129" t="str">
        <f>IF('1_共通入力シート【記載必須】'!O$7="","",'1_共通入力シート【記載必須】'!O$7)</f>
        <v>---</v>
      </c>
      <c r="CN25" s="125" t="str">
        <f>IF('1_共通入力シート【記載必須】'!P$7="","",'1_共通入力シート【記載必須】'!P$7)</f>
        <v/>
      </c>
      <c r="CO25" s="40" t="str">
        <f>IF('1_共通入力シート【記載必須】'!Q$7="","",'1_共通入力シート【記載必須】'!Q$7)</f>
        <v/>
      </c>
      <c r="CP25" s="40" t="str">
        <f>IF('1_共通入力シート【記載必須】'!R$7="","",'1_共通入力シート【記載必須】'!R$7)</f>
        <v/>
      </c>
      <c r="CQ25" s="129" t="str">
        <f>IF('1_共通入力シート【記載必須】'!S$7="","",'1_共通入力シート【記載必須】'!S$7)</f>
        <v/>
      </c>
      <c r="CR25" s="125" t="str">
        <f>IF('1_共通入力シート【記載必須】'!T$7="","",'1_共通入力シート【記載必須】'!T$7)</f>
        <v/>
      </c>
      <c r="CS25" s="40" t="str">
        <f>IF('1_共通入力シート【記載必須】'!U$7="","",'1_共通入力シート【記載必須】'!U$7)</f>
        <v/>
      </c>
      <c r="CT25" s="40" t="str">
        <f>IF('1_共通入力シート【記載必須】'!V$7="","",'1_共通入力シート【記載必須】'!V$7)</f>
        <v/>
      </c>
      <c r="CU25" s="129" t="str">
        <f>IF('1_共通入力シート【記載必須】'!W$7="","",'1_共通入力シート【記載必須】'!W$7)</f>
        <v/>
      </c>
      <c r="CV25" s="125" t="str">
        <f>IF('1_共通入力シート【記載必須】'!X$7="","",'1_共通入力シート【記載必須】'!X$7)</f>
        <v/>
      </c>
      <c r="CW25" s="40" t="str">
        <f>IF('1_共通入力シート【記載必須】'!Y$7="","",'1_共通入力シート【記載必須】'!Y$7)</f>
        <v/>
      </c>
      <c r="CX25" s="40" t="str">
        <f>IF('1_共通入力シート【記載必須】'!Z$7="","",'1_共通入力シート【記載必須】'!Z$7)</f>
        <v/>
      </c>
      <c r="CY25" s="129" t="str">
        <f>IF('1_共通入力シート【記載必須】'!AA$7="","",'1_共通入力シート【記載必須】'!AA$7)</f>
        <v/>
      </c>
      <c r="CZ25" s="125" t="str">
        <f>IF('1_共通入力シート【記載必須】'!AB$7="","",'1_共通入力シート【記載必須】'!AB$7)</f>
        <v>合計特殊出生率</v>
      </c>
      <c r="DA25" s="131" t="str">
        <f>IF('1_共通入力シート【記載必須】'!AC$7="","",'1_共通入力シート【記載必須】'!AC$7)</f>
        <v/>
      </c>
      <c r="DB25" s="129" t="str">
        <f>IF('1_共通入力シート【記載必須】'!AD$7="","",'1_共通入力シート【記載必須】'!AD$7)</f>
        <v>1.23（R5年度）</v>
      </c>
      <c r="DC25" s="125" t="str">
        <f>IF('1_共通入力シート【記載必須】'!AE$7="","",'1_共通入力シート【記載必須】'!AE$7)</f>
        <v>婚姻件数</v>
      </c>
      <c r="DD25" s="40" t="str">
        <f>IF('1_共通入力シート【記載必須】'!AF$7="","",'1_共通入力シート【記載必須】'!AF$7)</f>
        <v>件</v>
      </c>
      <c r="DE25" s="129" t="str">
        <f>IF('1_共通入力シート【記載必須】'!AG$7="","",'1_共通入力シート【記載必須】'!AG$7)</f>
        <v>165(R4年度）</v>
      </c>
      <c r="DF25" s="125" t="str">
        <f>IF('1_共通入力シート【記載必須】'!AH$7="","",'1_共通入力シート【記載必須】'!AH$7)</f>
        <v>婚姻率</v>
      </c>
      <c r="DG25" s="131" t="str">
        <f>IF('1_共通入力シート【記載必須】'!AI$7="","",'1_共通入力シート【記載必須】'!AI$7)</f>
        <v/>
      </c>
      <c r="DH25" s="129" t="str">
        <f>IF('1_共通入力シート【記載必須】'!AJ$7="","",'1_共通入力シート【記載必須】'!AJ$7)</f>
        <v>2.6（R4年度）</v>
      </c>
      <c r="DI25" s="22"/>
      <c r="DJ25" s="24"/>
      <c r="DK25" s="27"/>
      <c r="DL25" s="31"/>
      <c r="DM25" s="22"/>
      <c r="DN25" s="24"/>
      <c r="DO25" s="27"/>
      <c r="DP25" s="31"/>
      <c r="DQ25" s="22"/>
      <c r="DR25" s="24"/>
      <c r="DS25" s="27"/>
      <c r="DT25" s="31"/>
      <c r="DU25" s="22"/>
      <c r="DV25" s="24"/>
      <c r="DW25" s="27"/>
      <c r="DX25" s="31"/>
      <c r="DY25" s="22"/>
      <c r="DZ25" s="24"/>
      <c r="EA25" s="27"/>
      <c r="EB25" s="31"/>
      <c r="EC25" s="125" t="s">
        <v>159</v>
      </c>
      <c r="ED25" s="132" t="s">
        <v>29</v>
      </c>
      <c r="EE25" s="27"/>
      <c r="EF25" s="31"/>
      <c r="EG25" s="125" t="s">
        <v>161</v>
      </c>
      <c r="EH25" s="132" t="s">
        <v>29</v>
      </c>
      <c r="EI25" s="27"/>
      <c r="EJ25" s="31"/>
      <c r="EK25" s="125" t="s">
        <v>162</v>
      </c>
      <c r="EL25" s="132" t="s">
        <v>29</v>
      </c>
      <c r="EM25" s="27"/>
      <c r="EN25" s="31"/>
      <c r="EO25" s="22"/>
      <c r="EP25" s="24"/>
      <c r="EQ25" s="27"/>
      <c r="ER25" s="31"/>
      <c r="ES25" s="22"/>
      <c r="ET25" s="24"/>
      <c r="EU25" s="27"/>
      <c r="EV25" s="31"/>
      <c r="EW25" s="22"/>
      <c r="EX25" s="24"/>
      <c r="EY25" s="27"/>
      <c r="EZ25" s="31"/>
      <c r="FA25" s="22"/>
      <c r="FB25" s="24"/>
      <c r="FC25" s="27"/>
      <c r="FD25" s="31"/>
      <c r="FE25" s="22"/>
      <c r="FF25" s="24"/>
      <c r="FG25" s="27"/>
      <c r="FH25" s="31"/>
      <c r="FI25" s="134"/>
      <c r="FJ25" s="135"/>
      <c r="FK25" s="137"/>
      <c r="FL25" s="139" t="str">
        <f t="shared" si="18"/>
        <v>NG</v>
      </c>
      <c r="FM25" s="140"/>
      <c r="FN25" s="141" t="str">
        <f t="shared" si="19"/>
        <v>NG</v>
      </c>
      <c r="FO25" s="140"/>
      <c r="FP25" s="141" t="str">
        <f t="shared" si="20"/>
        <v>NG</v>
      </c>
      <c r="FQ25" s="140"/>
      <c r="FR25" s="141" t="str">
        <f t="shared" si="21"/>
        <v>NG</v>
      </c>
      <c r="FS25" s="140"/>
      <c r="FT25" s="141" t="str">
        <f t="shared" si="22"/>
        <v>NG</v>
      </c>
      <c r="FU25" s="140"/>
      <c r="FV25" s="141" t="str">
        <f t="shared" si="23"/>
        <v>NG</v>
      </c>
      <c r="FW25" s="140"/>
      <c r="FX25" s="141" t="str">
        <f t="shared" si="24"/>
        <v>NG</v>
      </c>
      <c r="FY25" s="139" t="str">
        <f t="shared" si="25"/>
        <v>OK</v>
      </c>
      <c r="FZ25" s="125" t="str">
        <f>IFERROR(VLOOKUP($L25,リンク先!$E$147:$M$157,2,FALSE)&amp;"","")</f>
        <v/>
      </c>
      <c r="GA25" s="142"/>
      <c r="GB25" s="141" t="str">
        <f t="shared" si="26"/>
        <v>OK</v>
      </c>
      <c r="GC25" s="125" t="str">
        <f>IFERROR(VLOOKUP($L25,リンク先!$E$147:$M$157,3,FALSE)&amp;"","")</f>
        <v/>
      </c>
      <c r="GD25" s="142"/>
      <c r="GE25" s="141" t="str">
        <f t="shared" si="27"/>
        <v>OK</v>
      </c>
      <c r="GF25" s="125" t="str">
        <f>IFERROR(VLOOKUP($L25,リンク先!$E$147:$M$157,4,FALSE)&amp;"","")</f>
        <v/>
      </c>
      <c r="GG25" s="142"/>
      <c r="GH25" s="141" t="str">
        <f t="shared" si="28"/>
        <v>OK</v>
      </c>
      <c r="GI25" s="146"/>
      <c r="GK25" s="1" t="str">
        <f t="shared" si="29"/>
        <v/>
      </c>
      <c r="GL25" s="1">
        <f>IF(I25=リンク先!$C$12,4,VLOOKUP('1_共通入力シート【記載必須】'!$B$7,補助率判定!$B:$I,8,0))</f>
        <v>2</v>
      </c>
    </row>
    <row r="26" spans="2:194" ht="408.75" customHeight="1" x14ac:dyDescent="0.15">
      <c r="B26" s="46" t="s">
        <v>41</v>
      </c>
      <c r="C26" s="49"/>
      <c r="D26" s="3"/>
      <c r="E26" s="50"/>
      <c r="F26" s="50"/>
      <c r="G26" s="50"/>
      <c r="H26" s="52" t="s">
        <v>211</v>
      </c>
      <c r="I26" s="57" t="s">
        <v>212</v>
      </c>
      <c r="J26" s="60"/>
      <c r="K26" s="60"/>
      <c r="L26" s="60"/>
      <c r="M26" s="57" t="s">
        <v>213</v>
      </c>
      <c r="N26" s="60"/>
      <c r="O26" s="60"/>
      <c r="P26" s="60"/>
      <c r="Q26" s="73" t="s">
        <v>214</v>
      </c>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1"/>
      <c r="AS26" s="81"/>
      <c r="AT26" s="81"/>
      <c r="AU26" s="81"/>
      <c r="AV26" s="81"/>
      <c r="AW26" s="81"/>
      <c r="AX26" s="81"/>
      <c r="AY26" s="81"/>
      <c r="BC26" s="106" t="s">
        <v>215</v>
      </c>
      <c r="BD26" s="109"/>
      <c r="BE26" s="112"/>
      <c r="BF26" s="112"/>
      <c r="BG26" s="112"/>
      <c r="BH26" s="112"/>
      <c r="BI26" s="116" t="str">
        <f>'1_共通入力シート【記載必須】'!$G$8</f>
        <v>（記載例）
　過年度に引き続き、婚姻件数や婚姻率の低下に歯止めをかけるべく、出会いの場の創出を重点的に行うほか、主に若い世代に対してライフプランセミナーを重点的に行う。その際、EBPMを意識した事業を推進するため、実施後に事業対象者に丁寧にアンケート調査等を行い、次年度以降により効果的な取組を行えるように留意する。
　また、結婚・妊娠・共育ての相談機会提供・支援プログラムを実施し、経済的不安から結婚に踏み切れない層に対して補助を行う。
（留意点）
・地域の実情及び課題を踏まえ、自治体が展開する少子化対策の全体像を記載</v>
      </c>
      <c r="BJ26" s="118" t="s">
        <v>216</v>
      </c>
      <c r="BK26" s="12" t="s">
        <v>217</v>
      </c>
      <c r="BL26" s="12" t="s">
        <v>218</v>
      </c>
      <c r="BM26" s="12" t="s">
        <v>219</v>
      </c>
      <c r="BN26" s="12" t="s">
        <v>220</v>
      </c>
      <c r="BO26" s="12" t="s">
        <v>221</v>
      </c>
      <c r="BP26" s="12" t="s">
        <v>222</v>
      </c>
      <c r="BQ26" s="122"/>
      <c r="BR26" s="4"/>
      <c r="BS26" s="4"/>
      <c r="BT26" s="4"/>
      <c r="BU26" s="4"/>
      <c r="BV26" s="4"/>
      <c r="BW26" s="4"/>
      <c r="BX26" s="4"/>
      <c r="BY26" s="4"/>
      <c r="BZ26" s="4"/>
      <c r="CA26" s="4"/>
      <c r="CB26" s="4"/>
      <c r="CC26" s="4"/>
      <c r="CD26" s="4"/>
      <c r="CE26" s="12" t="s">
        <v>223</v>
      </c>
      <c r="CF26" s="126" t="str">
        <f>'1_共通入力シート【記載必須】'!$H$8</f>
        <v>（記載例）
公的結婚支援による成婚者数</v>
      </c>
      <c r="CG26" s="127" t="str">
        <f>'1_共通入力シート【記載必須】'!$I$8</f>
        <v>件</v>
      </c>
      <c r="CH26" s="128" t="str">
        <f>'1_共通入力シート【記載必須】'!$J$8</f>
        <v>300（R10年度）</v>
      </c>
      <c r="CI26" s="128" t="str">
        <f>'1_共通入力シート【記載必須】'!$K$8</f>
        <v>100（R6年度）
or
数値がない場合は「---」</v>
      </c>
      <c r="CJ26" s="130"/>
      <c r="CK26" s="33"/>
      <c r="CL26" s="33"/>
      <c r="CM26" s="33"/>
      <c r="CN26" s="33"/>
      <c r="CO26" s="33"/>
      <c r="CP26" s="33"/>
      <c r="CQ26" s="33"/>
      <c r="CR26" s="33"/>
      <c r="CS26" s="33"/>
      <c r="CT26" s="33"/>
      <c r="CU26" s="33"/>
      <c r="CV26" s="33"/>
      <c r="CW26" s="33"/>
      <c r="CY26" s="33"/>
      <c r="CZ26" s="37"/>
      <c r="DA26" s="37"/>
      <c r="DB26" s="128" t="str">
        <f>'1_共通入力シート【記載必須】'!$AD$8</f>
        <v>1.5（R6年）
or
数値がない場合は「---」</v>
      </c>
      <c r="DC26" s="37"/>
      <c r="DD26" s="37"/>
      <c r="DE26" s="33"/>
      <c r="DF26" s="41"/>
      <c r="DG26" s="41"/>
      <c r="DH26" s="33"/>
      <c r="DK26" s="28" t="s">
        <v>224</v>
      </c>
      <c r="DL26" s="28" t="s">
        <v>225</v>
      </c>
      <c r="DM26" s="37"/>
      <c r="DN26" s="37"/>
      <c r="DO26" s="33"/>
      <c r="DP26" s="33"/>
      <c r="DQ26" s="41"/>
      <c r="DR26" s="41"/>
      <c r="DS26" s="33"/>
      <c r="DT26" s="33"/>
      <c r="DU26" s="41"/>
      <c r="DV26" s="41"/>
      <c r="DW26" s="33"/>
      <c r="DX26" s="33"/>
      <c r="DY26" s="41"/>
      <c r="DZ26" s="41"/>
      <c r="EA26" s="33"/>
      <c r="EB26" s="33"/>
      <c r="EC26" s="37"/>
      <c r="ED26" s="37"/>
      <c r="EE26" s="28" t="s">
        <v>224</v>
      </c>
      <c r="EF26" s="28" t="s">
        <v>225</v>
      </c>
      <c r="EG26" s="37"/>
      <c r="EH26" s="37"/>
      <c r="EI26" s="33"/>
      <c r="EJ26" s="33"/>
      <c r="EK26" s="41"/>
      <c r="EL26" s="41"/>
      <c r="EM26" s="33"/>
      <c r="EN26" s="33"/>
      <c r="EO26" s="41"/>
      <c r="EP26" s="41"/>
      <c r="EQ26" s="33"/>
      <c r="ER26" s="33"/>
      <c r="ES26" s="41"/>
      <c r="ET26" s="41"/>
      <c r="EU26" s="33"/>
      <c r="EV26" s="33"/>
      <c r="EW26" s="41"/>
      <c r="EX26" s="41"/>
      <c r="EY26" s="33"/>
      <c r="EZ26" s="33"/>
      <c r="FA26" s="41"/>
      <c r="FB26" s="41"/>
      <c r="FC26" s="33"/>
      <c r="FD26" s="33"/>
      <c r="FE26" s="41"/>
      <c r="FF26" s="41"/>
      <c r="FG26" s="33"/>
      <c r="FH26" s="133"/>
      <c r="FI26" s="106" t="s">
        <v>226</v>
      </c>
      <c r="FJ26" s="106" t="s">
        <v>227</v>
      </c>
      <c r="FK26" s="133"/>
      <c r="FO26" s="2"/>
      <c r="FQ26" s="2"/>
      <c r="FU26" s="12" t="s">
        <v>228</v>
      </c>
      <c r="FW26" s="2"/>
      <c r="GC26" s="2"/>
    </row>
    <row r="27" spans="2:194" ht="21" x14ac:dyDescent="0.15">
      <c r="B27" s="9"/>
      <c r="C27" s="9"/>
      <c r="D27" s="9"/>
      <c r="BD27" s="110"/>
      <c r="BH27" s="110"/>
      <c r="BL27" s="4"/>
    </row>
    <row r="28" spans="2:194" ht="25.5" x14ac:dyDescent="0.15">
      <c r="B28" s="394"/>
      <c r="C28" s="394"/>
      <c r="D28" s="394"/>
      <c r="E28" s="394"/>
      <c r="F28" s="394"/>
      <c r="G28" s="394"/>
      <c r="H28" s="452"/>
      <c r="BD28" s="110"/>
      <c r="BH28" s="110"/>
      <c r="BJ28" s="119"/>
    </row>
  </sheetData>
  <sheetProtection algorithmName="SHA-512" hashValue="OIWPGwN3ZRxHJlKWTKJChn0bMpwleyZMpDaFKU3L0bo9SB0z1R1S2AnoOk9JFLfTULT1Rao71+beSsaalq06Kw==" saltValue="GPrVvGtoyu7SpAt7Fqb8Lw==" spinCount="100000" sheet="1" formatCells="0" formatColumns="0" formatRows="0" autoFilter="0"/>
  <autoFilter ref="B6:GL26" xr:uid="{00000000-0009-0000-0000-000001000000}"/>
  <mergeCells count="145">
    <mergeCell ref="AT4:AT5"/>
    <mergeCell ref="AU4:AU5"/>
    <mergeCell ref="AV4:AV5"/>
    <mergeCell ref="AW4:AW5"/>
    <mergeCell ref="AX4:AX5"/>
    <mergeCell ref="AY4:AY5"/>
    <mergeCell ref="AZ4:AZ5"/>
    <mergeCell ref="BA4:BA5"/>
    <mergeCell ref="BB4:BB5"/>
    <mergeCell ref="AK4:AK5"/>
    <mergeCell ref="AL4:AL5"/>
    <mergeCell ref="AM4:AM5"/>
    <mergeCell ref="AN4:AN5"/>
    <mergeCell ref="AO4:AO5"/>
    <mergeCell ref="AP4:AP5"/>
    <mergeCell ref="AQ4:AQ5"/>
    <mergeCell ref="AR4:AR5"/>
    <mergeCell ref="AS4:AS5"/>
    <mergeCell ref="BU3:BV4"/>
    <mergeCell ref="BW3:BX4"/>
    <mergeCell ref="BY3:BZ4"/>
    <mergeCell ref="CA3:CB4"/>
    <mergeCell ref="CC3:CD4"/>
    <mergeCell ref="CE3:CE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 ref="AH4:AH5"/>
    <mergeCell ref="AI4:AI5"/>
    <mergeCell ref="AJ4:AJ5"/>
    <mergeCell ref="BG3:BG5"/>
    <mergeCell ref="BH3:BH5"/>
    <mergeCell ref="BI3:BI5"/>
    <mergeCell ref="BJ3:BJ5"/>
    <mergeCell ref="BK3:BL4"/>
    <mergeCell ref="BM3:BN4"/>
    <mergeCell ref="BO3:BP4"/>
    <mergeCell ref="BQ3:BR4"/>
    <mergeCell ref="BS3:BT4"/>
    <mergeCell ref="J3:J5"/>
    <mergeCell ref="K3:K5"/>
    <mergeCell ref="L3:L5"/>
    <mergeCell ref="M3:M5"/>
    <mergeCell ref="N3:N5"/>
    <mergeCell ref="O3:O5"/>
    <mergeCell ref="P3:P5"/>
    <mergeCell ref="Q3:Q5"/>
    <mergeCell ref="R3:R5"/>
    <mergeCell ref="B28:H28"/>
    <mergeCell ref="B3:B5"/>
    <mergeCell ref="C3:C5"/>
    <mergeCell ref="D3:D5"/>
    <mergeCell ref="E3:E5"/>
    <mergeCell ref="F3:F5"/>
    <mergeCell ref="G3:G5"/>
    <mergeCell ref="H3:H5"/>
    <mergeCell ref="I3:I5"/>
    <mergeCell ref="FW4:FX4"/>
    <mergeCell ref="FZ4:GB4"/>
    <mergeCell ref="GC4:GE4"/>
    <mergeCell ref="GF4:GH4"/>
    <mergeCell ref="FM5:FN5"/>
    <mergeCell ref="FO5:FP5"/>
    <mergeCell ref="FQ5:FR5"/>
    <mergeCell ref="FS5:FT5"/>
    <mergeCell ref="FU5:FV5"/>
    <mergeCell ref="FW5:FX5"/>
    <mergeCell ref="FZ5:GB5"/>
    <mergeCell ref="GC5:GE5"/>
    <mergeCell ref="GF5:GH5"/>
    <mergeCell ref="FY4:FY5"/>
    <mergeCell ref="EW4:EZ4"/>
    <mergeCell ref="FA4:FD4"/>
    <mergeCell ref="FE4:FH4"/>
    <mergeCell ref="FJ4:FK4"/>
    <mergeCell ref="FM4:FN4"/>
    <mergeCell ref="FO4:FP4"/>
    <mergeCell ref="FQ4:FR4"/>
    <mergeCell ref="FS4:FT4"/>
    <mergeCell ref="FU4:FV4"/>
    <mergeCell ref="FI4:FI5"/>
    <mergeCell ref="FL4:FL5"/>
    <mergeCell ref="DM4:DP4"/>
    <mergeCell ref="DQ4:DT4"/>
    <mergeCell ref="DU4:DX4"/>
    <mergeCell ref="DY4:EB4"/>
    <mergeCell ref="EC4:EF4"/>
    <mergeCell ref="EG4:EJ4"/>
    <mergeCell ref="EK4:EN4"/>
    <mergeCell ref="EO4:ER4"/>
    <mergeCell ref="ES4:EV4"/>
    <mergeCell ref="CF4:CI4"/>
    <mergeCell ref="CJ4:CM4"/>
    <mergeCell ref="CN4:CQ4"/>
    <mergeCell ref="CR4:CU4"/>
    <mergeCell ref="CV4:CY4"/>
    <mergeCell ref="CZ4:DB4"/>
    <mergeCell ref="DC4:DE4"/>
    <mergeCell ref="DF4:DH4"/>
    <mergeCell ref="DI4:DL4"/>
    <mergeCell ref="FL2:FX2"/>
    <mergeCell ref="FY2:GH2"/>
    <mergeCell ref="S3:U3"/>
    <mergeCell ref="V3:X3"/>
    <mergeCell ref="Y3:AA3"/>
    <mergeCell ref="AB3:AD3"/>
    <mergeCell ref="AE3:AG3"/>
    <mergeCell ref="AH3:AJ3"/>
    <mergeCell ref="AK3:AM3"/>
    <mergeCell ref="AN3:AP3"/>
    <mergeCell ref="AQ3:AS3"/>
    <mergeCell ref="AT3:AV3"/>
    <mergeCell ref="AW3:AY3"/>
    <mergeCell ref="AZ3:BB3"/>
    <mergeCell ref="CF3:CY3"/>
    <mergeCell ref="CZ3:DH3"/>
    <mergeCell ref="DI3:EB3"/>
    <mergeCell ref="EC3:FH3"/>
    <mergeCell ref="FI3:FK3"/>
    <mergeCell ref="FL3:FX3"/>
    <mergeCell ref="FY3:GH3"/>
    <mergeCell ref="BC3:BD5"/>
    <mergeCell ref="BE3:BE5"/>
    <mergeCell ref="BF3:BF5"/>
    <mergeCell ref="B1:H1"/>
    <mergeCell ref="I2:Q2"/>
    <mergeCell ref="S2:AV2"/>
    <mergeCell ref="BK2:CD2"/>
    <mergeCell ref="CF2:CY2"/>
    <mergeCell ref="CZ2:DH2"/>
    <mergeCell ref="DI2:EB2"/>
    <mergeCell ref="EC2:FH2"/>
    <mergeCell ref="FI2:FK2"/>
  </mergeCells>
  <phoneticPr fontId="4"/>
  <conditionalFormatting sqref="F7:F25">
    <cfRule type="expression" dxfId="9" priority="1">
      <formula>$D7="（都道府県分）"</formula>
    </cfRule>
  </conditionalFormatting>
  <conditionalFormatting sqref="CE7:CE25">
    <cfRule type="expression" dxfId="8" priority="3">
      <formula>$BE7="新規"</formula>
    </cfRule>
  </conditionalFormatting>
  <dataValidations count="17">
    <dataValidation type="list" imeMode="hiragana" allowBlank="1" showInputMessage="1" promptTitle="単位" prompt="目標値・現状値の単位を入力してください。リストに表示されない場合は、直接入力してださい。" sqref="CG26 DZ7:DZ25 DN7:DN25 DR7:DR25 DV7:DV25 EP7:EP25 ET7:ET25 EX7:EX25 FB7:FB25 FF7:FF25 DJ7:DJ25" xr:uid="{00000000-0002-0000-0100-000000000000}">
      <formula1>単位</formula1>
    </dataValidation>
    <dataValidation type="textLength" allowBlank="1" showInputMessage="1" showErrorMessage="1" errorTitle="文字数超過エラー" error="文字数超過エラー" sqref="EA26:EB26 DB26 DE26 DH26 DK26:DL26 DS26:DT26 EY26:EZ26 DW26:DX26 DO26:DP26 EE26:EF26 EM26:EN26 EQ26:ER26 EI26:EJ26 EU26:EV26 FC26:FD26 GC26 CH26:CY26 FW26 FM5 FO5 FQ5 FS5 FW5 FO26 FQ26 CF26 FU5 FG26:FH26 FK26 BI7:BJ25" xr:uid="{00000000-0002-0000-0100-000001000000}">
      <formula1>1</formula1>
      <formula2>250</formula2>
    </dataValidation>
    <dataValidation type="textLength" allowBlank="1" showInputMessage="1" showErrorMessage="1" sqref="BJ26" xr:uid="{00000000-0002-0000-0100-000002000000}">
      <formula1>1</formula1>
      <formula2>250</formula2>
    </dataValidation>
    <dataValidation type="textLength" allowBlank="1" showInputMessage="1" showErrorMessage="1" errorTitle="文字数超過エラー" error="文字数超過エラー" sqref="CB7:CB25 CD7:CD25 BL7:BL25 BN7:BN25 BP7:BP25 BR7:BR25 BT7:BT25 BV7:BV25 BX7:BX25 BZ7:BZ25" xr:uid="{00000000-0002-0000-0100-000003000000}">
      <formula1>1</formula1>
      <formula2>1000</formula2>
    </dataValidation>
    <dataValidation type="textLength" allowBlank="1" showInputMessage="1" showErrorMessage="1" errorTitle="文字数超過エラー" error="文字数超過エラー" sqref="BY7:BY25 CA7:CA25 CC7:CC25 BK7:BK25 BM7:BM25 BO7:BO25 BQ7:BQ25 BS7:BS25 BU7:BU25 BW7:BW25" xr:uid="{00000000-0002-0000-0100-000004000000}">
      <formula1>1</formula1>
      <formula2>150</formula2>
    </dataValidation>
    <dataValidation type="list" allowBlank="1" showInputMessage="1" showErrorMessage="1" sqref="FO7:FO25 FW7:FW25 FM7:FM25 FQ7:FQ25 FS7:FS25" xr:uid="{00000000-0002-0000-0100-000005000000}">
      <formula1>共通要件_各種経費</formula1>
    </dataValidation>
    <dataValidation type="list" allowBlank="1" showInputMessage="1" showErrorMessage="1" sqref="FU7:FU25" xr:uid="{00000000-0002-0000-0100-000006000000}">
      <formula1>共通要件_個人給付</formula1>
    </dataValidation>
    <dataValidation type="list" allowBlank="1" showInputMessage="1" showErrorMessage="1" sqref="GA7:GA25 GD7:GD25 GG7:GG25" xr:uid="{00000000-0002-0000-0100-000007000000}">
      <formula1>"○,"</formula1>
    </dataValidation>
    <dataValidation type="textLength" allowBlank="1" showInputMessage="1" showErrorMessage="1" sqref="FG7:FH25 FK7:FK25 EU7:EW25 EY7:FA25 FC7:FE25 EQ7:ES25 DI7:DI25 DK7:DM25 DO7:DQ25 DS7:DU25 DW7:DY25 EA7:EO25" xr:uid="{00000000-0002-0000-0100-000008000000}">
      <formula1>0</formula1>
      <formula2>150</formula2>
    </dataValidation>
    <dataValidation type="whole" allowBlank="1" showInputMessage="1" showErrorMessage="1" sqref="C7:C25" xr:uid="{00000000-0002-0000-0100-000009000000}">
      <formula1>1</formula1>
      <formula2>999999</formula2>
    </dataValidation>
    <dataValidation type="list" allowBlank="1" showInputMessage="1" showErrorMessage="1" sqref="BE7:BE25" xr:uid="{00000000-0002-0000-0100-00000A000000}">
      <formula1>"新規,継続"</formula1>
    </dataValidation>
    <dataValidation type="whole" allowBlank="1" showInputMessage="1" showErrorMessage="1" sqref="BF7:BF26" xr:uid="{00000000-0002-0000-0100-00000B000000}">
      <formula1>1900</formula1>
      <formula2>2100</formula2>
    </dataValidation>
    <dataValidation type="list" allowBlank="1" showInputMessage="1" showErrorMessage="1" sqref="E7:E26" xr:uid="{00000000-0002-0000-0100-00000C000000}">
      <formula1>都道府県一覧</formula1>
    </dataValidation>
    <dataValidation type="list" allowBlank="1" showInputMessage="1" showErrorMessage="1" sqref="J7:J25" xr:uid="{00000000-0002-0000-0100-00000D000000}">
      <formula1>INDIRECT(TEXT("メニュー"&amp;$I7,"@"))</formula1>
    </dataValidation>
    <dataValidation type="list" allowBlank="1" showInputMessage="1" showErrorMessage="1" sqref="K7:K25" xr:uid="{00000000-0002-0000-0100-00000E000000}">
      <formula1>INDIRECT(TEXT($J7&amp;$I7,"@"))</formula1>
    </dataValidation>
    <dataValidation type="list" allowBlank="1" showInputMessage="1" showErrorMessage="1" sqref="L7:L25" xr:uid="{00000000-0002-0000-0100-00000F000000}">
      <formula1>INDIRECT(TEXT($J7&amp;$I7&amp;$K7,"@"))</formula1>
    </dataValidation>
    <dataValidation type="whole" operator="greaterThanOrEqual" allowBlank="1" showInputMessage="1" showErrorMessage="1" sqref="O7:BB25" xr:uid="{00000000-0002-0000-0100-000010000000}">
      <formula1>0</formula1>
    </dataValidation>
  </dataValidations>
  <pageMargins left="0.23622047244094491" right="0.23622047244094491" top="0.74803149606299213" bottom="0.55118110236220474" header="0.31496062992125984" footer="0.31496062992125984"/>
  <pageSetup paperSize="9" scale="10" pageOrder="overThenDown" orientation="landscape" horizontalDpi="1200" verticalDpi="1200" r:id="rId1"/>
  <colBreaks count="1" manualBreakCount="1">
    <brk id="83" max="27" man="1"/>
  </col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ボタン 2">
              <controlPr defaultSize="0" print="0" autoFill="0" autoPict="0">
                <anchor moveWithCells="1" sizeWithCells="1">
                  <from>
                    <xdr:col>8</xdr:col>
                    <xdr:colOff>76200</xdr:colOff>
                    <xdr:row>0</xdr:row>
                    <xdr:rowOff>76200</xdr:rowOff>
                  </from>
                  <to>
                    <xdr:col>13</xdr:col>
                    <xdr:colOff>0</xdr:colOff>
                    <xdr:row>0</xdr:row>
                    <xdr:rowOff>533400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11000000}">
          <x14:formula1>
            <xm:f>リンク先!$C$12:$C$13</xm:f>
          </x14:formula1>
          <xm:sqref>I7:I25</xm:sqref>
        </x14:dataValidation>
        <x14:dataValidation type="list" allowBlank="1" showInputMessage="1" showErrorMessage="1" xr:uid="{00000000-0002-0000-0100-000012000000}">
          <x14:formula1>
            <xm:f>リンク先!$A$97:$A$98</xm:f>
          </x14:formula1>
          <xm:sqref>D7:D26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FF00"/>
  </sheetPr>
  <dimension ref="B1:DN26"/>
  <sheetViews>
    <sheetView showGridLines="0" view="pageBreakPreview" zoomScale="85" zoomScaleNormal="85" zoomScaleSheetLayoutView="85" workbookViewId="0">
      <pane xSplit="8" ySplit="6" topLeftCell="I7" activePane="bottomRight" state="frozen"/>
      <selection activeCell="E8" sqref="E8"/>
      <selection pane="topRight" activeCell="E8" sqref="E8"/>
      <selection pane="bottomLeft" activeCell="E8" sqref="E8"/>
      <selection pane="bottomRight" activeCell="E8" sqref="E8"/>
    </sheetView>
  </sheetViews>
  <sheetFormatPr defaultColWidth="9.5703125" defaultRowHeight="13.5" x14ac:dyDescent="0.15"/>
  <cols>
    <col min="1" max="1" width="9.5703125" style="1"/>
    <col min="2" max="2" width="10.7109375" style="2" customWidth="1"/>
    <col min="3" max="4" width="14.7109375" style="2" hidden="1" customWidth="1"/>
    <col min="5" max="5" width="14.140625" style="3" hidden="1" customWidth="1"/>
    <col min="6" max="7" width="15.7109375" style="3" hidden="1" customWidth="1"/>
    <col min="8" max="8" width="28.7109375" style="3" customWidth="1"/>
    <col min="9" max="9" width="12.5703125" style="2" customWidth="1"/>
    <col min="10" max="12" width="20.42578125" style="2" customWidth="1"/>
    <col min="13" max="13" width="20.5703125" style="2" customWidth="1"/>
    <col min="14" max="14" width="20.42578125" style="2" customWidth="1"/>
    <col min="15" max="17" width="26.28515625" style="2" customWidth="1"/>
    <col min="18" max="18" width="27.7109375" style="2" customWidth="1"/>
    <col min="19" max="19" width="15.85546875" style="2" customWidth="1"/>
    <col min="20" max="20" width="17.140625" style="2" customWidth="1"/>
    <col min="21" max="21" width="14.140625" style="2" customWidth="1"/>
    <col min="22" max="22" width="15.140625" style="2" customWidth="1"/>
    <col min="23" max="23" width="12.42578125" style="2" customWidth="1"/>
    <col min="24" max="24" width="17.140625" style="2" customWidth="1"/>
    <col min="25" max="26" width="64.7109375" style="4" customWidth="1"/>
    <col min="27" max="30" width="10.28515625" style="4" customWidth="1"/>
    <col min="31" max="34" width="32.28515625" style="1" customWidth="1"/>
    <col min="35" max="35" width="42.85546875" style="1" customWidth="1"/>
    <col min="36" max="36" width="12.5703125" style="2" customWidth="1"/>
    <col min="37" max="38" width="10.140625" style="2" customWidth="1"/>
    <col min="39" max="39" width="11.7109375" style="5" customWidth="1"/>
    <col min="40" max="40" width="9.7109375" style="5" customWidth="1"/>
    <col min="41" max="41" width="9.140625" style="5" customWidth="1"/>
    <col min="42" max="42" width="12.28515625" style="5" customWidth="1"/>
    <col min="43" max="43" width="14.42578125" style="5" customWidth="1"/>
    <col min="44" max="44" width="12" style="2" customWidth="1"/>
    <col min="45" max="45" width="74.28515625" style="4" customWidth="1"/>
    <col min="46" max="47" width="15.7109375" style="42" customWidth="1"/>
    <col min="48" max="48" width="14" style="43" customWidth="1"/>
    <col min="49" max="49" width="16.28515625" style="5" customWidth="1"/>
    <col min="50" max="50" width="45.7109375" style="1" customWidth="1"/>
    <col min="51" max="51" width="45.5703125" style="1" customWidth="1"/>
    <col min="52" max="71" width="14.42578125" style="5" customWidth="1"/>
    <col min="72" max="72" width="18.140625" style="5" customWidth="1"/>
    <col min="73" max="73" width="8.7109375" style="5" customWidth="1"/>
    <col min="74" max="74" width="14.42578125" style="5" customWidth="1"/>
    <col min="75" max="75" width="15.5703125" style="5" customWidth="1"/>
    <col min="76" max="76" width="8.7109375" style="5" customWidth="1"/>
    <col min="77" max="77" width="14.42578125" style="5" customWidth="1"/>
    <col min="78" max="78" width="15.5703125" style="5" customWidth="1"/>
    <col min="79" max="79" width="8.7109375" style="5" customWidth="1"/>
    <col min="80" max="80" width="14.42578125" style="5" customWidth="1"/>
    <col min="81" max="81" width="15.5703125" style="5" customWidth="1"/>
    <col min="82" max="82" width="8.7109375" style="5" customWidth="1"/>
    <col min="83" max="83" width="14.42578125" style="5" customWidth="1"/>
    <col min="84" max="84" width="16.85546875" style="5" customWidth="1"/>
    <col min="85" max="85" width="15.5703125" style="5" customWidth="1"/>
    <col min="86" max="86" width="8.7109375" style="5" customWidth="1"/>
    <col min="87" max="87" width="14.42578125" style="5" customWidth="1"/>
    <col min="88" max="88" width="16.7109375" style="5" customWidth="1"/>
    <col min="89" max="89" width="15.5703125" style="5" customWidth="1"/>
    <col min="90" max="90" width="8.7109375" style="5" customWidth="1"/>
    <col min="91" max="91" width="14.42578125" style="5" customWidth="1"/>
    <col min="92" max="92" width="16.7109375" style="5" customWidth="1"/>
    <col min="93" max="93" width="17.85546875" style="5" customWidth="1"/>
    <col min="94" max="94" width="26.28515625" style="5" customWidth="1"/>
    <col min="95" max="95" width="24.140625" style="5" customWidth="1"/>
    <col min="96" max="96" width="11.42578125" style="5" customWidth="1"/>
    <col min="97" max="97" width="9.5703125" style="1"/>
    <col min="98" max="98" width="22.140625" style="1" customWidth="1"/>
    <col min="99" max="99" width="12.85546875" style="1" bestFit="1" customWidth="1"/>
    <col min="100" max="16384" width="9.5703125" style="1"/>
  </cols>
  <sheetData>
    <row r="1" spans="2:118" ht="48" customHeight="1" x14ac:dyDescent="0.15">
      <c r="B1" s="479" t="s">
        <v>229</v>
      </c>
      <c r="C1" s="479"/>
      <c r="D1" s="479"/>
      <c r="E1" s="479"/>
      <c r="F1" s="479"/>
      <c r="G1" s="479"/>
      <c r="H1" s="479"/>
      <c r="I1" s="149"/>
      <c r="J1" s="149"/>
      <c r="K1" s="149"/>
      <c r="L1" s="149"/>
      <c r="M1" s="149"/>
      <c r="N1" s="149"/>
      <c r="O1" s="149"/>
      <c r="P1" s="149"/>
      <c r="Q1" s="149"/>
      <c r="AA1" s="5"/>
      <c r="AB1" s="5"/>
      <c r="AC1" s="5"/>
      <c r="AD1" s="5"/>
      <c r="AE1" s="5"/>
      <c r="AF1" s="5"/>
      <c r="AG1" s="5"/>
      <c r="AH1" s="5"/>
      <c r="AI1" s="5"/>
      <c r="AJ1" s="5"/>
      <c r="AK1" s="5"/>
      <c r="AL1" s="5"/>
      <c r="AM1" s="1"/>
      <c r="AN1" s="1"/>
      <c r="AO1" s="1"/>
      <c r="AP1" s="1"/>
      <c r="AQ1" s="1"/>
      <c r="AR1" s="1"/>
      <c r="AS1" s="1"/>
      <c r="AT1" s="1"/>
      <c r="AU1" s="1"/>
      <c r="AV1" s="1"/>
      <c r="AW1" s="4"/>
      <c r="AX1" s="4"/>
      <c r="AY1" s="4"/>
      <c r="AZ1" s="1"/>
      <c r="BA1" s="1"/>
      <c r="BB1" s="1"/>
      <c r="BC1" s="1"/>
      <c r="BD1" s="2"/>
      <c r="BE1" s="2"/>
      <c r="BF1" s="2"/>
      <c r="BL1" s="2"/>
      <c r="BM1" s="4"/>
      <c r="BN1" s="42"/>
      <c r="BO1" s="42"/>
      <c r="BP1" s="43"/>
      <c r="BR1" s="1"/>
      <c r="BS1" s="1"/>
      <c r="BT1" s="1"/>
      <c r="BU1" s="1"/>
      <c r="CS1" s="5"/>
      <c r="CT1" s="5"/>
      <c r="CU1" s="5"/>
      <c r="CV1" s="5"/>
      <c r="CW1" s="5"/>
      <c r="CX1" s="5"/>
      <c r="CY1" s="5"/>
      <c r="CZ1" s="5"/>
      <c r="DA1" s="5"/>
      <c r="DB1" s="5"/>
      <c r="DC1" s="5"/>
      <c r="DD1" s="5"/>
      <c r="DE1" s="5"/>
      <c r="DF1" s="5"/>
      <c r="DG1" s="5"/>
      <c r="DH1" s="5"/>
      <c r="DI1" s="5"/>
      <c r="DJ1" s="5"/>
      <c r="DK1" s="5"/>
      <c r="DL1" s="5"/>
      <c r="DM1" s="5"/>
      <c r="DN1" s="5"/>
    </row>
    <row r="2" spans="2:118" ht="107.1" customHeight="1" x14ac:dyDescent="0.15">
      <c r="B2" s="480"/>
      <c r="C2" s="481"/>
      <c r="D2" s="481"/>
      <c r="E2" s="481"/>
      <c r="F2" s="481"/>
      <c r="G2" s="481"/>
      <c r="H2" s="481"/>
      <c r="I2" s="406" t="s">
        <v>50</v>
      </c>
      <c r="J2" s="407"/>
      <c r="K2" s="407"/>
      <c r="L2" s="407"/>
      <c r="M2" s="407"/>
      <c r="N2" s="407"/>
      <c r="O2" s="407"/>
      <c r="P2" s="407"/>
      <c r="Q2" s="408"/>
      <c r="R2" s="154"/>
      <c r="S2" s="103"/>
      <c r="T2" s="107"/>
      <c r="U2" s="103"/>
      <c r="V2" s="103"/>
      <c r="W2" s="103"/>
      <c r="X2" s="107"/>
      <c r="Y2" s="115"/>
      <c r="Z2" s="115"/>
      <c r="AA2" s="482" t="s">
        <v>230</v>
      </c>
      <c r="AB2" s="483"/>
      <c r="AC2" s="483"/>
      <c r="AD2" s="484"/>
      <c r="AE2" s="482" t="s">
        <v>231</v>
      </c>
      <c r="AF2" s="483"/>
      <c r="AG2" s="483"/>
      <c r="AH2" s="483"/>
      <c r="AI2" s="484"/>
      <c r="AJ2" s="482" t="s">
        <v>232</v>
      </c>
      <c r="AK2" s="483"/>
      <c r="AL2" s="483"/>
      <c r="AM2" s="484"/>
      <c r="AN2" s="485" t="s">
        <v>233</v>
      </c>
      <c r="AO2" s="486"/>
      <c r="AP2" s="483"/>
      <c r="AQ2" s="486"/>
      <c r="AR2" s="483"/>
      <c r="AS2" s="483"/>
      <c r="AT2" s="483"/>
      <c r="AU2" s="483"/>
      <c r="AV2" s="486"/>
      <c r="AW2" s="483"/>
      <c r="AX2" s="483"/>
      <c r="AY2" s="484"/>
      <c r="AZ2" s="382" t="s">
        <v>2</v>
      </c>
      <c r="BA2" s="383"/>
      <c r="BB2" s="383"/>
      <c r="BC2" s="383"/>
      <c r="BD2" s="383"/>
      <c r="BE2" s="383"/>
      <c r="BF2" s="383"/>
      <c r="BG2" s="383"/>
      <c r="BH2" s="383"/>
      <c r="BI2" s="383"/>
      <c r="BJ2" s="383"/>
      <c r="BK2" s="383"/>
      <c r="BL2" s="383"/>
      <c r="BM2" s="383"/>
      <c r="BN2" s="383"/>
      <c r="BO2" s="383"/>
      <c r="BP2" s="383"/>
      <c r="BQ2" s="383"/>
      <c r="BR2" s="383"/>
      <c r="BS2" s="384"/>
      <c r="BT2" s="385" t="s">
        <v>3</v>
      </c>
      <c r="BU2" s="386"/>
      <c r="BV2" s="386"/>
      <c r="BW2" s="386"/>
      <c r="BX2" s="386"/>
      <c r="BY2" s="386"/>
      <c r="BZ2" s="386"/>
      <c r="CA2" s="386"/>
      <c r="CB2" s="387"/>
      <c r="CC2" s="487" t="s">
        <v>234</v>
      </c>
      <c r="CD2" s="487"/>
      <c r="CE2" s="487"/>
      <c r="CF2" s="487"/>
      <c r="CG2" s="413" t="s">
        <v>235</v>
      </c>
      <c r="CH2" s="414"/>
      <c r="CI2" s="414"/>
      <c r="CJ2" s="414"/>
      <c r="CK2" s="414"/>
      <c r="CL2" s="414"/>
      <c r="CM2" s="414"/>
      <c r="CN2" s="414"/>
      <c r="CO2" s="416" t="s">
        <v>56</v>
      </c>
      <c r="CP2" s="417"/>
      <c r="CQ2" s="418"/>
      <c r="CR2" s="143"/>
    </row>
    <row r="3" spans="2:118" s="2" customFormat="1" ht="36.6" customHeight="1" x14ac:dyDescent="0.15">
      <c r="B3" s="395" t="s">
        <v>59</v>
      </c>
      <c r="C3" s="395" t="s">
        <v>4</v>
      </c>
      <c r="D3" s="395" t="s">
        <v>5</v>
      </c>
      <c r="E3" s="398" t="s">
        <v>60</v>
      </c>
      <c r="F3" s="453" t="s">
        <v>61</v>
      </c>
      <c r="G3" s="398" t="s">
        <v>8</v>
      </c>
      <c r="H3" s="454" t="s">
        <v>62</v>
      </c>
      <c r="I3" s="457" t="s">
        <v>63</v>
      </c>
      <c r="J3" s="395" t="s">
        <v>236</v>
      </c>
      <c r="K3" s="395" t="s">
        <v>65</v>
      </c>
      <c r="L3" s="395" t="s">
        <v>66</v>
      </c>
      <c r="M3" s="395" t="s">
        <v>67</v>
      </c>
      <c r="N3" s="395" t="s">
        <v>68</v>
      </c>
      <c r="O3" s="395" t="s">
        <v>237</v>
      </c>
      <c r="P3" s="395" t="s">
        <v>70</v>
      </c>
      <c r="Q3" s="460" t="s">
        <v>238</v>
      </c>
      <c r="R3" s="437" t="s">
        <v>72</v>
      </c>
      <c r="S3" s="436" t="s">
        <v>84</v>
      </c>
      <c r="T3" s="437"/>
      <c r="U3" s="395" t="s">
        <v>85</v>
      </c>
      <c r="V3" s="395" t="s">
        <v>86</v>
      </c>
      <c r="W3" s="395" t="s">
        <v>87</v>
      </c>
      <c r="X3" s="395" t="s">
        <v>88</v>
      </c>
      <c r="Y3" s="401" t="s">
        <v>89</v>
      </c>
      <c r="Z3" s="401" t="s">
        <v>90</v>
      </c>
      <c r="AA3" s="401" t="s">
        <v>239</v>
      </c>
      <c r="AB3" s="401" t="s">
        <v>240</v>
      </c>
      <c r="AC3" s="401" t="s">
        <v>241</v>
      </c>
      <c r="AD3" s="401" t="s">
        <v>242</v>
      </c>
      <c r="AE3" s="497" t="s">
        <v>243</v>
      </c>
      <c r="AF3" s="497" t="s">
        <v>244</v>
      </c>
      <c r="AG3" s="395" t="s">
        <v>245</v>
      </c>
      <c r="AH3" s="395" t="s">
        <v>246</v>
      </c>
      <c r="AI3" s="395" t="s">
        <v>247</v>
      </c>
      <c r="AJ3" s="395" t="s">
        <v>248</v>
      </c>
      <c r="AK3" s="395" t="s">
        <v>249</v>
      </c>
      <c r="AL3" s="395" t="s">
        <v>250</v>
      </c>
      <c r="AM3" s="500" t="s">
        <v>251</v>
      </c>
      <c r="AN3" s="503" t="s">
        <v>252</v>
      </c>
      <c r="AO3" s="505" t="s">
        <v>253</v>
      </c>
      <c r="AP3" s="436" t="s">
        <v>254</v>
      </c>
      <c r="AQ3" s="508" t="s">
        <v>255</v>
      </c>
      <c r="AR3" s="511" t="s">
        <v>256</v>
      </c>
      <c r="AS3" s="463" t="s">
        <v>257</v>
      </c>
      <c r="AT3" s="516" t="s">
        <v>258</v>
      </c>
      <c r="AU3" s="517" t="s">
        <v>259</v>
      </c>
      <c r="AV3" s="518" t="s">
        <v>260</v>
      </c>
      <c r="AW3" s="439" t="s">
        <v>261</v>
      </c>
      <c r="AX3" s="463" t="s">
        <v>262</v>
      </c>
      <c r="AY3" s="401" t="s">
        <v>263</v>
      </c>
      <c r="AZ3" s="388" t="s">
        <v>10</v>
      </c>
      <c r="BA3" s="389"/>
      <c r="BB3" s="389"/>
      <c r="BC3" s="389"/>
      <c r="BD3" s="389"/>
      <c r="BE3" s="389"/>
      <c r="BF3" s="389"/>
      <c r="BG3" s="389"/>
      <c r="BH3" s="389"/>
      <c r="BI3" s="389"/>
      <c r="BJ3" s="389"/>
      <c r="BK3" s="389"/>
      <c r="BL3" s="389"/>
      <c r="BM3" s="389"/>
      <c r="BN3" s="389"/>
      <c r="BO3" s="389"/>
      <c r="BP3" s="389"/>
      <c r="BQ3" s="389"/>
      <c r="BR3" s="389"/>
      <c r="BS3" s="390"/>
      <c r="BT3" s="388" t="s">
        <v>11</v>
      </c>
      <c r="BU3" s="389"/>
      <c r="BV3" s="389"/>
      <c r="BW3" s="389"/>
      <c r="BX3" s="389"/>
      <c r="BY3" s="389"/>
      <c r="BZ3" s="389"/>
      <c r="CA3" s="389"/>
      <c r="CB3" s="390"/>
      <c r="CC3" s="488" t="s">
        <v>102</v>
      </c>
      <c r="CD3" s="489"/>
      <c r="CE3" s="489"/>
      <c r="CF3" s="490"/>
      <c r="CG3" s="491" t="s">
        <v>103</v>
      </c>
      <c r="CH3" s="492"/>
      <c r="CI3" s="492"/>
      <c r="CJ3" s="492"/>
      <c r="CK3" s="492"/>
      <c r="CL3" s="492"/>
      <c r="CM3" s="492"/>
      <c r="CN3" s="492"/>
      <c r="CO3" s="431"/>
      <c r="CP3" s="432"/>
      <c r="CQ3" s="433"/>
      <c r="CR3" s="144"/>
    </row>
    <row r="4" spans="2:118" s="2" customFormat="1" ht="36.6" customHeight="1" x14ac:dyDescent="0.15">
      <c r="B4" s="396"/>
      <c r="C4" s="396"/>
      <c r="D4" s="396"/>
      <c r="E4" s="399"/>
      <c r="F4" s="399"/>
      <c r="G4" s="399"/>
      <c r="H4" s="455"/>
      <c r="I4" s="458"/>
      <c r="J4" s="396"/>
      <c r="K4" s="396"/>
      <c r="L4" s="396"/>
      <c r="M4" s="396"/>
      <c r="N4" s="396"/>
      <c r="O4" s="396"/>
      <c r="P4" s="396"/>
      <c r="Q4" s="461"/>
      <c r="R4" s="439"/>
      <c r="S4" s="438"/>
      <c r="T4" s="439"/>
      <c r="U4" s="396"/>
      <c r="V4" s="396"/>
      <c r="W4" s="396"/>
      <c r="X4" s="396"/>
      <c r="Y4" s="463"/>
      <c r="Z4" s="463"/>
      <c r="AA4" s="463"/>
      <c r="AB4" s="463"/>
      <c r="AC4" s="463"/>
      <c r="AD4" s="463"/>
      <c r="AE4" s="498"/>
      <c r="AF4" s="498"/>
      <c r="AG4" s="396"/>
      <c r="AH4" s="396"/>
      <c r="AI4" s="396"/>
      <c r="AJ4" s="396"/>
      <c r="AK4" s="396"/>
      <c r="AL4" s="396"/>
      <c r="AM4" s="501"/>
      <c r="AN4" s="458"/>
      <c r="AO4" s="461"/>
      <c r="AP4" s="438"/>
      <c r="AQ4" s="509"/>
      <c r="AR4" s="512"/>
      <c r="AS4" s="463"/>
      <c r="AT4" s="516"/>
      <c r="AU4" s="517"/>
      <c r="AV4" s="519"/>
      <c r="AW4" s="439"/>
      <c r="AX4" s="463"/>
      <c r="AY4" s="463"/>
      <c r="AZ4" s="391" t="s">
        <v>12</v>
      </c>
      <c r="BA4" s="392"/>
      <c r="BB4" s="392"/>
      <c r="BC4" s="393"/>
      <c r="BD4" s="391" t="s">
        <v>13</v>
      </c>
      <c r="BE4" s="392"/>
      <c r="BF4" s="392"/>
      <c r="BG4" s="393"/>
      <c r="BH4" s="391" t="s">
        <v>14</v>
      </c>
      <c r="BI4" s="392"/>
      <c r="BJ4" s="392"/>
      <c r="BK4" s="393"/>
      <c r="BL4" s="391" t="s">
        <v>15</v>
      </c>
      <c r="BM4" s="392"/>
      <c r="BN4" s="392"/>
      <c r="BO4" s="393"/>
      <c r="BP4" s="391" t="s">
        <v>16</v>
      </c>
      <c r="BQ4" s="392"/>
      <c r="BR4" s="392"/>
      <c r="BS4" s="393"/>
      <c r="BT4" s="391" t="s">
        <v>12</v>
      </c>
      <c r="BU4" s="392"/>
      <c r="BV4" s="393"/>
      <c r="BW4" s="391" t="s">
        <v>13</v>
      </c>
      <c r="BX4" s="392"/>
      <c r="BY4" s="393"/>
      <c r="BZ4" s="391" t="s">
        <v>14</v>
      </c>
      <c r="CA4" s="392"/>
      <c r="CB4" s="393"/>
      <c r="CC4" s="391" t="s">
        <v>12</v>
      </c>
      <c r="CD4" s="392"/>
      <c r="CE4" s="392"/>
      <c r="CF4" s="393"/>
      <c r="CG4" s="391" t="s">
        <v>12</v>
      </c>
      <c r="CH4" s="392"/>
      <c r="CI4" s="392"/>
      <c r="CJ4" s="393"/>
      <c r="CK4" s="391" t="s">
        <v>13</v>
      </c>
      <c r="CL4" s="392"/>
      <c r="CM4" s="392"/>
      <c r="CN4" s="393"/>
      <c r="CO4" s="443" t="s">
        <v>116</v>
      </c>
      <c r="CP4" s="442" t="s">
        <v>117</v>
      </c>
      <c r="CQ4" s="393"/>
      <c r="CR4" s="1"/>
    </row>
    <row r="5" spans="2:118" s="2" customFormat="1" ht="51" customHeight="1" x14ac:dyDescent="0.15">
      <c r="B5" s="397"/>
      <c r="C5" s="397"/>
      <c r="D5" s="397"/>
      <c r="E5" s="400"/>
      <c r="F5" s="400"/>
      <c r="G5" s="400"/>
      <c r="H5" s="456"/>
      <c r="I5" s="459"/>
      <c r="J5" s="397"/>
      <c r="K5" s="397"/>
      <c r="L5" s="397"/>
      <c r="M5" s="397"/>
      <c r="N5" s="397"/>
      <c r="O5" s="397"/>
      <c r="P5" s="397"/>
      <c r="Q5" s="462"/>
      <c r="R5" s="441"/>
      <c r="S5" s="440"/>
      <c r="T5" s="441"/>
      <c r="U5" s="397"/>
      <c r="V5" s="397"/>
      <c r="W5" s="397"/>
      <c r="X5" s="397"/>
      <c r="Y5" s="464"/>
      <c r="Z5" s="464"/>
      <c r="AA5" s="464"/>
      <c r="AB5" s="464"/>
      <c r="AC5" s="464"/>
      <c r="AD5" s="464"/>
      <c r="AE5" s="499"/>
      <c r="AF5" s="499"/>
      <c r="AG5" s="499"/>
      <c r="AH5" s="499"/>
      <c r="AI5" s="499"/>
      <c r="AJ5" s="499"/>
      <c r="AK5" s="499"/>
      <c r="AL5" s="499"/>
      <c r="AM5" s="502"/>
      <c r="AN5" s="504"/>
      <c r="AO5" s="506"/>
      <c r="AP5" s="507"/>
      <c r="AQ5" s="510"/>
      <c r="AR5" s="513"/>
      <c r="AS5" s="464"/>
      <c r="AT5" s="499"/>
      <c r="AU5" s="502"/>
      <c r="AV5" s="510"/>
      <c r="AW5" s="520"/>
      <c r="AX5" s="464"/>
      <c r="AY5" s="464"/>
      <c r="AZ5" s="20" t="s">
        <v>17</v>
      </c>
      <c r="BA5" s="23" t="s">
        <v>18</v>
      </c>
      <c r="BB5" s="26" t="s">
        <v>19</v>
      </c>
      <c r="BC5" s="29" t="s">
        <v>20</v>
      </c>
      <c r="BD5" s="20" t="s">
        <v>17</v>
      </c>
      <c r="BE5" s="23" t="s">
        <v>18</v>
      </c>
      <c r="BF5" s="26" t="s">
        <v>19</v>
      </c>
      <c r="BG5" s="29" t="s">
        <v>20</v>
      </c>
      <c r="BH5" s="20" t="s">
        <v>17</v>
      </c>
      <c r="BI5" s="23" t="s">
        <v>18</v>
      </c>
      <c r="BJ5" s="26" t="s">
        <v>19</v>
      </c>
      <c r="BK5" s="29" t="s">
        <v>20</v>
      </c>
      <c r="BL5" s="20" t="s">
        <v>17</v>
      </c>
      <c r="BM5" s="23" t="s">
        <v>18</v>
      </c>
      <c r="BN5" s="26" t="s">
        <v>19</v>
      </c>
      <c r="BO5" s="29" t="s">
        <v>20</v>
      </c>
      <c r="BP5" s="20" t="s">
        <v>17</v>
      </c>
      <c r="BQ5" s="23" t="s">
        <v>18</v>
      </c>
      <c r="BR5" s="26" t="s">
        <v>19</v>
      </c>
      <c r="BS5" s="29" t="s">
        <v>20</v>
      </c>
      <c r="BT5" s="35" t="s">
        <v>17</v>
      </c>
      <c r="BU5" s="23" t="s">
        <v>21</v>
      </c>
      <c r="BV5" s="39" t="s">
        <v>22</v>
      </c>
      <c r="BW5" s="35" t="s">
        <v>17</v>
      </c>
      <c r="BX5" s="23" t="s">
        <v>21</v>
      </c>
      <c r="BY5" s="39" t="s">
        <v>22</v>
      </c>
      <c r="BZ5" s="35" t="s">
        <v>17</v>
      </c>
      <c r="CA5" s="23" t="s">
        <v>21</v>
      </c>
      <c r="CB5" s="39" t="s">
        <v>23</v>
      </c>
      <c r="CC5" s="35" t="s">
        <v>17</v>
      </c>
      <c r="CD5" s="23" t="s">
        <v>21</v>
      </c>
      <c r="CE5" s="26" t="s">
        <v>19</v>
      </c>
      <c r="CF5" s="29" t="s">
        <v>20</v>
      </c>
      <c r="CG5" s="35" t="s">
        <v>17</v>
      </c>
      <c r="CH5" s="23" t="s">
        <v>21</v>
      </c>
      <c r="CI5" s="26" t="s">
        <v>19</v>
      </c>
      <c r="CJ5" s="29" t="s">
        <v>20</v>
      </c>
      <c r="CK5" s="35" t="s">
        <v>17</v>
      </c>
      <c r="CL5" s="23" t="s">
        <v>21</v>
      </c>
      <c r="CM5" s="26" t="s">
        <v>19</v>
      </c>
      <c r="CN5" s="29" t="s">
        <v>20</v>
      </c>
      <c r="CO5" s="444"/>
      <c r="CP5" s="23" t="s">
        <v>264</v>
      </c>
      <c r="CQ5" s="136" t="s">
        <v>132</v>
      </c>
      <c r="CR5" s="145"/>
    </row>
    <row r="6" spans="2:118" s="2" customFormat="1" ht="27" x14ac:dyDescent="0.15">
      <c r="B6" s="6" t="s">
        <v>24</v>
      </c>
      <c r="C6" s="10">
        <f t="shared" ref="C6:CQ6" si="0">COLUMN(C5)-COLUMN($B5)+1</f>
        <v>2</v>
      </c>
      <c r="D6" s="10">
        <f t="shared" si="0"/>
        <v>3</v>
      </c>
      <c r="E6" s="10">
        <f t="shared" si="0"/>
        <v>4</v>
      </c>
      <c r="F6" s="10">
        <f t="shared" si="0"/>
        <v>5</v>
      </c>
      <c r="G6" s="10">
        <f t="shared" si="0"/>
        <v>6</v>
      </c>
      <c r="H6" s="17">
        <f t="shared" si="0"/>
        <v>7</v>
      </c>
      <c r="I6" s="54">
        <f t="shared" si="0"/>
        <v>8</v>
      </c>
      <c r="J6" s="10">
        <f t="shared" si="0"/>
        <v>9</v>
      </c>
      <c r="K6" s="10">
        <f t="shared" si="0"/>
        <v>10</v>
      </c>
      <c r="L6" s="10">
        <f t="shared" si="0"/>
        <v>11</v>
      </c>
      <c r="M6" s="10">
        <f t="shared" si="0"/>
        <v>12</v>
      </c>
      <c r="N6" s="10">
        <f t="shared" si="0"/>
        <v>13</v>
      </c>
      <c r="O6" s="10">
        <f t="shared" si="0"/>
        <v>14</v>
      </c>
      <c r="P6" s="10">
        <f t="shared" si="0"/>
        <v>15</v>
      </c>
      <c r="Q6" s="70">
        <f t="shared" si="0"/>
        <v>16</v>
      </c>
      <c r="R6" s="104">
        <f t="shared" si="0"/>
        <v>17</v>
      </c>
      <c r="S6" s="10">
        <f t="shared" si="0"/>
        <v>18</v>
      </c>
      <c r="T6" s="10">
        <f t="shared" si="0"/>
        <v>19</v>
      </c>
      <c r="U6" s="10">
        <f t="shared" si="0"/>
        <v>20</v>
      </c>
      <c r="V6" s="10">
        <f t="shared" si="0"/>
        <v>21</v>
      </c>
      <c r="W6" s="10">
        <f t="shared" si="0"/>
        <v>22</v>
      </c>
      <c r="X6" s="10">
        <f t="shared" si="0"/>
        <v>23</v>
      </c>
      <c r="Y6" s="10">
        <f t="shared" si="0"/>
        <v>24</v>
      </c>
      <c r="Z6" s="10">
        <f t="shared" si="0"/>
        <v>25</v>
      </c>
      <c r="AA6" s="10">
        <f t="shared" si="0"/>
        <v>26</v>
      </c>
      <c r="AB6" s="10">
        <f t="shared" si="0"/>
        <v>27</v>
      </c>
      <c r="AC6" s="10">
        <f t="shared" si="0"/>
        <v>28</v>
      </c>
      <c r="AD6" s="10">
        <f t="shared" si="0"/>
        <v>29</v>
      </c>
      <c r="AE6" s="10">
        <f t="shared" si="0"/>
        <v>30</v>
      </c>
      <c r="AF6" s="10">
        <f t="shared" si="0"/>
        <v>31</v>
      </c>
      <c r="AG6" s="10">
        <f t="shared" si="0"/>
        <v>32</v>
      </c>
      <c r="AH6" s="10">
        <f t="shared" si="0"/>
        <v>33</v>
      </c>
      <c r="AI6" s="10">
        <f t="shared" si="0"/>
        <v>34</v>
      </c>
      <c r="AJ6" s="10">
        <f t="shared" si="0"/>
        <v>35</v>
      </c>
      <c r="AK6" s="10">
        <f t="shared" si="0"/>
        <v>36</v>
      </c>
      <c r="AL6" s="10">
        <f t="shared" si="0"/>
        <v>37</v>
      </c>
      <c r="AM6" s="17">
        <f t="shared" si="0"/>
        <v>38</v>
      </c>
      <c r="AN6" s="54">
        <f t="shared" si="0"/>
        <v>39</v>
      </c>
      <c r="AO6" s="70">
        <f t="shared" si="0"/>
        <v>40</v>
      </c>
      <c r="AP6" s="75">
        <f t="shared" si="0"/>
        <v>41</v>
      </c>
      <c r="AQ6" s="167">
        <f t="shared" si="0"/>
        <v>42</v>
      </c>
      <c r="AR6" s="104">
        <f t="shared" si="0"/>
        <v>43</v>
      </c>
      <c r="AS6" s="10">
        <f t="shared" si="0"/>
        <v>44</v>
      </c>
      <c r="AT6" s="10">
        <f t="shared" si="0"/>
        <v>45</v>
      </c>
      <c r="AU6" s="17">
        <f t="shared" si="0"/>
        <v>46</v>
      </c>
      <c r="AV6" s="167">
        <f t="shared" si="0"/>
        <v>47</v>
      </c>
      <c r="AW6" s="104">
        <f t="shared" si="0"/>
        <v>48</v>
      </c>
      <c r="AX6" s="10">
        <f t="shared" si="0"/>
        <v>49</v>
      </c>
      <c r="AY6" s="10">
        <f t="shared" si="0"/>
        <v>50</v>
      </c>
      <c r="AZ6" s="21">
        <f t="shared" si="0"/>
        <v>51</v>
      </c>
      <c r="BA6" s="10">
        <f t="shared" si="0"/>
        <v>52</v>
      </c>
      <c r="BB6" s="10">
        <f t="shared" si="0"/>
        <v>53</v>
      </c>
      <c r="BC6" s="30">
        <f t="shared" si="0"/>
        <v>54</v>
      </c>
      <c r="BD6" s="21">
        <f t="shared" si="0"/>
        <v>55</v>
      </c>
      <c r="BE6" s="10">
        <f t="shared" si="0"/>
        <v>56</v>
      </c>
      <c r="BF6" s="10">
        <f t="shared" si="0"/>
        <v>57</v>
      </c>
      <c r="BG6" s="30">
        <f t="shared" si="0"/>
        <v>58</v>
      </c>
      <c r="BH6" s="21">
        <f t="shared" si="0"/>
        <v>59</v>
      </c>
      <c r="BI6" s="10">
        <f t="shared" si="0"/>
        <v>60</v>
      </c>
      <c r="BJ6" s="10">
        <f t="shared" si="0"/>
        <v>61</v>
      </c>
      <c r="BK6" s="30">
        <f t="shared" si="0"/>
        <v>62</v>
      </c>
      <c r="BL6" s="21">
        <f t="shared" si="0"/>
        <v>63</v>
      </c>
      <c r="BM6" s="10">
        <f t="shared" si="0"/>
        <v>64</v>
      </c>
      <c r="BN6" s="10">
        <f t="shared" si="0"/>
        <v>65</v>
      </c>
      <c r="BO6" s="30">
        <f t="shared" si="0"/>
        <v>66</v>
      </c>
      <c r="BP6" s="21">
        <f t="shared" si="0"/>
        <v>67</v>
      </c>
      <c r="BQ6" s="10">
        <f t="shared" si="0"/>
        <v>68</v>
      </c>
      <c r="BR6" s="10">
        <f t="shared" si="0"/>
        <v>69</v>
      </c>
      <c r="BS6" s="30">
        <f t="shared" si="0"/>
        <v>70</v>
      </c>
      <c r="BT6" s="21">
        <f t="shared" si="0"/>
        <v>71</v>
      </c>
      <c r="BU6" s="10">
        <f t="shared" si="0"/>
        <v>72</v>
      </c>
      <c r="BV6" s="30">
        <f t="shared" si="0"/>
        <v>73</v>
      </c>
      <c r="BW6" s="21">
        <f t="shared" si="0"/>
        <v>74</v>
      </c>
      <c r="BX6" s="10">
        <f t="shared" si="0"/>
        <v>75</v>
      </c>
      <c r="BY6" s="30">
        <f t="shared" si="0"/>
        <v>76</v>
      </c>
      <c r="BZ6" s="21">
        <f t="shared" si="0"/>
        <v>77</v>
      </c>
      <c r="CA6" s="10">
        <f t="shared" si="0"/>
        <v>78</v>
      </c>
      <c r="CB6" s="30">
        <f t="shared" si="0"/>
        <v>79</v>
      </c>
      <c r="CC6" s="21">
        <f t="shared" si="0"/>
        <v>80</v>
      </c>
      <c r="CD6" s="10">
        <f t="shared" si="0"/>
        <v>81</v>
      </c>
      <c r="CE6" s="10">
        <f t="shared" si="0"/>
        <v>82</v>
      </c>
      <c r="CF6" s="30">
        <f t="shared" si="0"/>
        <v>83</v>
      </c>
      <c r="CG6" s="21">
        <f t="shared" si="0"/>
        <v>84</v>
      </c>
      <c r="CH6" s="10">
        <f t="shared" si="0"/>
        <v>85</v>
      </c>
      <c r="CI6" s="10">
        <f t="shared" si="0"/>
        <v>86</v>
      </c>
      <c r="CJ6" s="30">
        <f t="shared" si="0"/>
        <v>87</v>
      </c>
      <c r="CK6" s="21">
        <f t="shared" si="0"/>
        <v>88</v>
      </c>
      <c r="CL6" s="10">
        <f t="shared" si="0"/>
        <v>89</v>
      </c>
      <c r="CM6" s="10">
        <f t="shared" si="0"/>
        <v>90</v>
      </c>
      <c r="CN6" s="30">
        <f t="shared" si="0"/>
        <v>91</v>
      </c>
      <c r="CO6" s="21">
        <f t="shared" si="0"/>
        <v>92</v>
      </c>
      <c r="CP6" s="10">
        <f t="shared" si="0"/>
        <v>93</v>
      </c>
      <c r="CQ6" s="30">
        <f t="shared" si="0"/>
        <v>94</v>
      </c>
      <c r="CR6" s="145"/>
      <c r="CT6" s="2" t="s">
        <v>134</v>
      </c>
      <c r="CU6" s="2" t="s">
        <v>135</v>
      </c>
    </row>
    <row r="7" spans="2:118" ht="173.1" customHeight="1" x14ac:dyDescent="0.15">
      <c r="B7" s="45" t="s">
        <v>265</v>
      </c>
      <c r="C7" s="48" t="str">
        <f>'1_共通入力シート【記載必須】'!$B$7</f>
        <v>222089</v>
      </c>
      <c r="D7" s="13" t="str">
        <f>'1_共通入力シート【記載必須】'!$C$7</f>
        <v>市町村</v>
      </c>
      <c r="E7" s="13" t="str">
        <f>'1_共通入力シート【記載必須】'!$D$7</f>
        <v>静岡県</v>
      </c>
      <c r="F7" s="13" t="str">
        <f>'1_共通入力シート【記載必須】'!$E$7</f>
        <v>伊東市</v>
      </c>
      <c r="G7" s="13" t="str">
        <f>'1_共通入力シート【記載必須】'!$F$7</f>
        <v>静岡県伊東市</v>
      </c>
      <c r="H7" s="147" t="s">
        <v>266</v>
      </c>
      <c r="I7" s="56" t="s">
        <v>137</v>
      </c>
      <c r="J7" s="150" t="s">
        <v>267</v>
      </c>
      <c r="K7" s="59" t="s">
        <v>268</v>
      </c>
      <c r="L7" s="59" t="s">
        <v>269</v>
      </c>
      <c r="M7" s="63" t="s">
        <v>270</v>
      </c>
      <c r="N7" s="152">
        <f>IFERROR(VLOOKUP(CT7,リンク先!$F$3:$J$9,1+CU7,0),"")</f>
        <v>0.66666666666666663</v>
      </c>
      <c r="O7" s="68">
        <v>5400000</v>
      </c>
      <c r="P7" s="68">
        <v>0</v>
      </c>
      <c r="Q7" s="153">
        <v>5400000</v>
      </c>
      <c r="R7" s="155">
        <f>O7-P7</f>
        <v>5400000</v>
      </c>
      <c r="S7" s="108" t="s">
        <v>142</v>
      </c>
      <c r="T7" s="108" t="s">
        <v>143</v>
      </c>
      <c r="U7" s="111" t="s">
        <v>144</v>
      </c>
      <c r="V7" s="111">
        <v>2022</v>
      </c>
      <c r="W7" s="113">
        <f>DATEVALUE(V7&amp;"年12月31日")</f>
        <v>44926</v>
      </c>
      <c r="X7" s="114">
        <f>2026-V7</f>
        <v>4</v>
      </c>
      <c r="Y7" s="158" t="str">
        <f>'1_共通入力シート【記載必須】'!$G$7</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Z7" s="160" t="s">
        <v>271</v>
      </c>
      <c r="AA7" s="111" t="s">
        <v>272</v>
      </c>
      <c r="AB7" s="111" t="s">
        <v>272</v>
      </c>
      <c r="AC7" s="111" t="s">
        <v>272</v>
      </c>
      <c r="AD7" s="111" t="s">
        <v>272</v>
      </c>
      <c r="AE7" s="117"/>
      <c r="AF7" s="117"/>
      <c r="AG7" s="117"/>
      <c r="AH7" s="117"/>
      <c r="AI7" s="117" t="s">
        <v>273</v>
      </c>
      <c r="AJ7" s="162" t="s">
        <v>274</v>
      </c>
      <c r="AK7" s="164">
        <v>0</v>
      </c>
      <c r="AL7" s="164">
        <v>6</v>
      </c>
      <c r="AM7" s="165">
        <f>SUM(AK7:AL7)</f>
        <v>6</v>
      </c>
      <c r="AN7" s="80">
        <v>6</v>
      </c>
      <c r="AO7" s="95">
        <v>6</v>
      </c>
      <c r="AP7" s="166">
        <f>SUM(AN7:AO7)</f>
        <v>12</v>
      </c>
      <c r="AQ7" s="168">
        <v>0</v>
      </c>
      <c r="AR7" s="170" t="s">
        <v>275</v>
      </c>
      <c r="AS7" s="117" t="s">
        <v>276</v>
      </c>
      <c r="AT7" s="101">
        <f>600000*AN7</f>
        <v>3600000</v>
      </c>
      <c r="AU7" s="171">
        <f>300000*AO7</f>
        <v>1800000</v>
      </c>
      <c r="AV7" s="168">
        <v>0</v>
      </c>
      <c r="AW7" s="175">
        <f>SUM(AT7:AV7)</f>
        <v>5400000</v>
      </c>
      <c r="AX7" s="117"/>
      <c r="AY7" s="117" t="s">
        <v>277</v>
      </c>
      <c r="AZ7" s="125" t="str">
        <f>IF('1_共通入力シート【記載必須】'!H$7="","",'1_共通入力シート【記載必須】'!H$7)</f>
        <v>子育てを楽しいと思う親の割合</v>
      </c>
      <c r="BA7" s="40" t="str">
        <f>IF('1_共通入力シート【記載必須】'!I$7="","",'1_共通入力シート【記載必須】'!I$7)</f>
        <v>％</v>
      </c>
      <c r="BB7" s="40" t="str">
        <f>IF('1_共通入力シート【記載必須】'!J$7="","",'1_共通入力シート【記載必須】'!J$7)</f>
        <v xml:space="preserve">95 (R8年度) </v>
      </c>
      <c r="BC7" s="129" t="str">
        <f>IF('1_共通入力シート【記載必須】'!K$7="","",'1_共通入力シート【記載必須】'!K$7)</f>
        <v>---</v>
      </c>
      <c r="BD7" s="125" t="str">
        <f>IF('1_共通入力シート【記載必須】'!L$7="","",'1_共通入力シート【記載必須】'!L$7)</f>
        <v>「出産・子育て支援の充実」に満足している市民の割合（市民満足度調査）</v>
      </c>
      <c r="BE7" s="40" t="str">
        <f>IF('1_共通入力シート【記載必須】'!M$7="","",'1_共通入力シート【記載必須】'!M$7)</f>
        <v>％</v>
      </c>
      <c r="BF7" s="40" t="str">
        <f>IF('1_共通入力シート【記載必須】'!N$7="","",'1_共通入力シート【記載必須】'!N$7)</f>
        <v>70（R8年度）</v>
      </c>
      <c r="BG7" s="129" t="str">
        <f>IF('1_共通入力シート【記載必須】'!O$7="","",'1_共通入力シート【記載必須】'!O$7)</f>
        <v>---</v>
      </c>
      <c r="BH7" s="125" t="str">
        <f>IF('1_共通入力シート【記載必須】'!P$7="","",'1_共通入力シート【記載必須】'!P$7)</f>
        <v/>
      </c>
      <c r="BI7" s="40" t="str">
        <f>IF('1_共通入力シート【記載必須】'!Q$7="","",'1_共通入力シート【記載必須】'!Q$7)</f>
        <v/>
      </c>
      <c r="BJ7" s="40" t="str">
        <f>IF('1_共通入力シート【記載必須】'!R$7="","",'1_共通入力シート【記載必須】'!R$7)</f>
        <v/>
      </c>
      <c r="BK7" s="129" t="str">
        <f>IF('1_共通入力シート【記載必須】'!S$7="","",'1_共通入力シート【記載必須】'!S$7)</f>
        <v/>
      </c>
      <c r="BL7" s="125" t="str">
        <f>IF('1_共通入力シート【記載必須】'!T$7="","",'1_共通入力シート【記載必須】'!T$7)</f>
        <v/>
      </c>
      <c r="BM7" s="40" t="str">
        <f>IF('1_共通入力シート【記載必須】'!U$7="","",'1_共通入力シート【記載必須】'!U$7)</f>
        <v/>
      </c>
      <c r="BN7" s="40" t="str">
        <f>IF('1_共通入力シート【記載必須】'!V$7="","",'1_共通入力シート【記載必須】'!V$7)</f>
        <v/>
      </c>
      <c r="BO7" s="129" t="str">
        <f>IF('1_共通入力シート【記載必須】'!W$7="","",'1_共通入力シート【記載必須】'!W$7)</f>
        <v/>
      </c>
      <c r="BP7" s="125" t="str">
        <f>IF('1_共通入力シート【記載必須】'!X$7="","",'1_共通入力シート【記載必須】'!X$7)</f>
        <v/>
      </c>
      <c r="BQ7" s="40" t="str">
        <f>IF('1_共通入力シート【記載必須】'!Y$7="","",'1_共通入力シート【記載必須】'!Y$7)</f>
        <v/>
      </c>
      <c r="BR7" s="40" t="str">
        <f>IF('1_共通入力シート【記載必須】'!Z$7="","",'1_共通入力シート【記載必須】'!Z$7)</f>
        <v/>
      </c>
      <c r="BS7" s="129" t="str">
        <f>IF('1_共通入力シート【記載必須】'!AA$7="","",'1_共通入力シート【記載必須】'!AA$7)</f>
        <v/>
      </c>
      <c r="BT7" s="36" t="str">
        <f>IF('1_共通入力シート【記載必須】'!AB$7="","",'1_共通入力シート【記載必須】'!AB$7)</f>
        <v>合計特殊出生率</v>
      </c>
      <c r="BU7" s="131" t="str">
        <f>IF('1_共通入力シート【記載必須】'!AC$7="","",'1_共通入力シート【記載必須】'!AC$7)</f>
        <v/>
      </c>
      <c r="BV7" s="129" t="str">
        <f>IF('1_共通入力シート【記載必須】'!AD$7="","",'1_共通入力シート【記載必須】'!AD$7)</f>
        <v>1.23（R5年度）</v>
      </c>
      <c r="BW7" s="36" t="str">
        <f>IF('1_共通入力シート【記載必須】'!AE$7="","",'1_共通入力シート【記載必須】'!AE$7)</f>
        <v>婚姻件数</v>
      </c>
      <c r="BX7" s="40" t="str">
        <f>IF('1_共通入力シート【記載必須】'!AF$7="","",'1_共通入力シート【記載必須】'!AF$7)</f>
        <v>件</v>
      </c>
      <c r="BY7" s="129" t="str">
        <f>IF('1_共通入力シート【記載必須】'!AG$7="","",'1_共通入力シート【記載必須】'!AG$7)</f>
        <v>165(R4年度）</v>
      </c>
      <c r="BZ7" s="36" t="str">
        <f>IF('1_共通入力シート【記載必須】'!AH$7="","",'1_共通入力シート【記載必須】'!AH$7)</f>
        <v>婚姻率</v>
      </c>
      <c r="CA7" s="131" t="str">
        <f>IF('1_共通入力シート【記載必須】'!AI$7="","",'1_共通入力シート【記載必須】'!AI$7)</f>
        <v/>
      </c>
      <c r="CB7" s="129" t="str">
        <f>IF('1_共通入力シート【記載必須】'!AJ$7="","",'1_共通入力シート【記載必須】'!AJ$7)</f>
        <v>2.6（R4年度）</v>
      </c>
      <c r="CC7" s="125" t="s">
        <v>278</v>
      </c>
      <c r="CD7" s="40" t="s">
        <v>29</v>
      </c>
      <c r="CE7" s="27" t="s">
        <v>224</v>
      </c>
      <c r="CF7" s="183" t="s">
        <v>279</v>
      </c>
      <c r="CG7" s="125" t="s">
        <v>280</v>
      </c>
      <c r="CH7" s="40" t="s">
        <v>29</v>
      </c>
      <c r="CI7" s="27" t="s">
        <v>281</v>
      </c>
      <c r="CJ7" s="183" t="s">
        <v>282</v>
      </c>
      <c r="CK7" s="125" t="s">
        <v>283</v>
      </c>
      <c r="CL7" s="40" t="s">
        <v>29</v>
      </c>
      <c r="CM7" s="27" t="s">
        <v>284</v>
      </c>
      <c r="CN7" s="183" t="s">
        <v>285</v>
      </c>
      <c r="CO7" s="134"/>
      <c r="CP7" s="135"/>
      <c r="CQ7" s="137"/>
      <c r="CR7" s="163"/>
      <c r="CT7" s="1" t="str">
        <f>J7&amp;K7</f>
        <v>結婚・妊娠・共育ての相談機会提供・支援プログラム都道府県主導型市町村連携コース</v>
      </c>
      <c r="CU7" s="1">
        <f>IF(I7=リンク先!$C$12,4,VLOOKUP('1_共通入力シート【記載必須】'!$B$7,補助率判定!$B:$I,8,0))</f>
        <v>4</v>
      </c>
    </row>
    <row r="8" spans="2:118" ht="172.35" customHeight="1" x14ac:dyDescent="0.15">
      <c r="B8" s="46" t="s">
        <v>41</v>
      </c>
      <c r="C8" s="49"/>
      <c r="D8" s="3"/>
      <c r="H8" s="148" t="s">
        <v>211</v>
      </c>
      <c r="I8" s="19" t="s">
        <v>212</v>
      </c>
      <c r="M8" s="118" t="s">
        <v>286</v>
      </c>
      <c r="O8" s="493"/>
      <c r="P8" s="493"/>
      <c r="Q8" s="118" t="s">
        <v>214</v>
      </c>
      <c r="R8" s="156"/>
      <c r="S8" s="106" t="s">
        <v>215</v>
      </c>
      <c r="T8" s="109"/>
      <c r="U8" s="157"/>
      <c r="V8" s="157"/>
      <c r="W8" s="157"/>
      <c r="X8" s="157"/>
      <c r="Y8" s="159" t="str">
        <f>'1_共通入力シート【記載必須】'!$G$8</f>
        <v>（記載例）
　過年度に引き続き、婚姻件数や婚姻率の低下に歯止めをかけるべく、出会いの場の創出を重点的に行うほか、主に若い世代に対してライフプランセミナーを重点的に行う。その際、EBPMを意識した事業を推進するため、実施後に事業対象者に丁寧にアンケート調査等を行い、次年度以降により効果的な取組を行えるように留意する。
　また、結婚・妊娠・共育ての相談機会提供・支援プログラムを実施し、経済的不安から結婚に踏み切れない層に対して補助を行う。
（留意点）
・地域の実情及び課題を踏まえ、自治体が展開する少子化対策の全体像を記載</v>
      </c>
      <c r="Z8" s="12" t="s">
        <v>287</v>
      </c>
      <c r="AE8" s="12" t="s">
        <v>288</v>
      </c>
      <c r="AF8" s="12" t="s">
        <v>289</v>
      </c>
      <c r="AG8" s="12" t="s">
        <v>290</v>
      </c>
      <c r="AH8" s="12" t="s">
        <v>291</v>
      </c>
      <c r="AI8" s="12" t="s">
        <v>292</v>
      </c>
      <c r="AJ8" s="163"/>
      <c r="AK8" s="5"/>
      <c r="AL8" s="5"/>
      <c r="AM8" s="42"/>
      <c r="AP8" s="42"/>
      <c r="AQ8" s="169"/>
      <c r="AR8" s="130" t="s">
        <v>293</v>
      </c>
      <c r="AS8" s="514" t="s">
        <v>294</v>
      </c>
      <c r="AT8" s="494"/>
      <c r="AU8" s="495"/>
      <c r="AV8" s="172" t="s">
        <v>295</v>
      </c>
      <c r="AW8" s="176">
        <f>Q7</f>
        <v>5400000</v>
      </c>
      <c r="AX8" s="12" t="s">
        <v>296</v>
      </c>
      <c r="AY8" s="12" t="s">
        <v>297</v>
      </c>
      <c r="AZ8" s="126" t="str">
        <f>'1_共通入力シート【記載必須】'!$H$8</f>
        <v>（記載例）
公的結婚支援による成婚者数</v>
      </c>
      <c r="BA8" s="127" t="str">
        <f>'1_共通入力シート【記載必須】'!$I$8</f>
        <v>件</v>
      </c>
      <c r="BB8" s="128" t="str">
        <f>'1_共通入力シート【記載必須】'!$J$8</f>
        <v>300（R10年度）</v>
      </c>
      <c r="BC8" s="128" t="str">
        <f>'1_共通入力シート【記載必須】'!$K$8</f>
        <v>100（R6年度）
or
数値がない場合は「---」</v>
      </c>
      <c r="BD8" s="178"/>
      <c r="BE8" s="179"/>
      <c r="BF8" s="180"/>
      <c r="BG8" s="180"/>
      <c r="BH8" s="181"/>
      <c r="BI8" s="179"/>
      <c r="BJ8" s="180"/>
      <c r="BK8" s="180"/>
      <c r="BL8" s="181"/>
      <c r="BM8" s="179"/>
      <c r="BN8" s="180"/>
      <c r="BO8" s="180"/>
      <c r="BP8" s="181"/>
      <c r="BQ8" s="179"/>
      <c r="BR8" s="180"/>
      <c r="BS8" s="180"/>
      <c r="BV8" s="128" t="str">
        <f>'1_共通入力シート【記載必須】'!$AD$8</f>
        <v>1.5（R6年）
or
数値がない場合は「---」</v>
      </c>
      <c r="BY8" s="180"/>
      <c r="BZ8" s="182"/>
      <c r="CA8" s="182"/>
      <c r="CB8" s="180"/>
      <c r="CE8" s="28" t="s">
        <v>224</v>
      </c>
      <c r="CF8" s="28" t="s">
        <v>298</v>
      </c>
      <c r="CI8" s="28" t="s">
        <v>299</v>
      </c>
      <c r="CJ8" s="28" t="s">
        <v>298</v>
      </c>
      <c r="CM8" s="180"/>
      <c r="CN8" s="180"/>
      <c r="CO8" s="106" t="s">
        <v>226</v>
      </c>
      <c r="CP8" s="106" t="s">
        <v>227</v>
      </c>
      <c r="CQ8" s="186"/>
      <c r="CR8" s="2"/>
    </row>
    <row r="9" spans="2:118" ht="236.25" customHeight="1" x14ac:dyDescent="0.15">
      <c r="B9" s="9"/>
      <c r="C9" s="9"/>
      <c r="D9" s="9"/>
      <c r="M9" s="151"/>
      <c r="Q9" s="151"/>
      <c r="T9" s="110"/>
      <c r="X9" s="110"/>
      <c r="AE9" s="161"/>
      <c r="AF9" s="161"/>
      <c r="AG9" s="161"/>
      <c r="AH9" s="161"/>
      <c r="AI9" s="4"/>
      <c r="AS9" s="515"/>
      <c r="AV9" s="173" t="s">
        <v>300</v>
      </c>
      <c r="AW9" s="177" t="str">
        <f>IF(AW7&gt;Q7,"H＞「対象経費支出予定額」",IF(AW7=Q7,"H＝「対象経費支出予定額」",IF(AW7&lt;Q7,"H＜「対象経費支出予定額」(×のため「対象経費支出予定額」を要修正)")))</f>
        <v>H＝「対象経費支出予定額」</v>
      </c>
      <c r="AX9" s="4"/>
      <c r="AY9" s="4"/>
      <c r="CI9" s="496"/>
      <c r="CJ9" s="496"/>
      <c r="CO9" s="184"/>
      <c r="CP9" s="185"/>
      <c r="CQ9" s="187"/>
    </row>
    <row r="10" spans="2:118" ht="22.5" customHeight="1" x14ac:dyDescent="0.15">
      <c r="B10" s="394"/>
      <c r="C10" s="394"/>
      <c r="D10" s="394"/>
      <c r="E10" s="394"/>
      <c r="F10" s="394"/>
      <c r="G10" s="394"/>
      <c r="H10" s="452"/>
      <c r="T10" s="110"/>
      <c r="X10" s="110"/>
      <c r="AE10" s="4"/>
      <c r="AF10" s="4"/>
      <c r="AG10" s="4"/>
      <c r="AH10" s="4"/>
      <c r="AI10" s="4"/>
      <c r="AV10" s="174"/>
      <c r="AX10" s="4"/>
      <c r="AY10" s="4"/>
      <c r="CO10" s="184"/>
      <c r="CP10" s="185"/>
      <c r="CQ10" s="187"/>
    </row>
    <row r="11" spans="2:118" x14ac:dyDescent="0.15">
      <c r="AV11" s="174"/>
      <c r="CO11" s="184"/>
      <c r="CP11" s="185"/>
      <c r="CQ11" s="187"/>
    </row>
    <row r="12" spans="2:118" x14ac:dyDescent="0.15">
      <c r="CO12" s="184"/>
      <c r="CP12" s="185"/>
      <c r="CQ12" s="187"/>
    </row>
    <row r="13" spans="2:118" x14ac:dyDescent="0.15">
      <c r="CO13" s="184"/>
      <c r="CP13" s="185"/>
      <c r="CQ13" s="187"/>
    </row>
    <row r="14" spans="2:118" x14ac:dyDescent="0.15">
      <c r="CO14" s="184"/>
      <c r="CP14" s="185"/>
      <c r="CQ14" s="187"/>
    </row>
    <row r="15" spans="2:118" x14ac:dyDescent="0.15">
      <c r="CO15" s="184"/>
      <c r="CP15" s="185"/>
      <c r="CQ15" s="187"/>
    </row>
    <row r="16" spans="2:118" x14ac:dyDescent="0.15">
      <c r="CO16" s="184"/>
      <c r="CP16" s="185"/>
      <c r="CQ16" s="187"/>
    </row>
    <row r="17" spans="93:95" x14ac:dyDescent="0.15">
      <c r="CO17" s="184"/>
      <c r="CP17" s="185"/>
      <c r="CQ17" s="187"/>
    </row>
    <row r="18" spans="93:95" x14ac:dyDescent="0.15">
      <c r="CO18" s="184"/>
      <c r="CP18" s="185"/>
      <c r="CQ18" s="187"/>
    </row>
    <row r="19" spans="93:95" x14ac:dyDescent="0.15">
      <c r="CO19" s="184"/>
      <c r="CP19" s="185"/>
      <c r="CQ19" s="187"/>
    </row>
    <row r="20" spans="93:95" x14ac:dyDescent="0.15">
      <c r="CO20" s="184"/>
      <c r="CP20" s="185"/>
      <c r="CQ20" s="187"/>
    </row>
    <row r="21" spans="93:95" x14ac:dyDescent="0.15">
      <c r="CO21" s="184"/>
      <c r="CP21" s="185"/>
      <c r="CQ21" s="187"/>
    </row>
    <row r="22" spans="93:95" x14ac:dyDescent="0.15">
      <c r="CO22" s="184"/>
      <c r="CP22" s="185"/>
      <c r="CQ22" s="187"/>
    </row>
    <row r="23" spans="93:95" x14ac:dyDescent="0.15">
      <c r="CO23" s="184"/>
      <c r="CP23" s="185"/>
      <c r="CQ23" s="187"/>
    </row>
    <row r="24" spans="93:95" x14ac:dyDescent="0.15">
      <c r="CO24" s="184"/>
      <c r="CP24" s="185"/>
      <c r="CQ24" s="187"/>
    </row>
    <row r="25" spans="93:95" x14ac:dyDescent="0.15">
      <c r="CO25" s="184"/>
      <c r="CP25" s="185"/>
      <c r="CQ25" s="187"/>
    </row>
    <row r="26" spans="93:95" x14ac:dyDescent="0.15">
      <c r="CO26" s="37"/>
      <c r="CP26" s="37"/>
      <c r="CQ26" s="49"/>
    </row>
  </sheetData>
  <sheetProtection algorithmName="SHA-512" hashValue="q4N5m0LPnOZ1cy/9/BHogKkxRIhli5ACdGuvHUnz9oMTDJgDkWQ6JjywBW2AsdEAseZqU7G1l6tjTzv3AwVSVg==" saltValue="ZoKQV9pcKSD+lqXHQ0magA==" spinCount="100000" sheet="1" formatCells="0" formatColumns="0" formatRows="0" autoFilter="0"/>
  <mergeCells count="84">
    <mergeCell ref="AZ4:BC4"/>
    <mergeCell ref="BD4:BG4"/>
    <mergeCell ref="BH4:BK4"/>
    <mergeCell ref="AS8:AS9"/>
    <mergeCell ref="AT3:AT5"/>
    <mergeCell ref="AU3:AU5"/>
    <mergeCell ref="AV3:AV5"/>
    <mergeCell ref="AW3:AW5"/>
    <mergeCell ref="AP3:AP5"/>
    <mergeCell ref="AQ3:AQ5"/>
    <mergeCell ref="AR3:AR5"/>
    <mergeCell ref="AS3:AS5"/>
    <mergeCell ref="AY3:AY5"/>
    <mergeCell ref="AX3:AX5"/>
    <mergeCell ref="AK3:AK5"/>
    <mergeCell ref="AL3:AL5"/>
    <mergeCell ref="AM3:AM5"/>
    <mergeCell ref="AN3:AN5"/>
    <mergeCell ref="AO3:AO5"/>
    <mergeCell ref="AF3:AF5"/>
    <mergeCell ref="AG3:AG5"/>
    <mergeCell ref="AH3:AH5"/>
    <mergeCell ref="AI3:AI5"/>
    <mergeCell ref="AJ3:AJ5"/>
    <mergeCell ref="N3:N5"/>
    <mergeCell ref="O3:O5"/>
    <mergeCell ref="P3:P5"/>
    <mergeCell ref="Q3:Q5"/>
    <mergeCell ref="R3:R5"/>
    <mergeCell ref="I3:I5"/>
    <mergeCell ref="J3:J5"/>
    <mergeCell ref="K3:K5"/>
    <mergeCell ref="L3:L5"/>
    <mergeCell ref="M3:M5"/>
    <mergeCell ref="B10:H10"/>
    <mergeCell ref="B3:B5"/>
    <mergeCell ref="C3:C5"/>
    <mergeCell ref="D3:D5"/>
    <mergeCell ref="E3:E5"/>
    <mergeCell ref="F3:F5"/>
    <mergeCell ref="G3:G5"/>
    <mergeCell ref="H3:H5"/>
    <mergeCell ref="O8:P8"/>
    <mergeCell ref="AT8:AU8"/>
    <mergeCell ref="CI9:CJ9"/>
    <mergeCell ref="S3:T5"/>
    <mergeCell ref="U3:U5"/>
    <mergeCell ref="V3:V5"/>
    <mergeCell ref="W3:W5"/>
    <mergeCell ref="X3:X5"/>
    <mergeCell ref="Y3:Y5"/>
    <mergeCell ref="Z3:Z5"/>
    <mergeCell ref="AA3:AA5"/>
    <mergeCell ref="AB3:AB5"/>
    <mergeCell ref="AC3:AC5"/>
    <mergeCell ref="AD3:AD5"/>
    <mergeCell ref="BT4:BV4"/>
    <mergeCell ref="AE3:AE5"/>
    <mergeCell ref="BL4:BO4"/>
    <mergeCell ref="BP4:BS4"/>
    <mergeCell ref="CG2:CN2"/>
    <mergeCell ref="CO2:CQ2"/>
    <mergeCell ref="AZ3:BS3"/>
    <mergeCell ref="BT3:CB3"/>
    <mergeCell ref="CC3:CF3"/>
    <mergeCell ref="CG3:CN3"/>
    <mergeCell ref="CO3:CQ3"/>
    <mergeCell ref="CP4:CQ4"/>
    <mergeCell ref="CO4:CO5"/>
    <mergeCell ref="CK4:CN4"/>
    <mergeCell ref="BW4:BY4"/>
    <mergeCell ref="BZ4:CB4"/>
    <mergeCell ref="CC4:CF4"/>
    <mergeCell ref="CG4:CJ4"/>
    <mergeCell ref="AJ2:AM2"/>
    <mergeCell ref="AN2:AY2"/>
    <mergeCell ref="AZ2:BS2"/>
    <mergeCell ref="BT2:CB2"/>
    <mergeCell ref="CC2:CF2"/>
    <mergeCell ref="B1:H1"/>
    <mergeCell ref="B2:H2"/>
    <mergeCell ref="I2:Q2"/>
    <mergeCell ref="AA2:AD2"/>
    <mergeCell ref="AE2:AI2"/>
  </mergeCells>
  <phoneticPr fontId="4"/>
  <conditionalFormatting sqref="F7">
    <cfRule type="expression" dxfId="7" priority="9">
      <formula>$D7="（都道府県分）"</formula>
    </cfRule>
  </conditionalFormatting>
  <conditionalFormatting sqref="AK7:AM7">
    <cfRule type="expression" dxfId="6" priority="26">
      <formula>#REF!="未実施"</formula>
    </cfRule>
  </conditionalFormatting>
  <conditionalFormatting sqref="AX7">
    <cfRule type="expression" dxfId="5" priority="25">
      <formula>#REF!=#REF!</formula>
    </cfRule>
  </conditionalFormatting>
  <dataValidations count="18">
    <dataValidation type="list" allowBlank="1" showInputMessage="1" showErrorMessage="1" sqref="U7" xr:uid="{00000000-0002-0000-0200-000000000000}">
      <formula1>"新規,継続"</formula1>
    </dataValidation>
    <dataValidation type="textLength" allowBlank="1" showInputMessage="1" showErrorMessage="1" errorTitle="文字数超過エラー" error="文字数超過エラー" sqref="AY7 Y7:Z7 BR8:BS8 CB8 BF8:BH8 BY8 BV8 CE8:CF8 BN8:BP8 AZ8 BJ8:BL8 BB8:BD8 CQ26 CC7:CH7 CK7:CL7 CR7:CR8 CM7:CN8 CI7:CJ8 AI7:AI8" xr:uid="{00000000-0002-0000-0200-000001000000}">
      <formula1>1</formula1>
      <formula2>250</formula2>
    </dataValidation>
    <dataValidation type="list" allowBlank="1" showInputMessage="1" showErrorMessage="1" sqref="AA7:AD7" xr:uid="{00000000-0002-0000-0200-000002000000}">
      <formula1>"○"</formula1>
    </dataValidation>
    <dataValidation type="whole" operator="greaterThanOrEqual" allowBlank="1" showInputMessage="1" showErrorMessage="1" sqref="AQ7 AK7:AL7 AV7 AN7:AO7 R7:R8" xr:uid="{00000000-0002-0000-0200-000003000000}">
      <formula1>0</formula1>
    </dataValidation>
    <dataValidation type="list" allowBlank="1" showInputMessage="1" showErrorMessage="1" sqref="AR7" xr:uid="{00000000-0002-0000-0200-000004000000}">
      <formula1>"有,無"</formula1>
    </dataValidation>
    <dataValidation type="whole" allowBlank="1" showInputMessage="1" showErrorMessage="1" sqref="C7" xr:uid="{00000000-0002-0000-0200-000005000000}">
      <formula1>1</formula1>
      <formula2>999999</formula2>
    </dataValidation>
    <dataValidation type="list" allowBlank="1" showInputMessage="1" showErrorMessage="1" sqref="AJ7" xr:uid="{00000000-0002-0000-0200-000006000000}">
      <formula1>"実施中,未実施"</formula1>
    </dataValidation>
    <dataValidation type="list" imeMode="hiragana" allowBlank="1" showInputMessage="1" promptTitle="単位" prompt="目標値・現状値の単位を入力してください。リストに表示されない場合は、直接入力してださい。" sqref="BI8 BM8 BE8 BA8 BQ8" xr:uid="{00000000-0002-0000-0200-000007000000}">
      <formula1>単位</formula1>
    </dataValidation>
    <dataValidation type="textLength" allowBlank="1" showInputMessage="1" showErrorMessage="1" sqref="CO7 CO9:CO25 CQ7:CQ25" xr:uid="{00000000-0002-0000-0200-000008000000}">
      <formula1>0</formula1>
      <formula2>150</formula2>
    </dataValidation>
    <dataValidation type="list" allowBlank="1" showInputMessage="1" showErrorMessage="1" sqref="L7" xr:uid="{00000000-0002-0000-0200-000009000000}">
      <formula1>INDIRECT(TEXT($J7&amp;$I7&amp;$K7,"@"))</formula1>
    </dataValidation>
    <dataValidation type="list" allowBlank="1" showInputMessage="1" showErrorMessage="1" sqref="K7" xr:uid="{00000000-0002-0000-0200-00000A000000}">
      <formula1>INDIRECT(TEXT($J7&amp;$I7,"@"))</formula1>
    </dataValidation>
    <dataValidation type="list" allowBlank="1" showInputMessage="1" showErrorMessage="1" sqref="E7:E8" xr:uid="{00000000-0002-0000-0200-00000B000000}">
      <formula1>都道府県一覧</formula1>
    </dataValidation>
    <dataValidation type="whole" allowBlank="1" showInputMessage="1" showErrorMessage="1" sqref="V7:V8" xr:uid="{00000000-0002-0000-0200-00000C000000}">
      <formula1>1900</formula1>
      <formula2>2100</formula2>
    </dataValidation>
    <dataValidation type="textLength" allowBlank="1" showInputMessage="1" showErrorMessage="1" sqref="AE7:AH8" xr:uid="{00000000-0002-0000-0200-00000D000000}">
      <formula1>1</formula1>
      <formula2>150</formula2>
    </dataValidation>
    <dataValidation type="whole" operator="greaterThanOrEqual" allowBlank="1" showInputMessage="1" showErrorMessage="1" sqref="O7" xr:uid="{00000000-0002-0000-0200-00000E000000}">
      <formula1>Q7</formula1>
    </dataValidation>
    <dataValidation type="whole" operator="lessThanOrEqual" allowBlank="1" showInputMessage="1" showErrorMessage="1" sqref="Q7" xr:uid="{00000000-0002-0000-0200-00000F000000}">
      <formula1>O7</formula1>
    </dataValidation>
    <dataValidation type="whole" operator="lessThan" allowBlank="1" showInputMessage="1" showErrorMessage="1" sqref="P7" xr:uid="{00000000-0002-0000-0200-000010000000}">
      <formula1>O7</formula1>
    </dataValidation>
    <dataValidation type="list" allowBlank="1" showInputMessage="1" showErrorMessage="1" sqref="J7" xr:uid="{00000000-0002-0000-0200-000011000000}">
      <formula1>INDIRECT(TEXT("メニュー2"&amp;$I7,"@"))</formula1>
    </dataValidation>
  </dataValidations>
  <pageMargins left="0.23622047244094491" right="0.23622047244094491" top="0.74803149606299213" bottom="0.55118110236220474" header="0.31496062992125984" footer="0.31496062992125984"/>
  <pageSetup paperSize="9" scale="13" pageOrder="overThenDown" orientation="landscape" horizontalDpi="1200" verticalDpi="12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12000000}">
          <x14:formula1>
            <xm:f>リンク先!$C$12:$C$13</xm:f>
          </x14:formula1>
          <xm:sqref>I7</xm:sqref>
        </x14:dataValidation>
        <x14:dataValidation type="list" allowBlank="1" showInputMessage="1" showErrorMessage="1" xr:uid="{00000000-0002-0000-0200-000013000000}">
          <x14:formula1>
            <xm:f>リンク先!$A$97:$A$98</xm:f>
          </x14:formula1>
          <xm:sqref>D7:D8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theme="1"/>
    <pageSetUpPr fitToPage="1"/>
  </sheetPr>
  <dimension ref="B1:Z26"/>
  <sheetViews>
    <sheetView view="pageBreakPreview" topLeftCell="H1" zoomScale="85" zoomScaleNormal="115" zoomScaleSheetLayoutView="85" workbookViewId="0">
      <selection activeCell="E8" sqref="E8"/>
    </sheetView>
  </sheetViews>
  <sheetFormatPr defaultColWidth="9.140625" defaultRowHeight="12" x14ac:dyDescent="0.15"/>
  <cols>
    <col min="1" max="1" width="3.7109375" customWidth="1"/>
    <col min="2" max="2" width="7" customWidth="1"/>
    <col min="3" max="3" width="10.42578125" customWidth="1"/>
    <col min="4" max="4" width="9" style="188" customWidth="1"/>
    <col min="5" max="5" width="8.85546875" style="189" customWidth="1"/>
    <col min="6" max="6" width="51.7109375" bestFit="1" customWidth="1"/>
    <col min="7" max="7" width="20.7109375" customWidth="1"/>
    <col min="8" max="8" width="70.7109375" bestFit="1" customWidth="1"/>
    <col min="9" max="9" width="47" customWidth="1"/>
    <col min="10" max="10" width="7.5703125" customWidth="1"/>
    <col min="11" max="13" width="14.140625" style="190" customWidth="1"/>
    <col min="14" max="14" width="4.140625" style="190" customWidth="1"/>
    <col min="15" max="15" width="11.42578125" style="190" customWidth="1"/>
    <col min="16" max="18" width="8.42578125" style="190" customWidth="1"/>
    <col min="19" max="19" width="10.7109375" style="190" customWidth="1"/>
    <col min="20" max="20" width="5.42578125" customWidth="1"/>
    <col min="21" max="21" width="13.85546875" customWidth="1"/>
    <col min="23" max="23" width="14.42578125" customWidth="1"/>
    <col min="24" max="24" width="19.140625" bestFit="1" customWidth="1"/>
    <col min="25" max="25" width="25.28515625" customWidth="1"/>
    <col min="26" max="26" width="35.7109375" customWidth="1"/>
  </cols>
  <sheetData>
    <row r="1" spans="2:26" ht="15.75" customHeight="1" x14ac:dyDescent="0.15">
      <c r="F1" s="527" t="s">
        <v>301</v>
      </c>
      <c r="G1" s="527"/>
      <c r="H1" s="527"/>
      <c r="I1" s="527"/>
      <c r="K1" s="219"/>
      <c r="L1" s="223"/>
      <c r="M1" s="227"/>
      <c r="N1" s="219"/>
      <c r="O1" s="533" t="s">
        <v>302</v>
      </c>
      <c r="P1" s="534"/>
      <c r="Q1" s="534"/>
      <c r="R1" s="534"/>
      <c r="S1" s="534"/>
    </row>
    <row r="2" spans="2:26" x14ac:dyDescent="0.15">
      <c r="K2"/>
      <c r="L2"/>
      <c r="M2"/>
      <c r="N2"/>
      <c r="O2" s="534"/>
      <c r="P2" s="534"/>
      <c r="Q2" s="534"/>
      <c r="R2" s="534"/>
      <c r="S2" s="534"/>
    </row>
    <row r="3" spans="2:26" ht="36" customHeight="1" x14ac:dyDescent="0.15">
      <c r="B3" s="192" t="s">
        <v>303</v>
      </c>
      <c r="C3" s="195"/>
      <c r="D3" s="198"/>
      <c r="E3" s="198"/>
      <c r="F3" s="192" t="s">
        <v>304</v>
      </c>
      <c r="G3" s="209"/>
      <c r="H3" s="209"/>
      <c r="I3" s="195"/>
      <c r="J3" s="198"/>
      <c r="K3" s="192" t="s">
        <v>305</v>
      </c>
      <c r="L3" s="209"/>
      <c r="M3" s="195"/>
      <c r="N3" s="228"/>
      <c r="O3" s="233" t="s">
        <v>306</v>
      </c>
      <c r="P3" s="238"/>
      <c r="Q3" s="243"/>
      <c r="R3" s="233" t="s">
        <v>307</v>
      </c>
      <c r="S3" s="243"/>
      <c r="U3" s="528" t="s">
        <v>303</v>
      </c>
      <c r="V3" s="529"/>
      <c r="W3" s="530"/>
      <c r="X3" s="535" t="s">
        <v>116</v>
      </c>
      <c r="Y3" s="531" t="s">
        <v>117</v>
      </c>
      <c r="Z3" s="531"/>
    </row>
    <row r="4" spans="2:26" ht="13.5" x14ac:dyDescent="0.15">
      <c r="B4" s="193" t="s">
        <v>308</v>
      </c>
      <c r="C4" s="196" t="s">
        <v>309</v>
      </c>
      <c r="D4" s="199" t="s">
        <v>310</v>
      </c>
      <c r="E4" s="199" t="s">
        <v>311</v>
      </c>
      <c r="F4" s="193" t="s">
        <v>312</v>
      </c>
      <c r="G4" s="210" t="s">
        <v>309</v>
      </c>
      <c r="H4" s="193" t="s">
        <v>313</v>
      </c>
      <c r="I4" s="193" t="s">
        <v>314</v>
      </c>
      <c r="J4" s="199" t="s">
        <v>315</v>
      </c>
      <c r="K4" s="193" t="s">
        <v>107</v>
      </c>
      <c r="L4" s="193" t="s">
        <v>316</v>
      </c>
      <c r="M4" s="193" t="s">
        <v>317</v>
      </c>
      <c r="N4" s="228"/>
      <c r="O4" s="234" t="s">
        <v>318</v>
      </c>
      <c r="P4" s="239" t="s">
        <v>319</v>
      </c>
      <c r="Q4" s="244" t="s">
        <v>320</v>
      </c>
      <c r="R4" s="248" t="s">
        <v>321</v>
      </c>
      <c r="S4" s="244" t="s">
        <v>322</v>
      </c>
      <c r="U4" s="258" t="s">
        <v>323</v>
      </c>
      <c r="V4" s="262" t="s">
        <v>324</v>
      </c>
      <c r="W4" s="264" t="s">
        <v>309</v>
      </c>
      <c r="X4" s="531"/>
      <c r="Y4" s="266" t="s">
        <v>325</v>
      </c>
      <c r="Z4" s="269" t="s">
        <v>132</v>
      </c>
    </row>
    <row r="5" spans="2:26" s="191" customFormat="1" ht="12.75" customHeight="1" x14ac:dyDescent="0.15">
      <c r="B5" s="521" t="str">
        <f>'1_共通入力シート【記載必須】'!F7</f>
        <v>静岡県伊東市</v>
      </c>
      <c r="C5" s="524" t="str">
        <f>W5</f>
        <v>市町村</v>
      </c>
      <c r="D5" s="200" t="s">
        <v>12</v>
      </c>
      <c r="E5" s="203" t="str">
        <f>IF('2_個別入力シート（支援プログラム以外）'!I7&lt;&gt;"",'2_個別入力シート（支援プログラム以外）'!I7,"")</f>
        <v>R7</v>
      </c>
      <c r="F5" s="206" t="str">
        <f>IF('2_個別入力シート（支援プログラム以外）'!J7&lt;&gt;"",'2_個別入力シート（支援プログラム以外）'!J7,"")</f>
        <v>結婚_妊娠・出産_子育てに温かい社会づくり・気運醸成事業</v>
      </c>
      <c r="G5" s="206" t="str">
        <f>IF('2_個別入力シート（支援プログラム以外）'!K7&lt;&gt;"",'2_個別入力シート（支援プログラム以外）'!K7,"")</f>
        <v>一般メニュー</v>
      </c>
      <c r="H5" s="211" t="str">
        <f>IF('2_個別入力シート（支援プログラム以外）'!L7&lt;&gt;"",'2_個別入力シート（支援プログラム以外）'!L7,"")</f>
        <v>3_1_1 その他、結婚、妊娠・出産、子育てに温かい社会づくり・気運醸成事業</v>
      </c>
      <c r="I5" s="212" t="str">
        <f>IF('2_個別入力シート（支援プログラム以外）'!M7&lt;&gt;"",'2_個別入力シート（支援プログラム以外）'!M7,"")</f>
        <v>プレママプレパパ事業</v>
      </c>
      <c r="J5" s="215">
        <f>IF('2_個別入力シート（支援プログラム以外）'!N7&lt;&gt;"",'2_個別入力シート（支援プログラム以外）'!N7,"")</f>
        <v>0.5</v>
      </c>
      <c r="K5" s="220">
        <f>'2_個別入力シート（支援プログラム以外）'!O7</f>
        <v>35800</v>
      </c>
      <c r="L5" s="224">
        <f>'2_個別入力シート（支援プログラム以外）'!P7</f>
        <v>0</v>
      </c>
      <c r="M5" s="220">
        <f>'2_個別入力シート（支援プログラム以外）'!Q7</f>
        <v>35800</v>
      </c>
      <c r="N5" s="229"/>
      <c r="O5" s="235"/>
      <c r="P5" s="240"/>
      <c r="Q5" s="245"/>
      <c r="R5" s="249"/>
      <c r="S5" s="252"/>
      <c r="T5" s="255"/>
      <c r="U5" s="259" t="str">
        <f>'1_共通入力シート【記載必須】'!$B$7</f>
        <v>222089</v>
      </c>
      <c r="V5" s="263" t="str">
        <f>IF('1_共通入力シート【記載必須】'!$E$7="",'1_共通入力シート【記載必須】'!$D$7,'1_共通入力シート【記載必須】'!$E$7)</f>
        <v>伊東市</v>
      </c>
      <c r="W5" s="265" t="str">
        <f>'1_共通入力シート【記載必須】'!$C$7</f>
        <v>市町村</v>
      </c>
      <c r="X5" s="267">
        <f>'2_個別入力シート（支援プログラム以外）'!FI7</f>
        <v>0</v>
      </c>
      <c r="Y5" s="267">
        <f>'2_個別入力シート（支援プログラム以外）'!FJ7</f>
        <v>0</v>
      </c>
      <c r="Z5" s="270">
        <f>'2_個別入力シート（支援プログラム以外）'!FK7</f>
        <v>0</v>
      </c>
    </row>
    <row r="6" spans="2:26" s="191" customFormat="1" ht="12.75" customHeight="1" x14ac:dyDescent="0.15">
      <c r="B6" s="522"/>
      <c r="C6" s="525"/>
      <c r="D6" s="201" t="s">
        <v>13</v>
      </c>
      <c r="E6" s="204" t="str">
        <f>IF('2_個別入力シート（支援プログラム以外）'!I8&lt;&gt;"",'2_個別入力シート（支援プログラム以外）'!I8,"")</f>
        <v>R7</v>
      </c>
      <c r="F6" s="207" t="str">
        <f>IF('2_個別入力シート（支援プログラム以外）'!J8&lt;&gt;"",'2_個別入力シート（支援プログラム以外）'!J8,"")</f>
        <v>結婚_妊娠・出産_子育てに温かい社会づくり・気運醸成事業</v>
      </c>
      <c r="G6" s="207" t="str">
        <f>IF('2_個別入力シート（支援プログラム以外）'!K8&lt;&gt;"",'2_個別入力シート（支援プログラム以外）'!K8,"")</f>
        <v>一般メニュー</v>
      </c>
      <c r="H6" s="207" t="str">
        <f>IF('2_個別入力シート（支援プログラム以外）'!L8&lt;&gt;"",'2_個別入力シート（支援プログラム以外）'!L8,"")</f>
        <v>3_1_1 その他、結婚、妊娠・出産、子育てに温かい社会づくり・気運醸成事業</v>
      </c>
      <c r="I6" s="213" t="str">
        <f>IF('2_個別入力シート（支援プログラム以外）'!M8&lt;&gt;"",'2_個別入力シート（支援プログラム以外）'!M8,"")</f>
        <v>子育て支援事業（ひよこ）</v>
      </c>
      <c r="J6" s="216">
        <f>IF('2_個別入力シート（支援プログラム以外）'!N8&lt;&gt;"",'2_個別入力シート（支援プログラム以外）'!N8,"")</f>
        <v>0.5</v>
      </c>
      <c r="K6" s="221">
        <f>'2_個別入力シート（支援プログラム以外）'!O8</f>
        <v>3925145</v>
      </c>
      <c r="L6" s="225">
        <f>'2_個別入力シート（支援プログラム以外）'!P8</f>
        <v>0</v>
      </c>
      <c r="M6" s="221">
        <f>'2_個別入力シート（支援プログラム以外）'!Q8</f>
        <v>3925145</v>
      </c>
      <c r="N6" s="230"/>
      <c r="O6" s="236"/>
      <c r="P6" s="241"/>
      <c r="Q6" s="246"/>
      <c r="R6" s="250"/>
      <c r="S6" s="253"/>
      <c r="T6" s="256"/>
      <c r="U6" s="260" t="str">
        <f>'1_共通入力シート【記載必須】'!$B$7</f>
        <v>222089</v>
      </c>
      <c r="V6" s="263" t="str">
        <f>IF('1_共通入力シート【記載必須】'!$E$7="",'1_共通入力シート【記載必須】'!$D$7,'1_共通入力シート【記載必須】'!$E$7)</f>
        <v>伊東市</v>
      </c>
      <c r="W6" s="265" t="str">
        <f>'1_共通入力シート【記載必須】'!$C$7</f>
        <v>市町村</v>
      </c>
      <c r="X6" s="267">
        <f>'2_個別入力シート（支援プログラム以外）'!FI8</f>
        <v>0</v>
      </c>
      <c r="Y6" s="267">
        <f>'2_個別入力シート（支援プログラム以外）'!FJ8</f>
        <v>0</v>
      </c>
      <c r="Z6" s="270">
        <f>'2_個別入力シート（支援プログラム以外）'!FK8</f>
        <v>0</v>
      </c>
    </row>
    <row r="7" spans="2:26" s="191" customFormat="1" ht="12.75" customHeight="1" x14ac:dyDescent="0.15">
      <c r="B7" s="522"/>
      <c r="C7" s="525"/>
      <c r="D7" s="201" t="s">
        <v>14</v>
      </c>
      <c r="E7" s="204" t="str">
        <f>IF('2_個別入力シート（支援プログラム以外）'!I9&lt;&gt;"",'2_個別入力シート（支援プログラム以外）'!I9,"")</f>
        <v>R7</v>
      </c>
      <c r="F7" s="207" t="str">
        <f>IF('2_個別入力シート（支援プログラム以外）'!J9&lt;&gt;"",'2_個別入力シート（支援プログラム以外）'!J9,"")</f>
        <v>結婚_妊娠・出産_子育てに温かい社会づくり・気運醸成事業</v>
      </c>
      <c r="G7" s="207" t="str">
        <f>IF('2_個別入力シート（支援プログラム以外）'!K9&lt;&gt;"",'2_個別入力シート（支援プログラム以外）'!K9,"")</f>
        <v>一般メニュー</v>
      </c>
      <c r="H7" s="207" t="str">
        <f>IF('2_個別入力シート（支援プログラム以外）'!L9&lt;&gt;"",'2_個別入力シート（支援プログラム以外）'!L9,"")</f>
        <v>3_1_1 その他、結婚、妊娠・出産、子育てに温かい社会づくり・気運醸成事業</v>
      </c>
      <c r="I7" s="213" t="str">
        <f>IF('2_個別入力シート（支援プログラム以外）'!M9&lt;&gt;"",'2_個別入力シート（支援プログラム以外）'!M9,"")</f>
        <v>親性準備教室</v>
      </c>
      <c r="J7" s="217">
        <f>IF('2_個別入力シート（支援プログラム以外）'!N9&lt;&gt;"",'2_個別入力シート（支援プログラム以外）'!N9,"")</f>
        <v>0.5</v>
      </c>
      <c r="K7" s="221">
        <f>'2_個別入力シート（支援プログラム以外）'!O9</f>
        <v>93400</v>
      </c>
      <c r="L7" s="225">
        <f>'2_個別入力シート（支援プログラム以外）'!P9</f>
        <v>0</v>
      </c>
      <c r="M7" s="221">
        <f>'2_個別入力シート（支援プログラム以外）'!Q9</f>
        <v>93400</v>
      </c>
      <c r="N7" s="230"/>
      <c r="O7" s="236"/>
      <c r="P7" s="241"/>
      <c r="Q7" s="246"/>
      <c r="R7" s="250"/>
      <c r="S7" s="253"/>
      <c r="T7" s="256"/>
      <c r="U7" s="260" t="str">
        <f>'1_共通入力シート【記載必須】'!$B$7</f>
        <v>222089</v>
      </c>
      <c r="V7" s="263" t="str">
        <f>IF('1_共通入力シート【記載必須】'!$E$7="",'1_共通入力シート【記載必須】'!$D$7,'1_共通入力シート【記載必須】'!$E$7)</f>
        <v>伊東市</v>
      </c>
      <c r="W7" s="265" t="str">
        <f>'1_共通入力シート【記載必須】'!$C$7</f>
        <v>市町村</v>
      </c>
      <c r="X7" s="267">
        <f>'2_個別入力シート（支援プログラム以外）'!FI9</f>
        <v>0</v>
      </c>
      <c r="Y7" s="267">
        <f>'2_個別入力シート（支援プログラム以外）'!FJ9</f>
        <v>0</v>
      </c>
      <c r="Z7" s="270">
        <f>'2_個別入力シート（支援プログラム以外）'!FK9</f>
        <v>0</v>
      </c>
    </row>
    <row r="8" spans="2:26" s="191" customFormat="1" ht="12.75" customHeight="1" x14ac:dyDescent="0.15">
      <c r="B8" s="522"/>
      <c r="C8" s="525"/>
      <c r="D8" s="201" t="s">
        <v>15</v>
      </c>
      <c r="E8" s="204" t="str">
        <f>IF('2_個別入力シート（支援プログラム以外）'!I10&lt;&gt;"",'2_個別入力シート（支援プログラム以外）'!I10,"")</f>
        <v>R7</v>
      </c>
      <c r="F8" s="207" t="str">
        <f>IF('2_個別入力シート（支援プログラム以外）'!J10&lt;&gt;"",'2_個別入力シート（支援プログラム以外）'!J10,"")</f>
        <v>ライフデザイン・結婚支援重点推進事業</v>
      </c>
      <c r="G8" s="207" t="str">
        <f>IF('2_個別入力シート（支援プログラム以外）'!K10&lt;&gt;"",'2_個別入力シート（支援プログラム以外）'!K10,"")</f>
        <v>一般メニュー</v>
      </c>
      <c r="H8" s="207" t="str">
        <f>IF('2_個別入力シート（支援プログラム以外）'!L10&lt;&gt;"",'2_個別入力シート（支援プログラム以外）'!L10,"")</f>
        <v>1_1_3 出会いの機会・場の提供に関する取組</v>
      </c>
      <c r="I8" s="213" t="str">
        <f>IF('2_個別入力シート（支援プログラム以外）'!M10&lt;&gt;"",'2_個別入力シート（支援プログラム以外）'!M10,"")</f>
        <v>ふじのくに出会いサポートセンター登録料助成事業</v>
      </c>
      <c r="J8" s="217">
        <f>IF('2_個別入力シート（支援プログラム以外）'!N10&lt;&gt;"",'2_個別入力シート（支援プログラム以外）'!N10,"")</f>
        <v>0.66666666666666663</v>
      </c>
      <c r="K8" s="221">
        <f>'2_個別入力シート（支援プログラム以外）'!O10</f>
        <v>195000</v>
      </c>
      <c r="L8" s="225">
        <f>'2_個別入力シート（支援プログラム以外）'!P10</f>
        <v>0</v>
      </c>
      <c r="M8" s="221">
        <f>'2_個別入力シート（支援プログラム以外）'!Q10</f>
        <v>195000</v>
      </c>
      <c r="N8" s="230"/>
      <c r="O8" s="236"/>
      <c r="P8" s="241"/>
      <c r="Q8" s="246"/>
      <c r="R8" s="250"/>
      <c r="S8" s="253"/>
      <c r="T8" s="256"/>
      <c r="U8" s="260" t="str">
        <f>'1_共通入力シート【記載必須】'!$B$7</f>
        <v>222089</v>
      </c>
      <c r="V8" s="263" t="str">
        <f>IF('1_共通入力シート【記載必須】'!$E$7="",'1_共通入力シート【記載必須】'!$D$7,'1_共通入力シート【記載必須】'!$E$7)</f>
        <v>伊東市</v>
      </c>
      <c r="W8" s="265" t="str">
        <f>'1_共通入力シート【記載必須】'!$C$7</f>
        <v>市町村</v>
      </c>
      <c r="X8" s="267">
        <f>'2_個別入力シート（支援プログラム以外）'!FI10</f>
        <v>0</v>
      </c>
      <c r="Y8" s="267">
        <f>'2_個別入力シート（支援プログラム以外）'!FJ10</f>
        <v>0</v>
      </c>
      <c r="Z8" s="270">
        <f>'2_個別入力シート（支援プログラム以外）'!FK10</f>
        <v>0</v>
      </c>
    </row>
    <row r="9" spans="2:26" s="191" customFormat="1" ht="12.75" customHeight="1" x14ac:dyDescent="0.15">
      <c r="B9" s="522"/>
      <c r="C9" s="525"/>
      <c r="D9" s="201" t="s">
        <v>16</v>
      </c>
      <c r="E9" s="204" t="str">
        <f>IF('2_個別入力シート（支援プログラム以外）'!I11&lt;&gt;"",'2_個別入力シート（支援プログラム以外）'!I11,"")</f>
        <v/>
      </c>
      <c r="F9" s="207" t="str">
        <f>IF('2_個別入力シート（支援プログラム以外）'!J11&lt;&gt;"",'2_個別入力シート（支援プログラム以外）'!J11,"")</f>
        <v/>
      </c>
      <c r="G9" s="207" t="str">
        <f>IF('2_個別入力シート（支援プログラム以外）'!K11&lt;&gt;"",'2_個別入力シート（支援プログラム以外）'!K11,"")</f>
        <v/>
      </c>
      <c r="H9" s="207" t="str">
        <f>IF('2_個別入力シート（支援プログラム以外）'!L11&lt;&gt;"",'2_個別入力シート（支援プログラム以外）'!L11,"")</f>
        <v/>
      </c>
      <c r="I9" s="213" t="str">
        <f>IF('2_個別入力シート（支援プログラム以外）'!M11&lt;&gt;"",'2_個別入力シート（支援プログラム以外）'!M11,"")</f>
        <v/>
      </c>
      <c r="J9" s="217" t="str">
        <f>IF('2_個別入力シート（支援プログラム以外）'!N11&lt;&gt;"",'2_個別入力シート（支援プログラム以外）'!N11,"")</f>
        <v/>
      </c>
      <c r="K9" s="221">
        <f>'2_個別入力シート（支援プログラム以外）'!O11</f>
        <v>0</v>
      </c>
      <c r="L9" s="225">
        <f>'2_個別入力シート（支援プログラム以外）'!P11</f>
        <v>0</v>
      </c>
      <c r="M9" s="221">
        <f>'2_個別入力シート（支援プログラム以外）'!Q11</f>
        <v>0</v>
      </c>
      <c r="N9" s="230"/>
      <c r="O9" s="236"/>
      <c r="P9" s="241"/>
      <c r="Q9" s="246"/>
      <c r="R9" s="250"/>
      <c r="S9" s="253"/>
      <c r="T9" s="256"/>
      <c r="U9" s="260" t="str">
        <f>'1_共通入力シート【記載必須】'!$B$7</f>
        <v>222089</v>
      </c>
      <c r="V9" s="263" t="str">
        <f>IF('1_共通入力シート【記載必須】'!$E$7="",'1_共通入力シート【記載必須】'!$D$7,'1_共通入力シート【記載必須】'!$E$7)</f>
        <v>伊東市</v>
      </c>
      <c r="W9" s="265" t="str">
        <f>'1_共通入力シート【記載必須】'!$C$7</f>
        <v>市町村</v>
      </c>
      <c r="X9" s="267">
        <f>'2_個別入力シート（支援プログラム以外）'!FI11</f>
        <v>0</v>
      </c>
      <c r="Y9" s="267">
        <f>'2_個別入力シート（支援プログラム以外）'!FJ11</f>
        <v>0</v>
      </c>
      <c r="Z9" s="270">
        <f>'2_個別入力シート（支援プログラム以外）'!FK11</f>
        <v>0</v>
      </c>
    </row>
    <row r="10" spans="2:26" s="191" customFormat="1" ht="12.75" customHeight="1" x14ac:dyDescent="0.15">
      <c r="B10" s="522"/>
      <c r="C10" s="525"/>
      <c r="D10" s="201" t="s">
        <v>113</v>
      </c>
      <c r="E10" s="204" t="str">
        <f>IF('2_個別入力シート（支援プログラム以外）'!I12&lt;&gt;"",'2_個別入力シート（支援プログラム以外）'!I12,"")</f>
        <v/>
      </c>
      <c r="F10" s="207" t="str">
        <f>IF('2_個別入力シート（支援プログラム以外）'!J12&lt;&gt;"",'2_個別入力シート（支援プログラム以外）'!J12,"")</f>
        <v/>
      </c>
      <c r="G10" s="207" t="str">
        <f>IF('2_個別入力シート（支援プログラム以外）'!K12&lt;&gt;"",'2_個別入力シート（支援プログラム以外）'!K12,"")</f>
        <v/>
      </c>
      <c r="H10" s="207" t="str">
        <f>IF('2_個別入力シート（支援プログラム以外）'!L12&lt;&gt;"",'2_個別入力シート（支援プログラム以外）'!L12,"")</f>
        <v/>
      </c>
      <c r="I10" s="213" t="str">
        <f>IF('2_個別入力シート（支援プログラム以外）'!M12&lt;&gt;"",'2_個別入力シート（支援プログラム以外）'!M12,"")</f>
        <v/>
      </c>
      <c r="J10" s="217" t="str">
        <f>IF('2_個別入力シート（支援プログラム以外）'!N12&lt;&gt;"",'2_個別入力シート（支援プログラム以外）'!N12,"")</f>
        <v/>
      </c>
      <c r="K10" s="221">
        <f>'2_個別入力シート（支援プログラム以外）'!O12</f>
        <v>0</v>
      </c>
      <c r="L10" s="225">
        <f>'2_個別入力シート（支援プログラム以外）'!P12</f>
        <v>0</v>
      </c>
      <c r="M10" s="221">
        <f>'2_個別入力シート（支援プログラム以外）'!Q12</f>
        <v>0</v>
      </c>
      <c r="N10" s="230"/>
      <c r="O10" s="236"/>
      <c r="P10" s="241"/>
      <c r="Q10" s="246"/>
      <c r="R10" s="250"/>
      <c r="S10" s="253"/>
      <c r="T10" s="256"/>
      <c r="U10" s="260" t="str">
        <f>'1_共通入力シート【記載必須】'!$B$7</f>
        <v>222089</v>
      </c>
      <c r="V10" s="263" t="str">
        <f>IF('1_共通入力シート【記載必須】'!$E$7="",'1_共通入力シート【記載必須】'!$D$7,'1_共通入力シート【記載必須】'!$E$7)</f>
        <v>伊東市</v>
      </c>
      <c r="W10" s="265" t="str">
        <f>'1_共通入力シート【記載必須】'!$C$7</f>
        <v>市町村</v>
      </c>
      <c r="X10" s="267">
        <f>'2_個別入力シート（支援プログラム以外）'!FI12</f>
        <v>0</v>
      </c>
      <c r="Y10" s="267">
        <f>'2_個別入力シート（支援プログラム以外）'!FJ12</f>
        <v>0</v>
      </c>
      <c r="Z10" s="270">
        <f>'2_個別入力シート（支援プログラム以外）'!FK12</f>
        <v>0</v>
      </c>
    </row>
    <row r="11" spans="2:26" s="191" customFormat="1" ht="12.75" customHeight="1" x14ac:dyDescent="0.15">
      <c r="B11" s="522"/>
      <c r="C11" s="525"/>
      <c r="D11" s="201" t="s">
        <v>114</v>
      </c>
      <c r="E11" s="204" t="str">
        <f>IF('2_個別入力シート（支援プログラム以外）'!I13&lt;&gt;"",'2_個別入力シート（支援プログラム以外）'!I13,"")</f>
        <v/>
      </c>
      <c r="F11" s="207" t="str">
        <f>IF('2_個別入力シート（支援プログラム以外）'!J13&lt;&gt;"",'2_個別入力シート（支援プログラム以外）'!J13,"")</f>
        <v/>
      </c>
      <c r="G11" s="207" t="str">
        <f>IF('2_個別入力シート（支援プログラム以外）'!K13&lt;&gt;"",'2_個別入力シート（支援プログラム以外）'!K13,"")</f>
        <v/>
      </c>
      <c r="H11" s="207" t="str">
        <f>IF('2_個別入力シート（支援プログラム以外）'!L13&lt;&gt;"",'2_個別入力シート（支援プログラム以外）'!L13,"")</f>
        <v/>
      </c>
      <c r="I11" s="213" t="str">
        <f>IF('2_個別入力シート（支援プログラム以外）'!M13&lt;&gt;"",'2_個別入力シート（支援プログラム以外）'!M13,"")</f>
        <v/>
      </c>
      <c r="J11" s="217" t="str">
        <f>IF('2_個別入力シート（支援プログラム以外）'!N13&lt;&gt;"",'2_個別入力シート（支援プログラム以外）'!N13,"")</f>
        <v/>
      </c>
      <c r="K11" s="221">
        <f>'2_個別入力シート（支援プログラム以外）'!O13</f>
        <v>0</v>
      </c>
      <c r="L11" s="225">
        <f>'2_個別入力シート（支援プログラム以外）'!P13</f>
        <v>0</v>
      </c>
      <c r="M11" s="221">
        <f>'2_個別入力シート（支援プログラム以外）'!Q13</f>
        <v>0</v>
      </c>
      <c r="N11" s="230"/>
      <c r="O11" s="236"/>
      <c r="P11" s="241"/>
      <c r="Q11" s="246"/>
      <c r="R11" s="250"/>
      <c r="S11" s="253"/>
      <c r="T11" s="256"/>
      <c r="U11" s="260" t="str">
        <f>'1_共通入力シート【記載必須】'!$B$7</f>
        <v>222089</v>
      </c>
      <c r="V11" s="263" t="str">
        <f>IF('1_共通入力シート【記載必須】'!$E$7="",'1_共通入力シート【記載必須】'!$D$7,'1_共通入力シート【記載必須】'!$E$7)</f>
        <v>伊東市</v>
      </c>
      <c r="W11" s="265" t="str">
        <f>'1_共通入力シート【記載必須】'!$C$7</f>
        <v>市町村</v>
      </c>
      <c r="X11" s="267">
        <f>'2_個別入力シート（支援プログラム以外）'!FI13</f>
        <v>0</v>
      </c>
      <c r="Y11" s="267">
        <f>'2_個別入力シート（支援プログラム以外）'!FJ13</f>
        <v>0</v>
      </c>
      <c r="Z11" s="270">
        <f>'2_個別入力シート（支援プログラム以外）'!FK13</f>
        <v>0</v>
      </c>
    </row>
    <row r="12" spans="2:26" s="191" customFormat="1" ht="12.75" customHeight="1" x14ac:dyDescent="0.15">
      <c r="B12" s="522"/>
      <c r="C12" s="525"/>
      <c r="D12" s="201" t="s">
        <v>115</v>
      </c>
      <c r="E12" s="204" t="str">
        <f>IF('2_個別入力シート（支援プログラム以外）'!I14&lt;&gt;"",'2_個別入力シート（支援プログラム以外）'!I14,"")</f>
        <v/>
      </c>
      <c r="F12" s="207" t="str">
        <f>IF('2_個別入力シート（支援プログラム以外）'!J14&lt;&gt;"",'2_個別入力シート（支援プログラム以外）'!J14,"")</f>
        <v/>
      </c>
      <c r="G12" s="207" t="str">
        <f>IF('2_個別入力シート（支援プログラム以外）'!K14&lt;&gt;"",'2_個別入力シート（支援プログラム以外）'!K14,"")</f>
        <v/>
      </c>
      <c r="H12" s="207" t="str">
        <f>IF('2_個別入力シート（支援プログラム以外）'!L14&lt;&gt;"",'2_個別入力シート（支援プログラム以外）'!L14,"")</f>
        <v/>
      </c>
      <c r="I12" s="213" t="str">
        <f>IF('2_個別入力シート（支援プログラム以外）'!M14&lt;&gt;"",'2_個別入力シート（支援プログラム以外）'!M14,"")</f>
        <v/>
      </c>
      <c r="J12" s="217" t="str">
        <f>IF('2_個別入力シート（支援プログラム以外）'!N14&lt;&gt;"",'2_個別入力シート（支援プログラム以外）'!N14,"")</f>
        <v/>
      </c>
      <c r="K12" s="221">
        <f>'2_個別入力シート（支援プログラム以外）'!O14</f>
        <v>0</v>
      </c>
      <c r="L12" s="225">
        <f>'2_個別入力シート（支援プログラム以外）'!P14</f>
        <v>0</v>
      </c>
      <c r="M12" s="221">
        <f>'2_個別入力シート（支援プログラム以外）'!Q14</f>
        <v>0</v>
      </c>
      <c r="N12" s="230"/>
      <c r="O12" s="236"/>
      <c r="P12" s="241"/>
      <c r="Q12" s="246"/>
      <c r="R12" s="250"/>
      <c r="S12" s="253"/>
      <c r="T12" s="256"/>
      <c r="U12" s="260" t="str">
        <f>'1_共通入力シート【記載必須】'!$B$7</f>
        <v>222089</v>
      </c>
      <c r="V12" s="263" t="str">
        <f>IF('1_共通入力シート【記載必須】'!$E$7="",'1_共通入力シート【記載必須】'!$D$7,'1_共通入力シート【記載必須】'!$E$7)</f>
        <v>伊東市</v>
      </c>
      <c r="W12" s="265" t="str">
        <f>'1_共通入力シート【記載必須】'!$C$7</f>
        <v>市町村</v>
      </c>
      <c r="X12" s="267">
        <f>'2_個別入力シート（支援プログラム以外）'!FI14</f>
        <v>0</v>
      </c>
      <c r="Y12" s="267">
        <f>'2_個別入力シート（支援プログラム以外）'!FJ14</f>
        <v>0</v>
      </c>
      <c r="Z12" s="270">
        <f>'2_個別入力シート（支援プログラム以外）'!FK14</f>
        <v>0</v>
      </c>
    </row>
    <row r="13" spans="2:26" s="191" customFormat="1" ht="12.75" customHeight="1" x14ac:dyDescent="0.15">
      <c r="B13" s="522"/>
      <c r="C13" s="525"/>
      <c r="D13" s="201" t="s">
        <v>200</v>
      </c>
      <c r="E13" s="204" t="str">
        <f>IF('2_個別入力シート（支援プログラム以外）'!I15&lt;&gt;"",'2_個別入力シート（支援プログラム以外）'!I15,"")</f>
        <v/>
      </c>
      <c r="F13" s="207" t="str">
        <f>IF('2_個別入力シート（支援プログラム以外）'!J15&lt;&gt;"",'2_個別入力シート（支援プログラム以外）'!J15,"")</f>
        <v/>
      </c>
      <c r="G13" s="207" t="str">
        <f>IF('2_個別入力シート（支援プログラム以外）'!K15&lt;&gt;"",'2_個別入力シート（支援プログラム以外）'!K15,"")</f>
        <v/>
      </c>
      <c r="H13" s="207" t="str">
        <f>IF('2_個別入力シート（支援プログラム以外）'!L15&lt;&gt;"",'2_個別入力シート（支援プログラム以外）'!L15,"")</f>
        <v/>
      </c>
      <c r="I13" s="213" t="str">
        <f>IF('2_個別入力シート（支援プログラム以外）'!M15&lt;&gt;"",'2_個別入力シート（支援プログラム以外）'!M15,"")</f>
        <v/>
      </c>
      <c r="J13" s="217" t="str">
        <f>IF('2_個別入力シート（支援プログラム以外）'!N15&lt;&gt;"",'2_個別入力シート（支援プログラム以外）'!N15,"")</f>
        <v/>
      </c>
      <c r="K13" s="221">
        <f>'2_個別入力シート（支援プログラム以外）'!O15</f>
        <v>0</v>
      </c>
      <c r="L13" s="225">
        <f>'2_個別入力シート（支援プログラム以外）'!P15</f>
        <v>0</v>
      </c>
      <c r="M13" s="221">
        <f>'2_個別入力シート（支援プログラム以外）'!Q15</f>
        <v>0</v>
      </c>
      <c r="N13" s="230"/>
      <c r="O13" s="236"/>
      <c r="P13" s="241"/>
      <c r="Q13" s="246"/>
      <c r="R13" s="250"/>
      <c r="S13" s="253"/>
      <c r="T13" s="256"/>
      <c r="U13" s="260" t="str">
        <f>'1_共通入力シート【記載必須】'!$B$7</f>
        <v>222089</v>
      </c>
      <c r="V13" s="263" t="str">
        <f>IF('1_共通入力シート【記載必須】'!$E$7="",'1_共通入力シート【記載必須】'!$D$7,'1_共通入力シート【記載必須】'!$E$7)</f>
        <v>伊東市</v>
      </c>
      <c r="W13" s="265" t="str">
        <f>'1_共通入力シート【記載必須】'!$C$7</f>
        <v>市町村</v>
      </c>
      <c r="X13" s="267">
        <f>'2_個別入力シート（支援プログラム以外）'!FI15</f>
        <v>0</v>
      </c>
      <c r="Y13" s="267">
        <f>'2_個別入力シート（支援プログラム以外）'!FJ15</f>
        <v>0</v>
      </c>
      <c r="Z13" s="270">
        <f>'2_個別入力シート（支援プログラム以外）'!FK15</f>
        <v>0</v>
      </c>
    </row>
    <row r="14" spans="2:26" s="191" customFormat="1" ht="12.75" customHeight="1" x14ac:dyDescent="0.15">
      <c r="B14" s="522"/>
      <c r="C14" s="525"/>
      <c r="D14" s="201" t="s">
        <v>201</v>
      </c>
      <c r="E14" s="204" t="str">
        <f>IF('2_個別入力シート（支援プログラム以外）'!I16&lt;&gt;"",'2_個別入力シート（支援プログラム以外）'!I16,"")</f>
        <v/>
      </c>
      <c r="F14" s="207" t="str">
        <f>IF('2_個別入力シート（支援プログラム以外）'!J16&lt;&gt;"",'2_個別入力シート（支援プログラム以外）'!J16,"")</f>
        <v/>
      </c>
      <c r="G14" s="207" t="str">
        <f>IF('2_個別入力シート（支援プログラム以外）'!K16&lt;&gt;"",'2_個別入力シート（支援プログラム以外）'!K16,"")</f>
        <v/>
      </c>
      <c r="H14" s="207" t="str">
        <f>IF('2_個別入力シート（支援プログラム以外）'!L16&lt;&gt;"",'2_個別入力シート（支援プログラム以外）'!L16,"")</f>
        <v/>
      </c>
      <c r="I14" s="213" t="str">
        <f>IF('2_個別入力シート（支援プログラム以外）'!M16&lt;&gt;"",'2_個別入力シート（支援プログラム以外）'!M16,"")</f>
        <v/>
      </c>
      <c r="J14" s="217" t="str">
        <f>IF('2_個別入力シート（支援プログラム以外）'!N16&lt;&gt;"",'2_個別入力シート（支援プログラム以外）'!N16,"")</f>
        <v/>
      </c>
      <c r="K14" s="221">
        <f>'2_個別入力シート（支援プログラム以外）'!O16</f>
        <v>0</v>
      </c>
      <c r="L14" s="225">
        <f>'2_個別入力シート（支援プログラム以外）'!P16</f>
        <v>0</v>
      </c>
      <c r="M14" s="221">
        <f>'2_個別入力シート（支援プログラム以外）'!Q16</f>
        <v>0</v>
      </c>
      <c r="N14" s="230"/>
      <c r="O14" s="236"/>
      <c r="P14" s="241"/>
      <c r="Q14" s="246"/>
      <c r="R14" s="250"/>
      <c r="S14" s="253"/>
      <c r="T14" s="256"/>
      <c r="U14" s="260" t="str">
        <f>'1_共通入力シート【記載必須】'!$B$7</f>
        <v>222089</v>
      </c>
      <c r="V14" s="263" t="str">
        <f>IF('1_共通入力シート【記載必須】'!$E$7="",'1_共通入力シート【記載必須】'!$D$7,'1_共通入力シート【記載必須】'!$E$7)</f>
        <v>伊東市</v>
      </c>
      <c r="W14" s="265" t="str">
        <f>'1_共通入力シート【記載必須】'!$C$7</f>
        <v>市町村</v>
      </c>
      <c r="X14" s="267">
        <f>'2_個別入力シート（支援プログラム以外）'!FI16</f>
        <v>0</v>
      </c>
      <c r="Y14" s="267">
        <f>'2_個別入力シート（支援プログラム以外）'!FJ16</f>
        <v>0</v>
      </c>
      <c r="Z14" s="270">
        <f>'2_個別入力シート（支援プログラム以外）'!FK16</f>
        <v>0</v>
      </c>
    </row>
    <row r="15" spans="2:26" s="191" customFormat="1" ht="12.6" customHeight="1" x14ac:dyDescent="0.15">
      <c r="B15" s="522"/>
      <c r="C15" s="525"/>
      <c r="D15" s="201" t="s">
        <v>202</v>
      </c>
      <c r="E15" s="204" t="str">
        <f>IF('2_個別入力シート（支援プログラム以外）'!I17&lt;&gt;"",'2_個別入力シート（支援プログラム以外）'!I17,"")</f>
        <v/>
      </c>
      <c r="F15" s="207" t="str">
        <f>IF('2_個別入力シート（支援プログラム以外）'!J17&lt;&gt;"",'2_個別入力シート（支援プログラム以外）'!J17,"")</f>
        <v/>
      </c>
      <c r="G15" s="207" t="str">
        <f>IF('2_個別入力シート（支援プログラム以外）'!K17&lt;&gt;"",'2_個別入力シート（支援プログラム以外）'!K17,"")</f>
        <v/>
      </c>
      <c r="H15" s="207" t="str">
        <f>IF('2_個別入力シート（支援プログラム以外）'!L17&lt;&gt;"",'2_個別入力シート（支援プログラム以外）'!L17,"")</f>
        <v/>
      </c>
      <c r="I15" s="213" t="str">
        <f>IF('2_個別入力シート（支援プログラム以外）'!M17&lt;&gt;"",'2_個別入力シート（支援プログラム以外）'!M17,"")</f>
        <v/>
      </c>
      <c r="J15" s="216" t="str">
        <f>IF('2_個別入力シート（支援プログラム以外）'!N17&lt;&gt;"",'2_個別入力シート（支援プログラム以外）'!N17,"")</f>
        <v/>
      </c>
      <c r="K15" s="221">
        <f>'2_個別入力シート（支援プログラム以外）'!O17</f>
        <v>0</v>
      </c>
      <c r="L15" s="225">
        <f>'2_個別入力シート（支援プログラム以外）'!P17</f>
        <v>0</v>
      </c>
      <c r="M15" s="221">
        <f>'2_個別入力シート（支援プログラム以外）'!Q17</f>
        <v>0</v>
      </c>
      <c r="N15" s="230"/>
      <c r="O15" s="236"/>
      <c r="P15" s="241"/>
      <c r="Q15" s="246"/>
      <c r="R15" s="250"/>
      <c r="S15" s="253"/>
      <c r="T15" s="256"/>
      <c r="U15" s="260" t="str">
        <f>'1_共通入力シート【記載必須】'!$B$7</f>
        <v>222089</v>
      </c>
      <c r="V15" s="263" t="str">
        <f>IF('1_共通入力シート【記載必須】'!$E$7="",'1_共通入力シート【記載必須】'!$D$7,'1_共通入力シート【記載必須】'!$E$7)</f>
        <v>伊東市</v>
      </c>
      <c r="W15" s="265" t="str">
        <f>'1_共通入力シート【記載必須】'!$C$7</f>
        <v>市町村</v>
      </c>
      <c r="X15" s="267">
        <f>'2_個別入力シート（支援プログラム以外）'!FI17</f>
        <v>0</v>
      </c>
      <c r="Y15" s="267">
        <f>'2_個別入力シート（支援プログラム以外）'!FJ17</f>
        <v>0</v>
      </c>
      <c r="Z15" s="270">
        <f>'2_個別入力シート（支援プログラム以外）'!FK17</f>
        <v>0</v>
      </c>
    </row>
    <row r="16" spans="2:26" s="191" customFormat="1" ht="12.75" customHeight="1" x14ac:dyDescent="0.15">
      <c r="B16" s="522"/>
      <c r="C16" s="525"/>
      <c r="D16" s="201" t="s">
        <v>203</v>
      </c>
      <c r="E16" s="204" t="str">
        <f>IF('2_個別入力シート（支援プログラム以外）'!I18&lt;&gt;"",'2_個別入力シート（支援プログラム以外）'!I18,"")</f>
        <v/>
      </c>
      <c r="F16" s="207" t="str">
        <f>IF('2_個別入力シート（支援プログラム以外）'!J18&lt;&gt;"",'2_個別入力シート（支援プログラム以外）'!J18,"")</f>
        <v/>
      </c>
      <c r="G16" s="207" t="str">
        <f>IF('2_個別入力シート（支援プログラム以外）'!K18&lt;&gt;"",'2_個別入力シート（支援プログラム以外）'!K18,"")</f>
        <v/>
      </c>
      <c r="H16" s="207" t="str">
        <f>IF('2_個別入力シート（支援プログラム以外）'!L18&lt;&gt;"",'2_個別入力シート（支援プログラム以外）'!L18,"")</f>
        <v/>
      </c>
      <c r="I16" s="213" t="str">
        <f>IF('2_個別入力シート（支援プログラム以外）'!M18&lt;&gt;"",'2_個別入力シート（支援プログラム以外）'!M18,"")</f>
        <v/>
      </c>
      <c r="J16" s="216" t="str">
        <f>IF('2_個別入力シート（支援プログラム以外）'!N18&lt;&gt;"",'2_個別入力シート（支援プログラム以外）'!N18,"")</f>
        <v/>
      </c>
      <c r="K16" s="221">
        <f>'2_個別入力シート（支援プログラム以外）'!O18</f>
        <v>0</v>
      </c>
      <c r="L16" s="225">
        <f>'2_個別入力シート（支援プログラム以外）'!P18</f>
        <v>0</v>
      </c>
      <c r="M16" s="221">
        <f>'2_個別入力シート（支援プログラム以外）'!Q18</f>
        <v>0</v>
      </c>
      <c r="N16" s="230"/>
      <c r="O16" s="236"/>
      <c r="P16" s="241"/>
      <c r="Q16" s="246"/>
      <c r="R16" s="250"/>
      <c r="S16" s="253"/>
      <c r="T16" s="256"/>
      <c r="U16" s="260" t="str">
        <f>'1_共通入力シート【記載必須】'!$B$7</f>
        <v>222089</v>
      </c>
      <c r="V16" s="263" t="str">
        <f>IF('1_共通入力シート【記載必須】'!$E$7="",'1_共通入力シート【記載必須】'!$D$7,'1_共通入力シート【記載必須】'!$E$7)</f>
        <v>伊東市</v>
      </c>
      <c r="W16" s="265" t="str">
        <f>'1_共通入力シート【記載必須】'!$C$7</f>
        <v>市町村</v>
      </c>
      <c r="X16" s="267">
        <f>'2_個別入力シート（支援プログラム以外）'!FI18</f>
        <v>0</v>
      </c>
      <c r="Y16" s="267">
        <f>'2_個別入力シート（支援プログラム以外）'!FJ18</f>
        <v>0</v>
      </c>
      <c r="Z16" s="270">
        <f>'2_個別入力シート（支援プログラム以外）'!FK18</f>
        <v>0</v>
      </c>
    </row>
    <row r="17" spans="2:26" s="191" customFormat="1" ht="12.75" customHeight="1" x14ac:dyDescent="0.15">
      <c r="B17" s="522"/>
      <c r="C17" s="525"/>
      <c r="D17" s="201" t="s">
        <v>204</v>
      </c>
      <c r="E17" s="204" t="str">
        <f>IF('2_個別入力シート（支援プログラム以外）'!I19&lt;&gt;"",'2_個別入力シート（支援プログラム以外）'!I19,"")</f>
        <v/>
      </c>
      <c r="F17" s="207" t="str">
        <f>IF('2_個別入力シート（支援プログラム以外）'!J19&lt;&gt;"",'2_個別入力シート（支援プログラム以外）'!J19,"")</f>
        <v/>
      </c>
      <c r="G17" s="207" t="str">
        <f>IF('2_個別入力シート（支援プログラム以外）'!K19&lt;&gt;"",'2_個別入力シート（支援プログラム以外）'!K19,"")</f>
        <v/>
      </c>
      <c r="H17" s="207" t="str">
        <f>IF('2_個別入力シート（支援プログラム以外）'!L19&lt;&gt;"",'2_個別入力シート（支援プログラム以外）'!L19,"")</f>
        <v/>
      </c>
      <c r="I17" s="213" t="str">
        <f>IF('2_個別入力シート（支援プログラム以外）'!M19&lt;&gt;"",'2_個別入力シート（支援プログラム以外）'!M19,"")</f>
        <v/>
      </c>
      <c r="J17" s="217" t="str">
        <f>IF('2_個別入力シート（支援プログラム以外）'!N19&lt;&gt;"",'2_個別入力シート（支援プログラム以外）'!N19,"")</f>
        <v/>
      </c>
      <c r="K17" s="221">
        <f>'2_個別入力シート（支援プログラム以外）'!O19</f>
        <v>0</v>
      </c>
      <c r="L17" s="225">
        <f>'2_個別入力シート（支援プログラム以外）'!P19</f>
        <v>0</v>
      </c>
      <c r="M17" s="221">
        <f>'2_個別入力シート（支援プログラム以外）'!Q19</f>
        <v>0</v>
      </c>
      <c r="N17" s="230"/>
      <c r="O17" s="236"/>
      <c r="P17" s="241"/>
      <c r="Q17" s="246"/>
      <c r="R17" s="250"/>
      <c r="S17" s="253"/>
      <c r="T17" s="256"/>
      <c r="U17" s="260" t="str">
        <f>'1_共通入力シート【記載必須】'!$B$7</f>
        <v>222089</v>
      </c>
      <c r="V17" s="263" t="str">
        <f>IF('1_共通入力シート【記載必須】'!$E$7="",'1_共通入力シート【記載必須】'!$D$7,'1_共通入力シート【記載必須】'!$E$7)</f>
        <v>伊東市</v>
      </c>
      <c r="W17" s="265" t="str">
        <f>'1_共通入力シート【記載必須】'!$C$7</f>
        <v>市町村</v>
      </c>
      <c r="X17" s="267">
        <f>'2_個別入力シート（支援プログラム以外）'!FI19</f>
        <v>0</v>
      </c>
      <c r="Y17" s="267">
        <f>'2_個別入力シート（支援プログラム以外）'!FJ19</f>
        <v>0</v>
      </c>
      <c r="Z17" s="270">
        <f>'2_個別入力シート（支援プログラム以外）'!FK19</f>
        <v>0</v>
      </c>
    </row>
    <row r="18" spans="2:26" s="191" customFormat="1" ht="12.75" customHeight="1" x14ac:dyDescent="0.15">
      <c r="B18" s="522"/>
      <c r="C18" s="525"/>
      <c r="D18" s="201" t="s">
        <v>205</v>
      </c>
      <c r="E18" s="204" t="str">
        <f>IF('2_個別入力シート（支援プログラム以外）'!I20&lt;&gt;"",'2_個別入力シート（支援プログラム以外）'!I20,"")</f>
        <v/>
      </c>
      <c r="F18" s="207" t="str">
        <f>IF('2_個別入力シート（支援プログラム以外）'!J20&lt;&gt;"",'2_個別入力シート（支援プログラム以外）'!J20,"")</f>
        <v/>
      </c>
      <c r="G18" s="207" t="str">
        <f>IF('2_個別入力シート（支援プログラム以外）'!K20&lt;&gt;"",'2_個別入力シート（支援プログラム以外）'!K20,"")</f>
        <v/>
      </c>
      <c r="H18" s="207" t="str">
        <f>IF('2_個別入力シート（支援プログラム以外）'!L20&lt;&gt;"",'2_個別入力シート（支援プログラム以外）'!L20,"")</f>
        <v/>
      </c>
      <c r="I18" s="213" t="str">
        <f>IF('2_個別入力シート（支援プログラム以外）'!M20&lt;&gt;"",'2_個別入力シート（支援プログラム以外）'!M20,"")</f>
        <v/>
      </c>
      <c r="J18" s="216" t="str">
        <f>IF('2_個別入力シート（支援プログラム以外）'!N20&lt;&gt;"",'2_個別入力シート（支援プログラム以外）'!N20,"")</f>
        <v/>
      </c>
      <c r="K18" s="221">
        <f>'2_個別入力シート（支援プログラム以外）'!O20</f>
        <v>0</v>
      </c>
      <c r="L18" s="225">
        <f>'2_個別入力シート（支援プログラム以外）'!P20</f>
        <v>0</v>
      </c>
      <c r="M18" s="221">
        <f>'2_個別入力シート（支援プログラム以外）'!Q20</f>
        <v>0</v>
      </c>
      <c r="N18" s="230"/>
      <c r="O18" s="236"/>
      <c r="P18" s="241"/>
      <c r="Q18" s="246"/>
      <c r="R18" s="250"/>
      <c r="S18" s="253"/>
      <c r="T18" s="256"/>
      <c r="U18" s="260" t="str">
        <f>'1_共通入力シート【記載必須】'!$B$7</f>
        <v>222089</v>
      </c>
      <c r="V18" s="263" t="str">
        <f>IF('1_共通入力シート【記載必須】'!$E$7="",'1_共通入力シート【記載必須】'!$D$7,'1_共通入力シート【記載必須】'!$E$7)</f>
        <v>伊東市</v>
      </c>
      <c r="W18" s="265" t="str">
        <f>'1_共通入力シート【記載必須】'!$C$7</f>
        <v>市町村</v>
      </c>
      <c r="X18" s="267">
        <f>'2_個別入力シート（支援プログラム以外）'!FI20</f>
        <v>0</v>
      </c>
      <c r="Y18" s="267">
        <f>'2_個別入力シート（支援プログラム以外）'!FJ20</f>
        <v>0</v>
      </c>
      <c r="Z18" s="270">
        <f>'2_個別入力シート（支援プログラム以外）'!FK20</f>
        <v>0</v>
      </c>
    </row>
    <row r="19" spans="2:26" s="191" customFormat="1" ht="12.75" customHeight="1" x14ac:dyDescent="0.15">
      <c r="B19" s="522"/>
      <c r="C19" s="525"/>
      <c r="D19" s="201" t="s">
        <v>206</v>
      </c>
      <c r="E19" s="204" t="str">
        <f>IF('2_個別入力シート（支援プログラム以外）'!I21&lt;&gt;"",'2_個別入力シート（支援プログラム以外）'!I21,"")</f>
        <v/>
      </c>
      <c r="F19" s="207" t="str">
        <f>IF('2_個別入力シート（支援プログラム以外）'!J21&lt;&gt;"",'2_個別入力シート（支援プログラム以外）'!J21,"")</f>
        <v/>
      </c>
      <c r="G19" s="207" t="str">
        <f>IF('2_個別入力シート（支援プログラム以外）'!K21&lt;&gt;"",'2_個別入力シート（支援プログラム以外）'!K21,"")</f>
        <v/>
      </c>
      <c r="H19" s="207" t="str">
        <f>IF('2_個別入力シート（支援プログラム以外）'!L21&lt;&gt;"",'2_個別入力シート（支援プログラム以外）'!L21,"")</f>
        <v/>
      </c>
      <c r="I19" s="213" t="str">
        <f>IF('2_個別入力シート（支援プログラム以外）'!M21&lt;&gt;"",'2_個別入力シート（支援プログラム以外）'!M21,"")</f>
        <v/>
      </c>
      <c r="J19" s="217" t="str">
        <f>IF('2_個別入力シート（支援プログラム以外）'!N21&lt;&gt;"",'2_個別入力シート（支援プログラム以外）'!N21,"")</f>
        <v/>
      </c>
      <c r="K19" s="221">
        <f>'2_個別入力シート（支援プログラム以外）'!O21</f>
        <v>0</v>
      </c>
      <c r="L19" s="225">
        <f>'2_個別入力シート（支援プログラム以外）'!P21</f>
        <v>0</v>
      </c>
      <c r="M19" s="221">
        <f>'2_個別入力シート（支援プログラム以外）'!Q21</f>
        <v>0</v>
      </c>
      <c r="N19" s="230"/>
      <c r="O19" s="236"/>
      <c r="P19" s="241"/>
      <c r="Q19" s="246"/>
      <c r="R19" s="250"/>
      <c r="S19" s="253"/>
      <c r="T19" s="256"/>
      <c r="U19" s="260" t="str">
        <f>'1_共通入力シート【記載必須】'!$B$7</f>
        <v>222089</v>
      </c>
      <c r="V19" s="263" t="str">
        <f>IF('1_共通入力シート【記載必須】'!$E$7="",'1_共通入力シート【記載必須】'!$D$7,'1_共通入力シート【記載必須】'!$E$7)</f>
        <v>伊東市</v>
      </c>
      <c r="W19" s="265" t="str">
        <f>'1_共通入力シート【記載必須】'!$C$7</f>
        <v>市町村</v>
      </c>
      <c r="X19" s="267">
        <f>'2_個別入力シート（支援プログラム以外）'!FI21</f>
        <v>0</v>
      </c>
      <c r="Y19" s="267">
        <f>'2_個別入力シート（支援プログラム以外）'!FJ21</f>
        <v>0</v>
      </c>
      <c r="Z19" s="270">
        <f>'2_個別入力シート（支援プログラム以外）'!FK21</f>
        <v>0</v>
      </c>
    </row>
    <row r="20" spans="2:26" s="191" customFormat="1" ht="12.75" customHeight="1" x14ac:dyDescent="0.15">
      <c r="B20" s="522"/>
      <c r="C20" s="525"/>
      <c r="D20" s="201" t="s">
        <v>207</v>
      </c>
      <c r="E20" s="204" t="str">
        <f>IF('2_個別入力シート（支援プログラム以外）'!I22&lt;&gt;"",'2_個別入力シート（支援プログラム以外）'!I22,"")</f>
        <v/>
      </c>
      <c r="F20" s="207" t="str">
        <f>IF('2_個別入力シート（支援プログラム以外）'!J22&lt;&gt;"",'2_個別入力シート（支援プログラム以外）'!J22,"")</f>
        <v/>
      </c>
      <c r="G20" s="207" t="str">
        <f>IF('2_個別入力シート（支援プログラム以外）'!K22&lt;&gt;"",'2_個別入力シート（支援プログラム以外）'!K22,"")</f>
        <v/>
      </c>
      <c r="H20" s="207" t="str">
        <f>IF('2_個別入力シート（支援プログラム以外）'!L22&lt;&gt;"",'2_個別入力シート（支援プログラム以外）'!L22,"")</f>
        <v/>
      </c>
      <c r="I20" s="213" t="str">
        <f>IF('2_個別入力シート（支援プログラム以外）'!M22&lt;&gt;"",'2_個別入力シート（支援プログラム以外）'!M22,"")</f>
        <v/>
      </c>
      <c r="J20" s="216" t="str">
        <f>IF('2_個別入力シート（支援プログラム以外）'!N22&lt;&gt;"",'2_個別入力シート（支援プログラム以外）'!N22,"")</f>
        <v/>
      </c>
      <c r="K20" s="221">
        <f>'2_個別入力シート（支援プログラム以外）'!O22</f>
        <v>0</v>
      </c>
      <c r="L20" s="225">
        <f>'2_個別入力シート（支援プログラム以外）'!P22</f>
        <v>0</v>
      </c>
      <c r="M20" s="221">
        <f>'2_個別入力シート（支援プログラム以外）'!Q22</f>
        <v>0</v>
      </c>
      <c r="N20" s="230"/>
      <c r="O20" s="236"/>
      <c r="P20" s="241"/>
      <c r="Q20" s="246"/>
      <c r="R20" s="250"/>
      <c r="S20" s="253"/>
      <c r="T20" s="256"/>
      <c r="U20" s="260" t="str">
        <f>'1_共通入力シート【記載必須】'!$B$7</f>
        <v>222089</v>
      </c>
      <c r="V20" s="263" t="str">
        <f>IF('1_共通入力シート【記載必須】'!$E$7="",'1_共通入力シート【記載必須】'!$D$7,'1_共通入力シート【記載必須】'!$E$7)</f>
        <v>伊東市</v>
      </c>
      <c r="W20" s="265" t="str">
        <f>'1_共通入力シート【記載必須】'!$C$7</f>
        <v>市町村</v>
      </c>
      <c r="X20" s="267">
        <f>'2_個別入力シート（支援プログラム以外）'!FI22</f>
        <v>0</v>
      </c>
      <c r="Y20" s="267">
        <f>'2_個別入力シート（支援プログラム以外）'!FJ22</f>
        <v>0</v>
      </c>
      <c r="Z20" s="270">
        <f>'2_個別入力シート（支援プログラム以外）'!FK22</f>
        <v>0</v>
      </c>
    </row>
    <row r="21" spans="2:26" s="191" customFormat="1" ht="12.75" customHeight="1" x14ac:dyDescent="0.15">
      <c r="B21" s="522"/>
      <c r="C21" s="525"/>
      <c r="D21" s="201" t="s">
        <v>208</v>
      </c>
      <c r="E21" s="204" t="str">
        <f>IF('2_個別入力シート（支援プログラム以外）'!I23&lt;&gt;"",'2_個別入力シート（支援プログラム以外）'!I23,"")</f>
        <v/>
      </c>
      <c r="F21" s="207" t="str">
        <f>IF('2_個別入力シート（支援プログラム以外）'!J23&lt;&gt;"",'2_個別入力シート（支援プログラム以外）'!J23,"")</f>
        <v/>
      </c>
      <c r="G21" s="207" t="str">
        <f>IF('2_個別入力シート（支援プログラム以外）'!K23&lt;&gt;"",'2_個別入力シート（支援プログラム以外）'!K23,"")</f>
        <v/>
      </c>
      <c r="H21" s="207" t="str">
        <f>IF('2_個別入力シート（支援プログラム以外）'!L23&lt;&gt;"",'2_個別入力シート（支援プログラム以外）'!L23,"")</f>
        <v/>
      </c>
      <c r="I21" s="213" t="str">
        <f>IF('2_個別入力シート（支援プログラム以外）'!M23&lt;&gt;"",'2_個別入力シート（支援プログラム以外）'!M23,"")</f>
        <v/>
      </c>
      <c r="J21" s="216" t="str">
        <f>IF('2_個別入力シート（支援プログラム以外）'!N23&lt;&gt;"",'2_個別入力シート（支援プログラム以外）'!N23,"")</f>
        <v/>
      </c>
      <c r="K21" s="221">
        <f>'2_個別入力シート（支援プログラム以外）'!O23</f>
        <v>0</v>
      </c>
      <c r="L21" s="225">
        <f>'2_個別入力シート（支援プログラム以外）'!P23</f>
        <v>0</v>
      </c>
      <c r="M21" s="221">
        <f>'2_個別入力シート（支援プログラム以外）'!Q23</f>
        <v>0</v>
      </c>
      <c r="N21" s="230"/>
      <c r="O21" s="236"/>
      <c r="P21" s="241"/>
      <c r="Q21" s="246"/>
      <c r="R21" s="250"/>
      <c r="S21" s="253"/>
      <c r="T21" s="256"/>
      <c r="U21" s="260" t="str">
        <f>'1_共通入力シート【記載必須】'!$B$7</f>
        <v>222089</v>
      </c>
      <c r="V21" s="263" t="str">
        <f>IF('1_共通入力シート【記載必須】'!$E$7="",'1_共通入力シート【記載必須】'!$D$7,'1_共通入力シート【記載必須】'!$E$7)</f>
        <v>伊東市</v>
      </c>
      <c r="W21" s="265" t="str">
        <f>'1_共通入力シート【記載必須】'!$C$7</f>
        <v>市町村</v>
      </c>
      <c r="X21" s="267">
        <f>'2_個別入力シート（支援プログラム以外）'!FI23</f>
        <v>0</v>
      </c>
      <c r="Y21" s="267">
        <f>'2_個別入力シート（支援プログラム以外）'!FJ23</f>
        <v>0</v>
      </c>
      <c r="Z21" s="270">
        <f>'2_個別入力シート（支援プログラム以外）'!FK23</f>
        <v>0</v>
      </c>
    </row>
    <row r="22" spans="2:26" s="191" customFormat="1" ht="12.75" customHeight="1" x14ac:dyDescent="0.15">
      <c r="B22" s="522"/>
      <c r="C22" s="525"/>
      <c r="D22" s="201" t="s">
        <v>209</v>
      </c>
      <c r="E22" s="204" t="str">
        <f>IF('2_個別入力シート（支援プログラム以外）'!I24&lt;&gt;"",'2_個別入力シート（支援プログラム以外）'!I24,"")</f>
        <v/>
      </c>
      <c r="F22" s="207" t="str">
        <f>IF('2_個別入力シート（支援プログラム以外）'!J24&lt;&gt;"",'2_個別入力シート（支援プログラム以外）'!J24,"")</f>
        <v/>
      </c>
      <c r="G22" s="207" t="str">
        <f>IF('2_個別入力シート（支援プログラム以外）'!K24&lt;&gt;"",'2_個別入力シート（支援プログラム以外）'!K24,"")</f>
        <v/>
      </c>
      <c r="H22" s="207" t="str">
        <f>IF('2_個別入力シート（支援プログラム以外）'!L24&lt;&gt;"",'2_個別入力シート（支援プログラム以外）'!L24,"")</f>
        <v/>
      </c>
      <c r="I22" s="213" t="str">
        <f>IF('2_個別入力シート（支援プログラム以外）'!M24&lt;&gt;"",'2_個別入力シート（支援プログラム以外）'!M24,"")</f>
        <v/>
      </c>
      <c r="J22" s="216" t="str">
        <f>IF('2_個別入力シート（支援プログラム以外）'!N24&lt;&gt;"",'2_個別入力シート（支援プログラム以外）'!N24,"")</f>
        <v/>
      </c>
      <c r="K22" s="221">
        <f>'2_個別入力シート（支援プログラム以外）'!O24</f>
        <v>0</v>
      </c>
      <c r="L22" s="225">
        <f>'2_個別入力シート（支援プログラム以外）'!P24</f>
        <v>0</v>
      </c>
      <c r="M22" s="221">
        <f>'2_個別入力シート（支援プログラム以外）'!Q24</f>
        <v>0</v>
      </c>
      <c r="N22" s="230"/>
      <c r="O22" s="236"/>
      <c r="P22" s="241"/>
      <c r="Q22" s="246"/>
      <c r="R22" s="250"/>
      <c r="S22" s="253"/>
      <c r="T22" s="256"/>
      <c r="U22" s="260" t="str">
        <f>'1_共通入力シート【記載必須】'!$B$7</f>
        <v>222089</v>
      </c>
      <c r="V22" s="263" t="str">
        <f>IF('1_共通入力シート【記載必須】'!$E$7="",'1_共通入力シート【記載必須】'!$D$7,'1_共通入力シート【記載必須】'!$E$7)</f>
        <v>伊東市</v>
      </c>
      <c r="W22" s="265" t="str">
        <f>'1_共通入力シート【記載必須】'!$C$7</f>
        <v>市町村</v>
      </c>
      <c r="X22" s="267">
        <f>'2_個別入力シート（支援プログラム以外）'!FI24</f>
        <v>0</v>
      </c>
      <c r="Y22" s="267">
        <f>'2_個別入力シート（支援プログラム以外）'!FJ24</f>
        <v>0</v>
      </c>
      <c r="Z22" s="270">
        <f>'2_個別入力シート（支援プログラム以外）'!FK24</f>
        <v>0</v>
      </c>
    </row>
    <row r="23" spans="2:26" s="191" customFormat="1" ht="12.75" customHeight="1" x14ac:dyDescent="0.15">
      <c r="B23" s="522"/>
      <c r="C23" s="525"/>
      <c r="D23" s="201" t="s">
        <v>210</v>
      </c>
      <c r="E23" s="204" t="str">
        <f>IF('2_個別入力シート（支援プログラム以外）'!I25&lt;&gt;"",'2_個別入力シート（支援プログラム以外）'!I25,"")</f>
        <v/>
      </c>
      <c r="F23" s="207" t="str">
        <f>IF('2_個別入力シート（支援プログラム以外）'!J25&lt;&gt;"",'2_個別入力シート（支援プログラム以外）'!J25,"")</f>
        <v/>
      </c>
      <c r="G23" s="207" t="str">
        <f>IF('2_個別入力シート（支援プログラム以外）'!K25&lt;&gt;"",'2_個別入力シート（支援プログラム以外）'!K25,"")</f>
        <v/>
      </c>
      <c r="H23" s="207" t="str">
        <f>IF('2_個別入力シート（支援プログラム以外）'!L25&lt;&gt;"",'2_個別入力シート（支援プログラム以外）'!L25,"")</f>
        <v/>
      </c>
      <c r="I23" s="213" t="str">
        <f>IF('2_個別入力シート（支援プログラム以外）'!M25&lt;&gt;"",'2_個別入力シート（支援プログラム以外）'!M25,"")</f>
        <v/>
      </c>
      <c r="J23" s="216" t="str">
        <f>IF('2_個別入力シート（支援プログラム以外）'!N25&lt;&gt;"",'2_個別入力シート（支援プログラム以外）'!N25,"")</f>
        <v/>
      </c>
      <c r="K23" s="221">
        <f>'2_個別入力シート（支援プログラム以外）'!O25</f>
        <v>0</v>
      </c>
      <c r="L23" s="225">
        <f>'2_個別入力シート（支援プログラム以外）'!P25</f>
        <v>0</v>
      </c>
      <c r="M23" s="221">
        <f>'2_個別入力シート（支援プログラム以外）'!Q25</f>
        <v>0</v>
      </c>
      <c r="N23" s="230"/>
      <c r="O23" s="236"/>
      <c r="P23" s="241"/>
      <c r="Q23" s="246"/>
      <c r="R23" s="250"/>
      <c r="S23" s="253"/>
      <c r="T23" s="256"/>
      <c r="U23" s="260" t="str">
        <f>'1_共通入力シート【記載必須】'!$B$7</f>
        <v>222089</v>
      </c>
      <c r="V23" s="263" t="str">
        <f>IF('1_共通入力シート【記載必須】'!$E$7="",'1_共通入力シート【記載必須】'!$D$7,'1_共通入力シート【記載必須】'!$E$7)</f>
        <v>伊東市</v>
      </c>
      <c r="W23" s="265" t="str">
        <f>'1_共通入力シート【記載必須】'!$C$7</f>
        <v>市町村</v>
      </c>
      <c r="X23" s="268">
        <f>'2_個別入力シート（支援プログラム以外）'!FI25</f>
        <v>0</v>
      </c>
      <c r="Y23" s="268">
        <f>'2_個別入力シート（支援プログラム以外）'!FJ25</f>
        <v>0</v>
      </c>
      <c r="Z23" s="270">
        <f>'2_個別入力シート（支援プログラム以外）'!FK25</f>
        <v>0</v>
      </c>
    </row>
    <row r="24" spans="2:26" s="191" customFormat="1" ht="12.75" customHeight="1" x14ac:dyDescent="0.15">
      <c r="B24" s="523"/>
      <c r="C24" s="526"/>
      <c r="D24" s="202" t="str">
        <f>'3_個別入力シート（支援プログラム）'!B7</f>
        <v>支援プ①</v>
      </c>
      <c r="E24" s="205" t="str">
        <f>IF('3_個別入力シート（支援プログラム）'!I7&lt;&gt;"",'3_個別入力シート（支援プログラム）'!I7,"")</f>
        <v>R7</v>
      </c>
      <c r="F24" s="208" t="str">
        <f>IF('3_個別入力シート（支援プログラム）'!J7&lt;&gt;"",'3_個別入力シート（支援プログラム）'!J7,"")</f>
        <v>結婚・妊娠・共育ての相談機会提供・支援プログラム</v>
      </c>
      <c r="G24" s="208" t="str">
        <f>IF('3_個別入力シート（支援プログラム）'!K7&lt;&gt;"",'3_個別入力シート（支援プログラム）'!K7,"")</f>
        <v>都道府県主導型市町村連携コース</v>
      </c>
      <c r="H24" s="208" t="str">
        <f>IF('3_個別入力シート（支援プログラム）'!L7&lt;&gt;"",'3_個別入力シート（支援プログラム）'!L7,"")</f>
        <v>4_2 結婚・妊娠・共育ての相談機会提供・支援プログラム（都道府県主導型市町村連携コース）</v>
      </c>
      <c r="I24" s="214" t="str">
        <f>IF('3_個別入力シート（支援プログラム）'!M7&lt;&gt;"",'3_個別入力シート（支援プログラム）'!M7,"")</f>
        <v>伊東市結婚新生活支援事業</v>
      </c>
      <c r="J24" s="218">
        <f>IF('3_個別入力シート（支援プログラム）'!N7&lt;&gt;"",'3_個別入力シート（支援プログラム）'!N7,"")</f>
        <v>0.66666666666666663</v>
      </c>
      <c r="K24" s="222">
        <f>'3_個別入力シート（支援プログラム）'!O7</f>
        <v>5400000</v>
      </c>
      <c r="L24" s="226">
        <f>'3_個別入力シート（支援プログラム）'!P7</f>
        <v>0</v>
      </c>
      <c r="M24" s="222">
        <f>'3_個別入力シート（支援プログラム）'!Q7</f>
        <v>5400000</v>
      </c>
      <c r="N24" s="231"/>
      <c r="O24" s="237">
        <f>P24+Q24</f>
        <v>12</v>
      </c>
      <c r="P24" s="242">
        <f>'3_個別入力シート（支援プログラム）'!AN7</f>
        <v>6</v>
      </c>
      <c r="Q24" s="247">
        <f>'3_個別入力シート（支援プログラム）'!AO7</f>
        <v>6</v>
      </c>
      <c r="R24" s="251">
        <f>'3_個別入力シート（支援プログラム）'!AQ7</f>
        <v>0</v>
      </c>
      <c r="S24" s="254">
        <f>'3_個別入力シート（支援プログラム）'!AV7</f>
        <v>0</v>
      </c>
      <c r="T24" s="257"/>
      <c r="U24" s="261" t="str">
        <f>'1_共通入力シート【記載必須】'!$B$7</f>
        <v>222089</v>
      </c>
      <c r="V24" s="263" t="str">
        <f>IF('1_共通入力シート【記載必須】'!$E$7="",'1_共通入力シート【記載必須】'!$D$7,'1_共通入力シート【記載必須】'!$E$7)</f>
        <v>伊東市</v>
      </c>
      <c r="W24" s="265" t="str">
        <f>'1_共通入力シート【記載必須】'!$C$7</f>
        <v>市町村</v>
      </c>
      <c r="X24" s="268">
        <f>'3_個別入力シート（支援プログラム）'!CO7</f>
        <v>0</v>
      </c>
      <c r="Y24" s="268">
        <f>'3_個別入力シート（支援プログラム）'!CP7</f>
        <v>0</v>
      </c>
      <c r="Z24" s="271">
        <f>'3_個別入力シート（支援プログラム）'!CQ7</f>
        <v>0</v>
      </c>
    </row>
    <row r="25" spans="2:26" ht="13.5" customHeight="1" x14ac:dyDescent="0.15">
      <c r="B25" s="194"/>
      <c r="C25" s="532"/>
      <c r="D25" s="532"/>
      <c r="E25" s="532"/>
      <c r="F25" s="532"/>
      <c r="G25" s="532"/>
      <c r="H25" s="532"/>
      <c r="I25" s="532"/>
      <c r="J25" s="532"/>
      <c r="K25" s="532"/>
      <c r="L25" s="532"/>
      <c r="M25" s="532"/>
      <c r="N25" s="197"/>
      <c r="O25" s="197"/>
      <c r="P25" s="197"/>
      <c r="Q25" s="197"/>
      <c r="R25" s="197"/>
      <c r="S25" s="197"/>
    </row>
    <row r="26" spans="2:26" ht="13.5" customHeight="1" x14ac:dyDescent="0.15">
      <c r="B26" s="191"/>
      <c r="C26" s="532"/>
      <c r="D26" s="532"/>
      <c r="E26" s="532"/>
      <c r="F26" s="532"/>
      <c r="G26" s="532"/>
      <c r="H26" s="532"/>
      <c r="I26" s="532"/>
      <c r="J26" s="532"/>
      <c r="K26" s="532"/>
      <c r="L26" s="532"/>
      <c r="M26" s="532"/>
      <c r="N26" s="197"/>
      <c r="O26" s="197"/>
      <c r="P26" s="197"/>
      <c r="Q26" s="197"/>
      <c r="R26" s="197"/>
      <c r="S26" s="197"/>
    </row>
  </sheetData>
  <sheetProtection algorithmName="SHA-512" hashValue="kENYuvajkEXyE9SUQXGCspRUiVJ5sGAYOTTpWlQ2WIpVKTRTs7mefoBfCDvQ4w/370OBvq83Vkyd/ZGXJw06Tg==" saltValue="HZfcl8dmEoj3LulRtgfJzw==" spinCount="100000" sheet="1" formatCells="0" autoFilter="0"/>
  <mergeCells count="9">
    <mergeCell ref="C25:M25"/>
    <mergeCell ref="C26:M26"/>
    <mergeCell ref="O1:S2"/>
    <mergeCell ref="X3:X4"/>
    <mergeCell ref="B5:B24"/>
    <mergeCell ref="C5:C24"/>
    <mergeCell ref="F1:I1"/>
    <mergeCell ref="U3:W3"/>
    <mergeCell ref="Y3:Z3"/>
  </mergeCells>
  <phoneticPr fontId="4"/>
  <pageMargins left="0.51181102362204722" right="0.51181102362204722" top="0.74803149606299213" bottom="0.74803149606299213" header="0.31496062992125984" footer="0.31496062992125984"/>
  <pageSetup paperSize="9" scale="4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BW125"/>
  <sheetViews>
    <sheetView showGridLines="0" tabSelected="1" view="pageBreakPreview" zoomScaleNormal="120" zoomScaleSheetLayoutView="100" workbookViewId="0">
      <selection activeCell="AT34" sqref="AT34"/>
    </sheetView>
  </sheetViews>
  <sheetFormatPr defaultColWidth="2.7109375" defaultRowHeight="12" customHeight="1" x14ac:dyDescent="0.15"/>
  <cols>
    <col min="9" max="9" width="4.5703125" customWidth="1"/>
    <col min="34" max="34" width="4.28515625" customWidth="1"/>
    <col min="37" max="37" width="6.85546875" hidden="1" customWidth="1"/>
    <col min="38" max="38" width="5.28515625" hidden="1" customWidth="1"/>
    <col min="39" max="40" width="5.28515625" style="272" hidden="1" customWidth="1"/>
    <col min="41" max="42" width="5.28515625" hidden="1" customWidth="1"/>
    <col min="43" max="49" width="5.28515625" customWidth="1"/>
  </cols>
  <sheetData>
    <row r="1" spans="1:43" ht="17.25" x14ac:dyDescent="0.15">
      <c r="A1" s="536" t="s">
        <v>326</v>
      </c>
      <c r="B1" s="536"/>
      <c r="C1" s="536"/>
      <c r="D1" s="536"/>
      <c r="E1" s="536"/>
      <c r="F1" s="536"/>
      <c r="G1" s="536"/>
      <c r="H1" s="536"/>
      <c r="I1" s="536"/>
      <c r="J1" s="191"/>
      <c r="K1" s="191"/>
      <c r="L1" s="191"/>
      <c r="M1" s="191"/>
      <c r="N1" s="191"/>
      <c r="O1" s="191"/>
      <c r="P1" s="191"/>
      <c r="Q1" s="191"/>
      <c r="R1" s="191"/>
      <c r="S1" s="191"/>
      <c r="T1" s="191"/>
      <c r="U1" s="191"/>
      <c r="V1" s="191"/>
      <c r="W1" s="191"/>
      <c r="X1" s="191"/>
      <c r="Y1" s="191"/>
      <c r="Z1" s="191"/>
      <c r="AA1" s="191"/>
      <c r="AB1" s="191"/>
      <c r="AC1" s="191"/>
      <c r="AD1" s="191"/>
      <c r="AE1" s="191"/>
      <c r="AF1" s="194" t="s">
        <v>327</v>
      </c>
      <c r="AG1" s="537" t="s">
        <v>13</v>
      </c>
      <c r="AH1" s="538"/>
      <c r="AI1" s="539"/>
      <c r="AJ1" s="191"/>
      <c r="AK1" s="276" t="s">
        <v>328</v>
      </c>
      <c r="AL1" s="191"/>
      <c r="AM1" s="540"/>
      <c r="AN1" s="540"/>
      <c r="AO1" s="272"/>
    </row>
    <row r="2" spans="1:43" ht="12" customHeight="1" x14ac:dyDescent="0.15">
      <c r="A2" s="191"/>
      <c r="B2" s="191"/>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c r="AL2" s="191"/>
      <c r="AM2" s="547"/>
      <c r="AN2" s="547"/>
      <c r="AO2" s="272"/>
    </row>
    <row r="3" spans="1:43" ht="12" customHeight="1" x14ac:dyDescent="0.15">
      <c r="A3" s="191"/>
      <c r="B3" s="276"/>
      <c r="C3" s="276"/>
      <c r="D3" s="276"/>
      <c r="E3" s="541" t="str">
        <f>IF(AK3="R8","（令和８年度予算分）",IF(AK3="R7","（令和７年度予算分）",""))</f>
        <v>（令和７年度予算分）</v>
      </c>
      <c r="F3" s="541"/>
      <c r="G3" s="541"/>
      <c r="H3" s="541"/>
      <c r="I3" s="541"/>
      <c r="J3" s="541"/>
      <c r="K3" s="541"/>
      <c r="L3" s="541"/>
      <c r="M3" s="534" t="s">
        <v>329</v>
      </c>
      <c r="N3" s="534"/>
      <c r="O3" s="534"/>
      <c r="P3" s="534"/>
      <c r="Q3" s="534"/>
      <c r="R3" s="534"/>
      <c r="S3" s="534"/>
      <c r="T3" s="534"/>
      <c r="U3" s="534"/>
      <c r="V3" s="534"/>
      <c r="W3" s="534"/>
      <c r="X3" s="534"/>
      <c r="Y3" s="534"/>
      <c r="Z3" s="534"/>
      <c r="AA3" s="534"/>
      <c r="AB3" s="542" t="str">
        <f>IF(AL3="都道府県","（都道府県分）",IF(AL3="政令指定都市","（市町村分）",IF(AL3="市町村","（市町村分）","")))</f>
        <v>（市町村分）</v>
      </c>
      <c r="AC3" s="542"/>
      <c r="AD3" s="542"/>
      <c r="AE3" s="542"/>
      <c r="AF3" s="542"/>
      <c r="AG3" s="542"/>
      <c r="AH3" s="191" t="s">
        <v>327</v>
      </c>
      <c r="AI3" s="191"/>
      <c r="AJ3" s="191"/>
      <c r="AK3" s="191" t="str">
        <f>VLOOKUP(AG1,'2_個別入力シート（支援プログラム以外）'!$B$7:$GI$25,'2_個別入力シート（支援プログラム以外）'!I6,0)</f>
        <v>R7</v>
      </c>
      <c r="AL3" s="283" t="str">
        <f>VLOOKUP(AG1,'2_個別入力シート（支援プログラム以外）'!$B$7:$GI$25,'2_個別入力シート（支援プログラム以外）'!D6,0)</f>
        <v>市町村</v>
      </c>
      <c r="AM3" s="547"/>
      <c r="AN3" s="547"/>
      <c r="AO3" s="272"/>
    </row>
    <row r="4" spans="1:43" x14ac:dyDescent="0.15">
      <c r="A4" s="191"/>
      <c r="B4" s="191"/>
      <c r="C4" s="191"/>
      <c r="D4" s="191"/>
      <c r="E4" s="191"/>
      <c r="F4" s="191"/>
      <c r="G4" s="191"/>
      <c r="H4" s="191"/>
      <c r="I4" s="191"/>
      <c r="J4" s="191"/>
      <c r="K4" s="191"/>
      <c r="L4" s="191"/>
      <c r="M4" s="191"/>
      <c r="N4" s="191"/>
      <c r="O4" s="191"/>
      <c r="P4" s="191"/>
      <c r="Q4" s="191"/>
      <c r="R4" s="191"/>
      <c r="S4" s="191"/>
      <c r="T4" s="191"/>
      <c r="U4" s="191"/>
      <c r="V4" s="191"/>
      <c r="W4" s="191"/>
      <c r="X4" s="191"/>
      <c r="Y4" s="191"/>
      <c r="Z4" s="191"/>
      <c r="AA4" s="191"/>
      <c r="AB4" s="191"/>
      <c r="AC4" s="191"/>
      <c r="AD4" s="191"/>
      <c r="AE4" s="191"/>
      <c r="AF4" s="191"/>
      <c r="AG4" s="191"/>
      <c r="AH4" s="191"/>
      <c r="AI4" s="191"/>
      <c r="AJ4" s="191"/>
      <c r="AK4" s="191"/>
      <c r="AL4" s="191"/>
      <c r="AM4" s="547"/>
      <c r="AN4" s="547"/>
      <c r="AO4" s="272"/>
    </row>
    <row r="5" spans="1:43" ht="15" customHeight="1" x14ac:dyDescent="0.15">
      <c r="A5" s="191"/>
      <c r="B5" s="191"/>
      <c r="C5" s="191"/>
      <c r="D5" s="191"/>
      <c r="E5" s="191"/>
      <c r="F5" s="191"/>
      <c r="G5" s="191"/>
      <c r="H5" s="191"/>
      <c r="I5" s="191"/>
      <c r="J5" s="191"/>
      <c r="K5" s="191"/>
      <c r="L5" s="191"/>
      <c r="M5" s="191"/>
      <c r="N5" s="543" t="s">
        <v>308</v>
      </c>
      <c r="O5" s="543"/>
      <c r="P5" s="543"/>
      <c r="Q5" s="543"/>
      <c r="R5" s="543"/>
      <c r="S5" s="543"/>
      <c r="T5" s="544" t="str">
        <f>VLOOKUP(AG1,'2_個別入力シート（支援プログラム以外）'!$B$7:$GI$25,'2_個別入力シート（支援プログラム以外）'!G6,0)&amp;""</f>
        <v>静岡県伊東市</v>
      </c>
      <c r="U5" s="544"/>
      <c r="V5" s="544"/>
      <c r="W5" s="544"/>
      <c r="X5" s="544"/>
      <c r="Y5" s="544"/>
      <c r="Z5" s="544"/>
      <c r="AA5" s="544"/>
      <c r="AB5" s="544"/>
      <c r="AC5" s="544"/>
      <c r="AD5" s="544"/>
      <c r="AE5" s="544"/>
      <c r="AF5" s="544"/>
      <c r="AG5" s="544"/>
      <c r="AH5" s="544"/>
      <c r="AI5" s="279"/>
      <c r="AJ5" s="191"/>
      <c r="AK5" s="191"/>
      <c r="AL5" s="191"/>
      <c r="AM5"/>
      <c r="AO5" s="272"/>
    </row>
    <row r="6" spans="1:43" ht="15" customHeight="1" x14ac:dyDescent="0.15">
      <c r="N6" s="545" t="s">
        <v>330</v>
      </c>
      <c r="O6" s="545"/>
      <c r="P6" s="545"/>
      <c r="Q6" s="545"/>
      <c r="R6" s="545"/>
      <c r="S6" s="545"/>
      <c r="T6" s="546" t="str">
        <f>VLOOKUP(AG1,'2_個別入力シート（支援プログラム以外）'!$B$7:$GI$25,'2_個別入力シート（支援プログラム以外）'!H6,0)&amp;""</f>
        <v>健康福祉部子育て支援課</v>
      </c>
      <c r="U6" s="546"/>
      <c r="V6" s="546"/>
      <c r="W6" s="546"/>
      <c r="X6" s="546"/>
      <c r="Y6" s="546"/>
      <c r="Z6" s="546"/>
      <c r="AA6" s="546"/>
      <c r="AB6" s="546"/>
      <c r="AC6" s="546"/>
      <c r="AD6" s="546"/>
      <c r="AE6" s="546"/>
      <c r="AF6" s="546"/>
      <c r="AG6" s="546"/>
      <c r="AH6" s="546"/>
      <c r="AI6" s="546"/>
      <c r="AM6"/>
      <c r="AO6" s="272"/>
    </row>
    <row r="7" spans="1:43" ht="12" customHeight="1" x14ac:dyDescent="0.15">
      <c r="T7" s="277"/>
      <c r="AM7"/>
      <c r="AO7" s="272"/>
    </row>
    <row r="8" spans="1:43" ht="12" customHeight="1" x14ac:dyDescent="0.15">
      <c r="A8" s="718" t="s">
        <v>312</v>
      </c>
      <c r="B8" s="719"/>
      <c r="C8" s="719"/>
      <c r="D8" s="719"/>
      <c r="E8" s="719"/>
      <c r="F8" s="719"/>
      <c r="G8" s="720"/>
      <c r="H8" s="724" t="str">
        <f>VLOOKUP(AG1,'2_個別入力シート（支援プログラム以外）'!$B$7:$GI$25,'2_個別入力シート（支援プログラム以外）'!J6,0)</f>
        <v>結婚_妊娠・出産_子育てに温かい社会づくり・気運醸成事業</v>
      </c>
      <c r="I8" s="725"/>
      <c r="J8" s="725"/>
      <c r="K8" s="725"/>
      <c r="L8" s="725"/>
      <c r="M8" s="725"/>
      <c r="N8" s="725"/>
      <c r="O8" s="725"/>
      <c r="P8" s="725"/>
      <c r="Q8" s="725"/>
      <c r="R8" s="725"/>
      <c r="S8" s="725"/>
      <c r="T8" s="725"/>
      <c r="U8" s="725"/>
      <c r="V8" s="725"/>
      <c r="W8" s="725"/>
      <c r="X8" s="725"/>
      <c r="Y8" s="725"/>
      <c r="Z8" s="725"/>
      <c r="AA8" s="725"/>
      <c r="AB8" s="725"/>
      <c r="AC8" s="725"/>
      <c r="AD8" s="725"/>
      <c r="AE8" s="725"/>
      <c r="AF8" s="725"/>
      <c r="AG8" s="725"/>
      <c r="AH8" s="725"/>
      <c r="AI8" s="725"/>
      <c r="AJ8" s="726"/>
      <c r="AM8"/>
      <c r="AN8"/>
      <c r="AO8" s="277"/>
      <c r="AP8" s="277"/>
    </row>
    <row r="9" spans="1:43" ht="12" customHeight="1" x14ac:dyDescent="0.15">
      <c r="A9" s="721"/>
      <c r="B9" s="722"/>
      <c r="C9" s="722"/>
      <c r="D9" s="722"/>
      <c r="E9" s="722"/>
      <c r="F9" s="722"/>
      <c r="G9" s="723"/>
      <c r="H9" s="727"/>
      <c r="I9" s="728"/>
      <c r="J9" s="728"/>
      <c r="K9" s="728"/>
      <c r="L9" s="728"/>
      <c r="M9" s="728"/>
      <c r="N9" s="728"/>
      <c r="O9" s="728"/>
      <c r="P9" s="728"/>
      <c r="Q9" s="728"/>
      <c r="R9" s="728"/>
      <c r="S9" s="728"/>
      <c r="T9" s="728"/>
      <c r="U9" s="728"/>
      <c r="V9" s="728"/>
      <c r="W9" s="728"/>
      <c r="X9" s="728"/>
      <c r="Y9" s="728"/>
      <c r="Z9" s="728"/>
      <c r="AA9" s="728"/>
      <c r="AB9" s="728"/>
      <c r="AC9" s="728"/>
      <c r="AD9" s="728"/>
      <c r="AE9" s="728"/>
      <c r="AF9" s="728"/>
      <c r="AG9" s="728"/>
      <c r="AH9" s="728"/>
      <c r="AI9" s="728"/>
      <c r="AJ9" s="729"/>
      <c r="AM9"/>
      <c r="AN9"/>
    </row>
    <row r="10" spans="1:43" x14ac:dyDescent="0.15">
      <c r="A10" s="730" t="s">
        <v>309</v>
      </c>
      <c r="B10" s="731"/>
      <c r="C10" s="731"/>
      <c r="D10" s="731"/>
      <c r="E10" s="731"/>
      <c r="F10" s="731"/>
      <c r="G10" s="732"/>
      <c r="H10" s="733" t="str">
        <f>VLOOKUP(AG1,'2_個別入力シート（支援プログラム以外）'!$B$7:$GI$25,'2_個別入力シート（支援プログラム以外）'!K6,0)</f>
        <v>一般メニュー</v>
      </c>
      <c r="I10" s="734"/>
      <c r="J10" s="734"/>
      <c r="K10" s="734"/>
      <c r="L10" s="734"/>
      <c r="M10" s="734"/>
      <c r="N10" s="734"/>
      <c r="O10" s="734"/>
      <c r="P10" s="734"/>
      <c r="Q10" s="734"/>
      <c r="R10" s="734"/>
      <c r="S10" s="734"/>
      <c r="T10" s="734"/>
      <c r="U10" s="734"/>
      <c r="V10" s="734"/>
      <c r="W10" s="734"/>
      <c r="X10" s="734"/>
      <c r="Y10" s="734"/>
      <c r="Z10" s="734"/>
      <c r="AA10" s="734"/>
      <c r="AB10" s="734"/>
      <c r="AC10" s="734"/>
      <c r="AD10" s="734"/>
      <c r="AE10" s="734"/>
      <c r="AF10" s="734"/>
      <c r="AG10" s="734"/>
      <c r="AH10" s="734"/>
      <c r="AI10" s="734"/>
      <c r="AJ10" s="735"/>
      <c r="AM10"/>
      <c r="AN10"/>
    </row>
    <row r="11" spans="1:43" ht="12" customHeight="1" x14ac:dyDescent="0.15">
      <c r="A11" s="721"/>
      <c r="B11" s="722"/>
      <c r="C11" s="722"/>
      <c r="D11" s="722"/>
      <c r="E11" s="722"/>
      <c r="F11" s="722"/>
      <c r="G11" s="723"/>
      <c r="H11" s="736"/>
      <c r="I11" s="737"/>
      <c r="J11" s="737"/>
      <c r="K11" s="737"/>
      <c r="L11" s="737"/>
      <c r="M11" s="737"/>
      <c r="N11" s="737"/>
      <c r="O11" s="737"/>
      <c r="P11" s="737"/>
      <c r="Q11" s="737"/>
      <c r="R11" s="737"/>
      <c r="S11" s="737"/>
      <c r="T11" s="737"/>
      <c r="U11" s="737"/>
      <c r="V11" s="737"/>
      <c r="W11" s="737"/>
      <c r="X11" s="737"/>
      <c r="Y11" s="737"/>
      <c r="Z11" s="737"/>
      <c r="AA11" s="737"/>
      <c r="AB11" s="737"/>
      <c r="AC11" s="737"/>
      <c r="AD11" s="737"/>
      <c r="AE11" s="737"/>
      <c r="AF11" s="737"/>
      <c r="AG11" s="737"/>
      <c r="AH11" s="737"/>
      <c r="AI11" s="737"/>
      <c r="AJ11" s="738"/>
      <c r="AM11"/>
      <c r="AN11" s="277"/>
      <c r="AO11" s="277"/>
      <c r="AP11" s="277"/>
      <c r="AQ11" s="277"/>
    </row>
    <row r="12" spans="1:43" x14ac:dyDescent="0.15">
      <c r="A12" s="698" t="s">
        <v>313</v>
      </c>
      <c r="B12" s="699"/>
      <c r="C12" s="699"/>
      <c r="D12" s="699"/>
      <c r="E12" s="699"/>
      <c r="F12" s="699"/>
      <c r="G12" s="699"/>
      <c r="H12" s="733" t="str">
        <f>VLOOKUP(AG1,'2_個別入力シート（支援プログラム以外）'!$B$7:$GI$25,'2_個別入力シート（支援プログラム以外）'!L6,0)</f>
        <v>3_1_1 その他、結婚、妊娠・出産、子育てに温かい社会づくり・気運醸成事業</v>
      </c>
      <c r="I12" s="734"/>
      <c r="J12" s="734"/>
      <c r="K12" s="734"/>
      <c r="L12" s="734"/>
      <c r="M12" s="734"/>
      <c r="N12" s="734"/>
      <c r="O12" s="734"/>
      <c r="P12" s="734"/>
      <c r="Q12" s="734"/>
      <c r="R12" s="734"/>
      <c r="S12" s="734"/>
      <c r="T12" s="734"/>
      <c r="U12" s="734"/>
      <c r="V12" s="734"/>
      <c r="W12" s="734"/>
      <c r="X12" s="734"/>
      <c r="Y12" s="734"/>
      <c r="Z12" s="734"/>
      <c r="AA12" s="734"/>
      <c r="AB12" s="734"/>
      <c r="AC12" s="734"/>
      <c r="AD12" s="734"/>
      <c r="AE12" s="734"/>
      <c r="AF12" s="734"/>
      <c r="AG12" s="734"/>
      <c r="AH12" s="734"/>
      <c r="AI12" s="734"/>
      <c r="AJ12" s="735"/>
      <c r="AM12"/>
      <c r="AN12" s="277"/>
      <c r="AO12" s="277"/>
      <c r="AP12" s="277"/>
      <c r="AQ12" s="277"/>
    </row>
    <row r="13" spans="1:43" x14ac:dyDescent="0.15">
      <c r="A13" s="698"/>
      <c r="B13" s="699"/>
      <c r="C13" s="699"/>
      <c r="D13" s="699"/>
      <c r="E13" s="699"/>
      <c r="F13" s="699"/>
      <c r="G13" s="699"/>
      <c r="H13" s="736"/>
      <c r="I13" s="737"/>
      <c r="J13" s="737"/>
      <c r="K13" s="737"/>
      <c r="L13" s="737"/>
      <c r="M13" s="737"/>
      <c r="N13" s="737"/>
      <c r="O13" s="737"/>
      <c r="P13" s="737"/>
      <c r="Q13" s="737"/>
      <c r="R13" s="737"/>
      <c r="S13" s="737"/>
      <c r="T13" s="737"/>
      <c r="U13" s="737"/>
      <c r="V13" s="737"/>
      <c r="W13" s="737"/>
      <c r="X13" s="737"/>
      <c r="Y13" s="737"/>
      <c r="Z13" s="737"/>
      <c r="AA13" s="737"/>
      <c r="AB13" s="737"/>
      <c r="AC13" s="737"/>
      <c r="AD13" s="737"/>
      <c r="AE13" s="737"/>
      <c r="AF13" s="737"/>
      <c r="AG13" s="737"/>
      <c r="AH13" s="737"/>
      <c r="AI13" s="737"/>
      <c r="AJ13" s="738"/>
      <c r="AM13"/>
      <c r="AO13" s="277"/>
      <c r="AP13" s="277"/>
      <c r="AQ13" s="277"/>
    </row>
    <row r="14" spans="1:43" ht="12" customHeight="1" x14ac:dyDescent="0.15">
      <c r="A14" s="698" t="s">
        <v>314</v>
      </c>
      <c r="B14" s="699"/>
      <c r="C14" s="699"/>
      <c r="D14" s="699"/>
      <c r="E14" s="699"/>
      <c r="F14" s="699"/>
      <c r="G14" s="699"/>
      <c r="H14" s="733" t="str">
        <f>VLOOKUP(AG1,'2_個別入力シート（支援プログラム以外）'!$B$7:$GI$25,'2_個別入力シート（支援プログラム以外）'!M6,0)</f>
        <v>子育て支援事業（ひよこ）</v>
      </c>
      <c r="I14" s="734"/>
      <c r="J14" s="734"/>
      <c r="K14" s="734"/>
      <c r="L14" s="734"/>
      <c r="M14" s="734"/>
      <c r="N14" s="734"/>
      <c r="O14" s="734"/>
      <c r="P14" s="734"/>
      <c r="Q14" s="734"/>
      <c r="R14" s="734"/>
      <c r="S14" s="734"/>
      <c r="T14" s="734"/>
      <c r="U14" s="734"/>
      <c r="V14" s="734"/>
      <c r="W14" s="734"/>
      <c r="X14" s="734"/>
      <c r="Y14" s="734"/>
      <c r="Z14" s="734"/>
      <c r="AA14" s="734"/>
      <c r="AB14" s="741" t="s">
        <v>331</v>
      </c>
      <c r="AC14" s="741"/>
      <c r="AD14" s="741"/>
      <c r="AE14" s="741"/>
      <c r="AF14" s="742" t="str">
        <f>VLOOKUP(AG1,'2_個別入力シート（支援プログラム以外）'!$B$7:$GI$25,'2_個別入力シート（支援プログラム以外）'!BE6,0)</f>
        <v>継続</v>
      </c>
      <c r="AG14" s="742"/>
      <c r="AH14" s="742"/>
      <c r="AI14" s="742"/>
      <c r="AJ14" s="743"/>
      <c r="AM14"/>
      <c r="AN14" s="277"/>
      <c r="AO14" s="277"/>
      <c r="AP14" s="277"/>
      <c r="AQ14" s="277"/>
    </row>
    <row r="15" spans="1:43" ht="12" customHeight="1" x14ac:dyDescent="0.15">
      <c r="A15" s="698"/>
      <c r="B15" s="699"/>
      <c r="C15" s="699"/>
      <c r="D15" s="699"/>
      <c r="E15" s="699"/>
      <c r="F15" s="699"/>
      <c r="G15" s="699"/>
      <c r="H15" s="739"/>
      <c r="I15" s="740"/>
      <c r="J15" s="740"/>
      <c r="K15" s="740"/>
      <c r="L15" s="740"/>
      <c r="M15" s="740"/>
      <c r="N15" s="740"/>
      <c r="O15" s="740"/>
      <c r="P15" s="740"/>
      <c r="Q15" s="740"/>
      <c r="R15" s="740"/>
      <c r="S15" s="740"/>
      <c r="T15" s="740"/>
      <c r="U15" s="740"/>
      <c r="V15" s="740"/>
      <c r="W15" s="740"/>
      <c r="X15" s="740"/>
      <c r="Y15" s="740"/>
      <c r="Z15" s="740"/>
      <c r="AA15" s="740"/>
      <c r="AB15" s="741"/>
      <c r="AC15" s="741"/>
      <c r="AD15" s="741"/>
      <c r="AE15" s="741"/>
      <c r="AF15" s="742"/>
      <c r="AG15" s="742"/>
      <c r="AH15" s="742"/>
      <c r="AI15" s="742"/>
      <c r="AJ15" s="743"/>
      <c r="AM15"/>
      <c r="AN15" s="277"/>
      <c r="AO15" s="277"/>
      <c r="AP15" s="277"/>
      <c r="AQ15" s="277"/>
    </row>
    <row r="16" spans="1:43" ht="12" customHeight="1" x14ac:dyDescent="0.15">
      <c r="A16" s="698"/>
      <c r="B16" s="699"/>
      <c r="C16" s="699"/>
      <c r="D16" s="699"/>
      <c r="E16" s="699"/>
      <c r="F16" s="699"/>
      <c r="G16" s="699"/>
      <c r="H16" s="736"/>
      <c r="I16" s="737"/>
      <c r="J16" s="737"/>
      <c r="K16" s="737"/>
      <c r="L16" s="737"/>
      <c r="M16" s="737"/>
      <c r="N16" s="737"/>
      <c r="O16" s="737"/>
      <c r="P16" s="737"/>
      <c r="Q16" s="737"/>
      <c r="R16" s="737"/>
      <c r="S16" s="737"/>
      <c r="T16" s="737"/>
      <c r="U16" s="737"/>
      <c r="V16" s="737"/>
      <c r="W16" s="737"/>
      <c r="X16" s="737"/>
      <c r="Y16" s="737"/>
      <c r="Z16" s="737"/>
      <c r="AA16" s="737"/>
      <c r="AB16" s="741"/>
      <c r="AC16" s="741"/>
      <c r="AD16" s="741"/>
      <c r="AE16" s="741"/>
      <c r="AF16" s="742"/>
      <c r="AG16" s="742"/>
      <c r="AH16" s="742"/>
      <c r="AI16" s="742"/>
      <c r="AJ16" s="743"/>
      <c r="AM16"/>
      <c r="AN16" s="277"/>
      <c r="AO16" s="277"/>
      <c r="AP16" s="277"/>
      <c r="AQ16" s="277"/>
    </row>
    <row r="17" spans="1:46" ht="12" customHeight="1" x14ac:dyDescent="0.15">
      <c r="A17" s="698" t="s">
        <v>332</v>
      </c>
      <c r="B17" s="699"/>
      <c r="C17" s="699"/>
      <c r="D17" s="699"/>
      <c r="E17" s="699"/>
      <c r="F17" s="699"/>
      <c r="G17" s="699"/>
      <c r="H17" s="700" t="str">
        <f>VLOOKUP(AG1,'2_個別入力シート（支援プログラム以外）'!$B$7:$GI$25,'2_個別入力シート（支援プログラム以外）'!BC6,0)&amp;""</f>
        <v>令和8年4月1日</v>
      </c>
      <c r="I17" s="701"/>
      <c r="J17" s="701"/>
      <c r="K17" s="701"/>
      <c r="L17" s="701"/>
      <c r="M17" s="701"/>
      <c r="N17" s="701"/>
      <c r="O17" s="701"/>
      <c r="P17" s="701"/>
      <c r="Q17" s="704" t="s">
        <v>333</v>
      </c>
      <c r="R17" s="704"/>
      <c r="S17" s="701" t="str">
        <f>VLOOKUP(AG1,'2_個別入力シート（支援プログラム以外）'!$B$7:$GI$25,'2_個別入力シート（支援プログラム以外）'!BD6,0)&amp;""</f>
        <v>令和9年3月31日</v>
      </c>
      <c r="T17" s="701"/>
      <c r="U17" s="701"/>
      <c r="V17" s="701"/>
      <c r="W17" s="701"/>
      <c r="X17" s="701"/>
      <c r="Y17" s="701"/>
      <c r="Z17" s="701"/>
      <c r="AA17" s="706"/>
      <c r="AB17" s="708" t="s">
        <v>334</v>
      </c>
      <c r="AC17" s="708"/>
      <c r="AD17" s="708"/>
      <c r="AE17" s="708"/>
      <c r="AF17" s="709">
        <f>DATEVALUE(AK17&amp;"年12月31日")</f>
        <v>43100</v>
      </c>
      <c r="AG17" s="709"/>
      <c r="AH17" s="709"/>
      <c r="AI17" s="709"/>
      <c r="AJ17" s="710"/>
      <c r="AK17" s="711" t="str">
        <f>VLOOKUP(AG1,'2_個別入力シート（支援プログラム以外）'!$B$7:$GI$25,'2_個別入力シート（支援プログラム以外）'!BF6,0)&amp;""</f>
        <v>2017</v>
      </c>
      <c r="AL17" s="277"/>
      <c r="AM17" s="277"/>
      <c r="AN17" s="277"/>
      <c r="AO17" s="277"/>
      <c r="AP17" s="277"/>
      <c r="AQ17" s="277"/>
    </row>
    <row r="18" spans="1:46" ht="12" customHeight="1" x14ac:dyDescent="0.15">
      <c r="A18" s="698"/>
      <c r="B18" s="699"/>
      <c r="C18" s="699"/>
      <c r="D18" s="699"/>
      <c r="E18" s="699"/>
      <c r="F18" s="699"/>
      <c r="G18" s="699"/>
      <c r="H18" s="702"/>
      <c r="I18" s="703"/>
      <c r="J18" s="703"/>
      <c r="K18" s="703"/>
      <c r="L18" s="703"/>
      <c r="M18" s="703"/>
      <c r="N18" s="703"/>
      <c r="O18" s="703"/>
      <c r="P18" s="703"/>
      <c r="Q18" s="705"/>
      <c r="R18" s="705"/>
      <c r="S18" s="703"/>
      <c r="T18" s="703"/>
      <c r="U18" s="703"/>
      <c r="V18" s="703"/>
      <c r="W18" s="703"/>
      <c r="X18" s="703"/>
      <c r="Y18" s="703"/>
      <c r="Z18" s="703"/>
      <c r="AA18" s="707"/>
      <c r="AB18" s="708"/>
      <c r="AC18" s="708"/>
      <c r="AD18" s="708"/>
      <c r="AE18" s="708"/>
      <c r="AF18" s="709"/>
      <c r="AG18" s="709"/>
      <c r="AH18" s="709"/>
      <c r="AI18" s="709"/>
      <c r="AJ18" s="710"/>
      <c r="AK18" s="711"/>
      <c r="AL18" s="284"/>
      <c r="AM18" s="277"/>
      <c r="AN18" s="277"/>
      <c r="AO18" s="277"/>
      <c r="AP18" s="277"/>
      <c r="AQ18" s="277"/>
    </row>
    <row r="19" spans="1:46" ht="12" customHeight="1" x14ac:dyDescent="0.15">
      <c r="A19" s="712" t="s">
        <v>335</v>
      </c>
      <c r="B19" s="713"/>
      <c r="C19" s="713"/>
      <c r="D19" s="713"/>
      <c r="E19" s="713"/>
      <c r="F19" s="713"/>
      <c r="G19" s="714"/>
      <c r="H19" s="746">
        <f>AK19*1</f>
        <v>3925145</v>
      </c>
      <c r="I19" s="747"/>
      <c r="J19" s="747"/>
      <c r="K19" s="747"/>
      <c r="L19" s="747"/>
      <c r="M19" s="747"/>
      <c r="N19" s="747"/>
      <c r="O19" s="747"/>
      <c r="P19" s="747"/>
      <c r="Q19" s="764" t="s">
        <v>336</v>
      </c>
      <c r="R19" s="764"/>
      <c r="S19" s="764"/>
      <c r="T19" s="764"/>
      <c r="U19" s="764"/>
      <c r="V19" s="764"/>
      <c r="W19" s="765">
        <f>AL19*1</f>
        <v>0</v>
      </c>
      <c r="X19" s="765"/>
      <c r="Y19" s="765"/>
      <c r="Z19" s="765"/>
      <c r="AA19" s="766"/>
      <c r="AB19" s="764" t="s">
        <v>337</v>
      </c>
      <c r="AC19" s="764"/>
      <c r="AD19" s="764"/>
      <c r="AE19" s="764"/>
      <c r="AF19" s="769">
        <f>AM19*1</f>
        <v>3925145</v>
      </c>
      <c r="AG19" s="769"/>
      <c r="AH19" s="769"/>
      <c r="AI19" s="769"/>
      <c r="AJ19" s="770"/>
      <c r="AK19" s="744">
        <f>VLOOKUP(AG1,'2_個別入力シート（支援プログラム以外）'!$B$7:$GI$25,'2_個別入力シート（支援プログラム以外）'!O6,0)</f>
        <v>3925145</v>
      </c>
      <c r="AL19" s="744">
        <f>VLOOKUP(AG1,'2_個別入力シート（支援プログラム以外）'!$B$7:$GI$25,'2_個別入力シート（支援プログラム以外）'!P6,0)</f>
        <v>0</v>
      </c>
      <c r="AM19" s="744">
        <f>VLOOKUP(AG1,'2_個別入力シート（支援プログラム以外）'!$B$7:$GI$25,'2_個別入力シート（支援プログラム以外）'!R6,0)</f>
        <v>3925145</v>
      </c>
      <c r="AN19" s="280"/>
      <c r="AO19" s="285"/>
      <c r="AP19" s="277"/>
      <c r="AQ19" s="277"/>
      <c r="AR19" s="277"/>
      <c r="AS19" s="277"/>
      <c r="AT19" s="277"/>
    </row>
    <row r="20" spans="1:46" ht="12" customHeight="1" x14ac:dyDescent="0.15">
      <c r="A20" s="715"/>
      <c r="B20" s="716"/>
      <c r="C20" s="716"/>
      <c r="D20" s="716"/>
      <c r="E20" s="716"/>
      <c r="F20" s="716"/>
      <c r="G20" s="717"/>
      <c r="H20" s="749"/>
      <c r="I20" s="750"/>
      <c r="J20" s="750"/>
      <c r="K20" s="750"/>
      <c r="L20" s="750"/>
      <c r="M20" s="750"/>
      <c r="N20" s="750"/>
      <c r="O20" s="750"/>
      <c r="P20" s="750"/>
      <c r="Q20" s="764"/>
      <c r="R20" s="764"/>
      <c r="S20" s="764"/>
      <c r="T20" s="764"/>
      <c r="U20" s="764"/>
      <c r="V20" s="764"/>
      <c r="W20" s="767"/>
      <c r="X20" s="767"/>
      <c r="Y20" s="767"/>
      <c r="Z20" s="767"/>
      <c r="AA20" s="768"/>
      <c r="AB20" s="764"/>
      <c r="AC20" s="764"/>
      <c r="AD20" s="764"/>
      <c r="AE20" s="764"/>
      <c r="AF20" s="769"/>
      <c r="AG20" s="769"/>
      <c r="AH20" s="769"/>
      <c r="AI20" s="769"/>
      <c r="AJ20" s="770"/>
      <c r="AK20" s="744"/>
      <c r="AL20" s="744"/>
      <c r="AM20" s="744"/>
      <c r="AN20" s="280"/>
      <c r="AO20" s="277"/>
      <c r="AP20" s="277"/>
      <c r="AQ20" s="277"/>
      <c r="AR20" s="277"/>
      <c r="AS20" s="277"/>
      <c r="AT20" s="277"/>
    </row>
    <row r="21" spans="1:46" ht="12" customHeight="1" x14ac:dyDescent="0.15">
      <c r="A21" s="745" t="s">
        <v>338</v>
      </c>
      <c r="B21" s="713"/>
      <c r="C21" s="713"/>
      <c r="D21" s="713"/>
      <c r="E21" s="713"/>
      <c r="F21" s="713"/>
      <c r="G21" s="714"/>
      <c r="H21" s="746">
        <f>AK21*1</f>
        <v>3925145</v>
      </c>
      <c r="I21" s="747"/>
      <c r="J21" s="747"/>
      <c r="K21" s="747"/>
      <c r="L21" s="747"/>
      <c r="M21" s="747"/>
      <c r="N21" s="747"/>
      <c r="O21" s="747"/>
      <c r="P21" s="747"/>
      <c r="Q21" s="747"/>
      <c r="R21" s="747"/>
      <c r="S21" s="747"/>
      <c r="T21" s="747"/>
      <c r="U21" s="747"/>
      <c r="V21" s="747"/>
      <c r="W21" s="747"/>
      <c r="X21" s="747"/>
      <c r="Y21" s="747"/>
      <c r="Z21" s="747"/>
      <c r="AA21" s="747"/>
      <c r="AB21" s="747"/>
      <c r="AC21" s="747"/>
      <c r="AD21" s="747"/>
      <c r="AE21" s="747"/>
      <c r="AF21" s="747"/>
      <c r="AG21" s="747"/>
      <c r="AH21" s="747"/>
      <c r="AI21" s="747"/>
      <c r="AJ21" s="748"/>
      <c r="AK21" s="744">
        <f>VLOOKUP(AG1,'2_個別入力シート（支援プログラム以外）'!$B$7:$GI$25,'2_個別入力シート（支援プログラム以外）'!Q6,0)</f>
        <v>3925145</v>
      </c>
      <c r="AL21" s="285"/>
      <c r="AM21" s="277"/>
      <c r="AN21" s="277"/>
      <c r="AO21" s="277"/>
      <c r="AP21" s="277"/>
      <c r="AQ21" s="277"/>
    </row>
    <row r="22" spans="1:46" ht="12" customHeight="1" x14ac:dyDescent="0.15">
      <c r="A22" s="715"/>
      <c r="B22" s="716"/>
      <c r="C22" s="716"/>
      <c r="D22" s="716"/>
      <c r="E22" s="716"/>
      <c r="F22" s="716"/>
      <c r="G22" s="717"/>
      <c r="H22" s="749"/>
      <c r="I22" s="750"/>
      <c r="J22" s="750"/>
      <c r="K22" s="750"/>
      <c r="L22" s="750"/>
      <c r="M22" s="750"/>
      <c r="N22" s="750"/>
      <c r="O22" s="750"/>
      <c r="P22" s="750"/>
      <c r="Q22" s="750"/>
      <c r="R22" s="750"/>
      <c r="S22" s="750"/>
      <c r="T22" s="750"/>
      <c r="U22" s="750"/>
      <c r="V22" s="750"/>
      <c r="W22" s="750"/>
      <c r="X22" s="750"/>
      <c r="Y22" s="750"/>
      <c r="Z22" s="750"/>
      <c r="AA22" s="750"/>
      <c r="AB22" s="750"/>
      <c r="AC22" s="750"/>
      <c r="AD22" s="750"/>
      <c r="AE22" s="750"/>
      <c r="AF22" s="750"/>
      <c r="AG22" s="750"/>
      <c r="AH22" s="750"/>
      <c r="AI22" s="750"/>
      <c r="AJ22" s="751"/>
      <c r="AK22" s="744"/>
      <c r="AL22" s="277"/>
      <c r="AM22" s="277"/>
      <c r="AN22" s="277"/>
      <c r="AO22" s="277"/>
      <c r="AP22" s="277"/>
      <c r="AQ22" s="277"/>
    </row>
    <row r="23" spans="1:46" s="273" customFormat="1" ht="16.350000000000001" customHeight="1" x14ac:dyDescent="0.15">
      <c r="A23" s="794" t="s">
        <v>339</v>
      </c>
      <c r="B23" s="795"/>
      <c r="C23" s="548" t="s">
        <v>309</v>
      </c>
      <c r="D23" s="549"/>
      <c r="E23" s="549"/>
      <c r="F23" s="549"/>
      <c r="G23" s="549"/>
      <c r="H23" s="548" t="s">
        <v>340</v>
      </c>
      <c r="I23" s="549"/>
      <c r="J23" s="549"/>
      <c r="K23" s="550"/>
      <c r="L23" s="551" t="s">
        <v>341</v>
      </c>
      <c r="M23" s="551"/>
      <c r="N23" s="551"/>
      <c r="O23" s="551"/>
      <c r="P23" s="551"/>
      <c r="Q23" s="551" t="s">
        <v>342</v>
      </c>
      <c r="R23" s="551"/>
      <c r="S23" s="551"/>
      <c r="T23" s="551"/>
      <c r="U23" s="551"/>
      <c r="V23" s="551" t="s">
        <v>343</v>
      </c>
      <c r="W23" s="551"/>
      <c r="X23" s="551"/>
      <c r="Y23" s="551"/>
      <c r="Z23" s="551"/>
      <c r="AA23" s="551" t="s">
        <v>344</v>
      </c>
      <c r="AB23" s="551"/>
      <c r="AC23" s="551"/>
      <c r="AD23" s="551"/>
      <c r="AE23" s="551"/>
      <c r="AF23" s="552" t="s">
        <v>345</v>
      </c>
      <c r="AG23" s="553"/>
      <c r="AH23" s="553"/>
      <c r="AI23" s="553"/>
      <c r="AJ23" s="554"/>
      <c r="AK23" s="281"/>
      <c r="AL23" s="281"/>
      <c r="AM23" s="281"/>
      <c r="AN23" s="281"/>
      <c r="AO23" s="281"/>
      <c r="AP23" s="281"/>
    </row>
    <row r="24" spans="1:46" s="273" customFormat="1" ht="16.350000000000001" customHeight="1" x14ac:dyDescent="0.15">
      <c r="A24" s="796"/>
      <c r="B24" s="797"/>
      <c r="C24" s="555" t="s">
        <v>107</v>
      </c>
      <c r="D24" s="556"/>
      <c r="E24" s="556"/>
      <c r="F24" s="556"/>
      <c r="G24" s="556"/>
      <c r="H24" s="557">
        <f>AK24*1</f>
        <v>0</v>
      </c>
      <c r="I24" s="558"/>
      <c r="J24" s="558"/>
      <c r="K24" s="559"/>
      <c r="L24" s="557">
        <f>AL24*1</f>
        <v>0</v>
      </c>
      <c r="M24" s="558"/>
      <c r="N24" s="558"/>
      <c r="O24" s="558"/>
      <c r="P24" s="559"/>
      <c r="Q24" s="557">
        <f>AM24*1</f>
        <v>0</v>
      </c>
      <c r="R24" s="558"/>
      <c r="S24" s="558"/>
      <c r="T24" s="558"/>
      <c r="U24" s="559"/>
      <c r="V24" s="557">
        <f>AN24*1</f>
        <v>0</v>
      </c>
      <c r="W24" s="558"/>
      <c r="X24" s="558"/>
      <c r="Y24" s="558"/>
      <c r="Z24" s="559"/>
      <c r="AA24" s="557">
        <f>AO24*1</f>
        <v>0</v>
      </c>
      <c r="AB24" s="558"/>
      <c r="AC24" s="558"/>
      <c r="AD24" s="558"/>
      <c r="AE24" s="559"/>
      <c r="AF24" s="557">
        <f>AP24*1</f>
        <v>0</v>
      </c>
      <c r="AG24" s="558"/>
      <c r="AH24" s="558"/>
      <c r="AI24" s="558"/>
      <c r="AJ24" s="560"/>
      <c r="AK24" s="277">
        <f>VLOOKUP(AG1,'2_個別入力シート（支援プログラム以外）'!$B$7:$GI$25,'2_個別入力シート（支援プログラム以外）'!S6,0)</f>
        <v>0</v>
      </c>
      <c r="AL24" s="277">
        <f>VLOOKUP(AG1,'2_個別入力シート（支援プログラム以外）'!$B$7:$GI$25,'2_個別入力シート（支援プログラム以外）'!V6,0)</f>
        <v>0</v>
      </c>
      <c r="AM24" s="277">
        <f>VLOOKUP(AG1,'2_個別入力シート（支援プログラム以外）'!$B$7:$GI$25,'2_個別入力シート（支援プログラム以外）'!Y6,0)</f>
        <v>0</v>
      </c>
      <c r="AN24" s="277">
        <f>VLOOKUP(AG1,'2_個別入力シート（支援プログラム以外）'!$B$7:$GI$25,'2_個別入力シート（支援プログラム以外）'!AB6,0)</f>
        <v>0</v>
      </c>
      <c r="AO24" s="277">
        <f>VLOOKUP(AG1,'2_個別入力シート（支援プログラム以外）'!$B$7:$GI$25,'2_個別入力シート（支援プログラム以外）'!AE6,0)</f>
        <v>0</v>
      </c>
      <c r="AP24" s="277">
        <f>VLOOKUP(AG1,'2_個別入力シート（支援プログラム以外）'!$B$7:$GI$25,'2_個別入力シート（支援プログラム以外）'!AH6,0)</f>
        <v>0</v>
      </c>
    </row>
    <row r="25" spans="1:46" s="273" customFormat="1" ht="16.350000000000001" customHeight="1" x14ac:dyDescent="0.15">
      <c r="A25" s="796"/>
      <c r="B25" s="797"/>
      <c r="C25" s="561" t="s">
        <v>317</v>
      </c>
      <c r="D25" s="562"/>
      <c r="E25" s="562"/>
      <c r="F25" s="562"/>
      <c r="G25" s="562"/>
      <c r="H25" s="563">
        <f>AK25*1</f>
        <v>0</v>
      </c>
      <c r="I25" s="564"/>
      <c r="J25" s="564"/>
      <c r="K25" s="565"/>
      <c r="L25" s="563">
        <f>AL25*1</f>
        <v>0</v>
      </c>
      <c r="M25" s="564"/>
      <c r="N25" s="564"/>
      <c r="O25" s="564"/>
      <c r="P25" s="565"/>
      <c r="Q25" s="563">
        <f>AM25*1</f>
        <v>0</v>
      </c>
      <c r="R25" s="564"/>
      <c r="S25" s="564"/>
      <c r="T25" s="564"/>
      <c r="U25" s="565"/>
      <c r="V25" s="563">
        <f>AN25*1</f>
        <v>0</v>
      </c>
      <c r="W25" s="564"/>
      <c r="X25" s="564"/>
      <c r="Y25" s="564"/>
      <c r="Z25" s="565"/>
      <c r="AA25" s="563">
        <f>AO25*1</f>
        <v>0</v>
      </c>
      <c r="AB25" s="564"/>
      <c r="AC25" s="564"/>
      <c r="AD25" s="564"/>
      <c r="AE25" s="565"/>
      <c r="AF25" s="563">
        <f>AP25*1</f>
        <v>0</v>
      </c>
      <c r="AG25" s="564"/>
      <c r="AH25" s="564"/>
      <c r="AI25" s="564"/>
      <c r="AJ25" s="566"/>
      <c r="AK25" s="277">
        <f>VLOOKUP(AG1,'2_個別入力シート（支援プログラム以外）'!$B$7:$GI$25,'2_個別入力シート（支援プログラム以外）'!T6,0)</f>
        <v>0</v>
      </c>
      <c r="AL25" s="277">
        <f>VLOOKUP(AG1,'2_個別入力シート（支援プログラム以外）'!$B$7:$GI$25,'2_個別入力シート（支援プログラム以外）'!W6,0)</f>
        <v>0</v>
      </c>
      <c r="AM25" s="277">
        <f>VLOOKUP(AG1,'2_個別入力シート（支援プログラム以外）'!$B$7:$GI$25,'2_個別入力シート（支援プログラム以外）'!Z6,0)</f>
        <v>0</v>
      </c>
      <c r="AN25" s="277">
        <f>VLOOKUP(AG1,'2_個別入力シート（支援プログラム以外）'!$B$7:$GI$25,'2_個別入力シート（支援プログラム以外）'!AC6,0)</f>
        <v>0</v>
      </c>
      <c r="AO25" s="277">
        <f>VLOOKUP(AG1,'2_個別入力シート（支援プログラム以外）'!$B$7:$GI$25,'2_個別入力シート（支援プログラム以外）'!AF6,0)</f>
        <v>0</v>
      </c>
      <c r="AP25" s="277">
        <f>VLOOKUP(AG1,'2_個別入力シート（支援プログラム以外）'!$B$7:$GI$25,'2_個別入力シート（支援プログラム以外）'!AI6,0)</f>
        <v>0</v>
      </c>
    </row>
    <row r="26" spans="1:46" s="273" customFormat="1" ht="16.350000000000001" customHeight="1" x14ac:dyDescent="0.15">
      <c r="A26" s="796"/>
      <c r="B26" s="797"/>
      <c r="C26" s="567" t="s">
        <v>346</v>
      </c>
      <c r="D26" s="568"/>
      <c r="E26" s="568"/>
      <c r="F26" s="568"/>
      <c r="G26" s="568"/>
      <c r="H26" s="569">
        <f>AK26*1</f>
        <v>0</v>
      </c>
      <c r="I26" s="570"/>
      <c r="J26" s="570"/>
      <c r="K26" s="571"/>
      <c r="L26" s="569">
        <f>AL26*1</f>
        <v>0</v>
      </c>
      <c r="M26" s="570"/>
      <c r="N26" s="570"/>
      <c r="O26" s="570"/>
      <c r="P26" s="571"/>
      <c r="Q26" s="569">
        <f>AM26*1</f>
        <v>0</v>
      </c>
      <c r="R26" s="570"/>
      <c r="S26" s="570"/>
      <c r="T26" s="570"/>
      <c r="U26" s="571"/>
      <c r="V26" s="569">
        <f>AN26*1</f>
        <v>0</v>
      </c>
      <c r="W26" s="570"/>
      <c r="X26" s="570"/>
      <c r="Y26" s="570"/>
      <c r="Z26" s="571"/>
      <c r="AA26" s="569">
        <f>AO26*1</f>
        <v>0</v>
      </c>
      <c r="AB26" s="570"/>
      <c r="AC26" s="570"/>
      <c r="AD26" s="570"/>
      <c r="AE26" s="571"/>
      <c r="AF26" s="569">
        <f>AP26*1</f>
        <v>0</v>
      </c>
      <c r="AG26" s="570"/>
      <c r="AH26" s="570"/>
      <c r="AI26" s="570"/>
      <c r="AJ26" s="572"/>
      <c r="AK26" s="277">
        <f>VLOOKUP(AG1,'2_個別入力シート（支援プログラム以外）'!$B$7:$GI$25,'2_個別入力シート（支援プログラム以外）'!U6,0)</f>
        <v>0</v>
      </c>
      <c r="AL26" s="277">
        <f>VLOOKUP(AG1,'2_個別入力シート（支援プログラム以外）'!$B$7:$GI$25,'2_個別入力シート（支援プログラム以外）'!X6,0)</f>
        <v>0</v>
      </c>
      <c r="AM26" s="277">
        <f>VLOOKUP(AG1,'2_個別入力シート（支援プログラム以外）'!$B$7:$GI$25,'2_個別入力シート（支援プログラム以外）'!AA6,0)</f>
        <v>0</v>
      </c>
      <c r="AN26" s="277">
        <f>VLOOKUP(AG1,'2_個別入力シート（支援プログラム以外）'!$B$7:$GI$25,'2_個別入力シート（支援プログラム以外）'!AD6,0)</f>
        <v>0</v>
      </c>
      <c r="AO26" s="277">
        <f>VLOOKUP(AG1,'2_個別入力シート（支援プログラム以外）'!$B$7:$GI$25,'2_個別入力シート（支援プログラム以外）'!AG6,0)</f>
        <v>0</v>
      </c>
      <c r="AP26" s="277">
        <f>VLOOKUP(AG1,'2_個別入力シート（支援プログラム以外）'!$B$7:$GI$25,'2_個別入力シート（支援プログラム以外）'!AJ6,0)</f>
        <v>0</v>
      </c>
    </row>
    <row r="27" spans="1:46" s="273" customFormat="1" ht="16.350000000000001" customHeight="1" x14ac:dyDescent="0.15">
      <c r="A27" s="796"/>
      <c r="B27" s="797"/>
      <c r="C27" s="548" t="s">
        <v>309</v>
      </c>
      <c r="D27" s="549"/>
      <c r="E27" s="549"/>
      <c r="F27" s="549"/>
      <c r="G27" s="549"/>
      <c r="H27" s="573" t="s">
        <v>347</v>
      </c>
      <c r="I27" s="574"/>
      <c r="J27" s="574"/>
      <c r="K27" s="575"/>
      <c r="L27" s="574" t="s">
        <v>348</v>
      </c>
      <c r="M27" s="574"/>
      <c r="N27" s="574"/>
      <c r="O27" s="574"/>
      <c r="P27" s="575"/>
      <c r="Q27" s="573" t="s">
        <v>349</v>
      </c>
      <c r="R27" s="574"/>
      <c r="S27" s="574"/>
      <c r="T27" s="574"/>
      <c r="U27" s="575"/>
      <c r="V27" s="576" t="s">
        <v>350</v>
      </c>
      <c r="W27" s="576"/>
      <c r="X27" s="576"/>
      <c r="Y27" s="576"/>
      <c r="Z27" s="577"/>
      <c r="AA27" s="576"/>
      <c r="AB27" s="576"/>
      <c r="AC27" s="576"/>
      <c r="AD27" s="576"/>
      <c r="AE27" s="577"/>
      <c r="AF27" s="576" t="s">
        <v>351</v>
      </c>
      <c r="AG27" s="576"/>
      <c r="AH27" s="576"/>
      <c r="AI27" s="576"/>
      <c r="AJ27" s="578"/>
      <c r="AK27" s="281"/>
      <c r="AL27" s="281"/>
      <c r="AM27" s="281"/>
      <c r="AN27" s="281"/>
      <c r="AO27" s="281"/>
      <c r="AP27" s="281"/>
    </row>
    <row r="28" spans="1:46" s="273" customFormat="1" ht="16.350000000000001" customHeight="1" x14ac:dyDescent="0.15">
      <c r="A28" s="796"/>
      <c r="B28" s="797"/>
      <c r="C28" s="555" t="s">
        <v>107</v>
      </c>
      <c r="D28" s="556"/>
      <c r="E28" s="556"/>
      <c r="F28" s="556"/>
      <c r="G28" s="556"/>
      <c r="H28" s="557">
        <f>AK28*1</f>
        <v>3925145</v>
      </c>
      <c r="I28" s="558"/>
      <c r="J28" s="558"/>
      <c r="K28" s="559"/>
      <c r="L28" s="557">
        <f>AL28*1</f>
        <v>0</v>
      </c>
      <c r="M28" s="558"/>
      <c r="N28" s="558"/>
      <c r="O28" s="558"/>
      <c r="P28" s="559"/>
      <c r="Q28" s="557">
        <f>AM28*1</f>
        <v>0</v>
      </c>
      <c r="R28" s="558"/>
      <c r="S28" s="558"/>
      <c r="T28" s="558"/>
      <c r="U28" s="559"/>
      <c r="V28" s="557">
        <f>AN28*1</f>
        <v>0</v>
      </c>
      <c r="W28" s="558"/>
      <c r="X28" s="558"/>
      <c r="Y28" s="558"/>
      <c r="Z28" s="559"/>
      <c r="AA28" s="557"/>
      <c r="AB28" s="558"/>
      <c r="AC28" s="558"/>
      <c r="AD28" s="558"/>
      <c r="AE28" s="559"/>
      <c r="AF28" s="557">
        <f>AP28*1</f>
        <v>3925145</v>
      </c>
      <c r="AG28" s="558"/>
      <c r="AH28" s="558"/>
      <c r="AI28" s="558"/>
      <c r="AJ28" s="560"/>
      <c r="AK28" s="282">
        <f>VLOOKUP(AG1,'2_個別入力シート（支援プログラム以外）'!$B$7:$GI$25,'2_個別入力シート（支援プログラム以外）'!AK6,0)</f>
        <v>3925145</v>
      </c>
      <c r="AL28" s="282">
        <f>VLOOKUP(AG1,'2_個別入力シート（支援プログラム以外）'!$B$7:$GI$25,'2_個別入力シート（支援プログラム以外）'!AN6,0)</f>
        <v>0</v>
      </c>
      <c r="AM28" s="282">
        <f>VLOOKUP(AG1,'2_個別入力シート（支援プログラム以外）'!$B$7:$GI$25,'2_個別入力シート（支援プログラム以外）'!AQ6,0)</f>
        <v>0</v>
      </c>
      <c r="AN28" s="282">
        <f>VLOOKUP(AG1,'2_個別入力シート（支援プログラム以外）'!$B$7:$GI$25,'2_個別入力シート（支援プログラム以外）'!AT6,0)</f>
        <v>0</v>
      </c>
      <c r="AO28" s="282"/>
      <c r="AP28" s="282" t="str">
        <f>VLOOKUP(AG1,'2_個別入力シート（支援プログラム以外）'!$B$7:$GI$25,'2_個別入力シート（支援プログラム以外）'!AZ6,0)&amp;""</f>
        <v>3925145</v>
      </c>
    </row>
    <row r="29" spans="1:46" s="273" customFormat="1" ht="16.350000000000001" customHeight="1" x14ac:dyDescent="0.15">
      <c r="A29" s="796"/>
      <c r="B29" s="797"/>
      <c r="C29" s="561" t="s">
        <v>317</v>
      </c>
      <c r="D29" s="562"/>
      <c r="E29" s="562"/>
      <c r="F29" s="562"/>
      <c r="G29" s="562"/>
      <c r="H29" s="563">
        <f>AK29*1</f>
        <v>3925145</v>
      </c>
      <c r="I29" s="564"/>
      <c r="J29" s="564"/>
      <c r="K29" s="565"/>
      <c r="L29" s="563">
        <f>AL29*1</f>
        <v>0</v>
      </c>
      <c r="M29" s="564"/>
      <c r="N29" s="564"/>
      <c r="O29" s="564"/>
      <c r="P29" s="565"/>
      <c r="Q29" s="563">
        <f>AM29*1</f>
        <v>0</v>
      </c>
      <c r="R29" s="564"/>
      <c r="S29" s="564"/>
      <c r="T29" s="564"/>
      <c r="U29" s="565"/>
      <c r="V29" s="563">
        <f>AN29*1</f>
        <v>0</v>
      </c>
      <c r="W29" s="564"/>
      <c r="X29" s="564"/>
      <c r="Y29" s="564"/>
      <c r="Z29" s="565"/>
      <c r="AA29" s="563"/>
      <c r="AB29" s="564"/>
      <c r="AC29" s="564"/>
      <c r="AD29" s="564"/>
      <c r="AE29" s="565"/>
      <c r="AF29" s="563">
        <f>AP29*1</f>
        <v>3925145</v>
      </c>
      <c r="AG29" s="564"/>
      <c r="AH29" s="564"/>
      <c r="AI29" s="564"/>
      <c r="AJ29" s="566"/>
      <c r="AK29" s="282">
        <f>VLOOKUP(AG1,'2_個別入力シート（支援プログラム以外）'!$B$7:$GI$25,'2_個別入力シート（支援プログラム以外）'!AL6,0)</f>
        <v>3925145</v>
      </c>
      <c r="AL29" s="282">
        <f>VLOOKUP(AG1,'2_個別入力シート（支援プログラム以外）'!$B$7:$GI$25,'2_個別入力シート（支援プログラム以外）'!AO6,0)</f>
        <v>0</v>
      </c>
      <c r="AM29" s="282">
        <f>VLOOKUP(AG1,'2_個別入力シート（支援プログラム以外）'!$B$7:$GI$25,'2_個別入力シート（支援プログラム以外）'!AR6,0)</f>
        <v>0</v>
      </c>
      <c r="AN29" s="282">
        <f>VLOOKUP(AG1,'2_個別入力シート（支援プログラム以外）'!$B$7:$GI$25,'2_個別入力シート（支援プログラム以外）'!AU6,0)</f>
        <v>0</v>
      </c>
      <c r="AO29" s="282"/>
      <c r="AP29" s="282" t="str">
        <f>VLOOKUP(AG1,'2_個別入力シート（支援プログラム以外）'!$B$7:$GI$25,'2_個別入力シート（支援プログラム以外）'!BA6,0)&amp;""</f>
        <v>3925145</v>
      </c>
    </row>
    <row r="30" spans="1:46" s="273" customFormat="1" ht="16.350000000000001" customHeight="1" x14ac:dyDescent="0.15">
      <c r="A30" s="796"/>
      <c r="B30" s="797"/>
      <c r="C30" s="567" t="s">
        <v>346</v>
      </c>
      <c r="D30" s="568"/>
      <c r="E30" s="568"/>
      <c r="F30" s="568"/>
      <c r="G30" s="568"/>
      <c r="H30" s="569">
        <f>AK30*1</f>
        <v>0</v>
      </c>
      <c r="I30" s="570"/>
      <c r="J30" s="570"/>
      <c r="K30" s="571"/>
      <c r="L30" s="569">
        <f>AL30*1</f>
        <v>0</v>
      </c>
      <c r="M30" s="570"/>
      <c r="N30" s="570"/>
      <c r="O30" s="570"/>
      <c r="P30" s="571"/>
      <c r="Q30" s="569">
        <f>AM30*1</f>
        <v>0</v>
      </c>
      <c r="R30" s="570"/>
      <c r="S30" s="570"/>
      <c r="T30" s="570"/>
      <c r="U30" s="571"/>
      <c r="V30" s="569">
        <f>AN30*1</f>
        <v>0</v>
      </c>
      <c r="W30" s="570"/>
      <c r="X30" s="570"/>
      <c r="Y30" s="570"/>
      <c r="Z30" s="571"/>
      <c r="AA30" s="569"/>
      <c r="AB30" s="570"/>
      <c r="AC30" s="570"/>
      <c r="AD30" s="570"/>
      <c r="AE30" s="571"/>
      <c r="AF30" s="569">
        <f>AP30*1</f>
        <v>0</v>
      </c>
      <c r="AG30" s="570"/>
      <c r="AH30" s="570"/>
      <c r="AI30" s="570"/>
      <c r="AJ30" s="572"/>
      <c r="AK30" s="282">
        <f>VLOOKUP(AG1,'2_個別入力シート（支援プログラム以外）'!$B$7:$GI$25,'2_個別入力シート（支援プログラム以外）'!AM6,0)</f>
        <v>0</v>
      </c>
      <c r="AL30" s="282">
        <f>VLOOKUP(AG1,'2_個別入力シート（支援プログラム以外）'!$B$7:$GI$25,'2_個別入力シート（支援プログラム以外）'!AP6,0)</f>
        <v>0</v>
      </c>
      <c r="AM30" s="282">
        <f>VLOOKUP(AG1,'2_個別入力シート（支援プログラム以外）'!$B$7:$GI$25,'2_個別入力シート（支援プログラム以外）'!AS6,0)</f>
        <v>0</v>
      </c>
      <c r="AN30" s="282">
        <f>VLOOKUP(AG1,'2_個別入力シート（支援プログラム以外）'!$B$7:$GI$25,'2_個別入力シート（支援プログラム以外）'!AV6,0)</f>
        <v>0</v>
      </c>
      <c r="AO30" s="282"/>
      <c r="AP30" s="282" t="str">
        <f>VLOOKUP(AG1,'2_個別入力シート（支援プログラム以外）'!$B$7:$GI$25,'2_個別入力シート（支援プログラム以外）'!BB6,0)&amp;""</f>
        <v>0</v>
      </c>
    </row>
    <row r="31" spans="1:46" s="273" customFormat="1" ht="27" customHeight="1" x14ac:dyDescent="0.15">
      <c r="A31" s="798"/>
      <c r="B31" s="799"/>
      <c r="C31" s="771" t="str">
        <f>IF(OR(AK31="NG",AL31="NG"),"---","〇")</f>
        <v>〇</v>
      </c>
      <c r="D31" s="772"/>
      <c r="E31" s="772"/>
      <c r="F31" s="772"/>
      <c r="G31" s="773"/>
      <c r="H31" s="774" t="s">
        <v>352</v>
      </c>
      <c r="I31" s="775"/>
      <c r="J31" s="775"/>
      <c r="K31" s="775"/>
      <c r="L31" s="775"/>
      <c r="M31" s="775"/>
      <c r="N31" s="775"/>
      <c r="O31" s="775"/>
      <c r="P31" s="775"/>
      <c r="Q31" s="775"/>
      <c r="R31" s="775"/>
      <c r="S31" s="775"/>
      <c r="T31" s="775"/>
      <c r="U31" s="775"/>
      <c r="V31" s="775"/>
      <c r="W31" s="775"/>
      <c r="X31" s="775"/>
      <c r="Y31" s="775"/>
      <c r="Z31" s="775"/>
      <c r="AA31" s="775"/>
      <c r="AB31" s="775"/>
      <c r="AC31" s="775"/>
      <c r="AD31" s="775"/>
      <c r="AE31" s="775"/>
      <c r="AF31" s="775"/>
      <c r="AG31" s="775"/>
      <c r="AH31" s="775"/>
      <c r="AI31" s="775"/>
      <c r="AJ31" s="776"/>
      <c r="AK31" t="str">
        <f>VLOOKUP(AG1,'2_個別入力シート（支援プログラム以外）'!$B$7:$GI$25,'2_個別入力シート（支援プログラム以外）'!FL6,0)&amp;""</f>
        <v>OK</v>
      </c>
      <c r="AL31" t="str">
        <f>VLOOKUP(AG1,'2_個別入力シート（支援プログラム以外）'!$B$7:$GI$25,'2_個別入力シート（支援プログラム以外）'!FY6,0)&amp;""</f>
        <v>OK</v>
      </c>
      <c r="AM31"/>
      <c r="AN31"/>
      <c r="AO31"/>
      <c r="AP31"/>
    </row>
    <row r="32" spans="1:46" s="191" customFormat="1" ht="12" customHeight="1" x14ac:dyDescent="0.15">
      <c r="A32" s="800" t="s">
        <v>353</v>
      </c>
      <c r="B32" s="801"/>
      <c r="C32" s="801"/>
      <c r="D32" s="801"/>
      <c r="E32" s="801"/>
      <c r="F32" s="801"/>
      <c r="G32" s="802"/>
      <c r="H32" s="609" t="s">
        <v>354</v>
      </c>
      <c r="I32" s="610"/>
      <c r="J32" s="610"/>
      <c r="K32" s="610"/>
      <c r="L32" s="610"/>
      <c r="M32" s="610"/>
      <c r="N32" s="610"/>
      <c r="O32" s="610"/>
      <c r="P32" s="610"/>
      <c r="Q32" s="610"/>
      <c r="R32" s="610"/>
      <c r="S32" s="610"/>
      <c r="T32" s="610"/>
      <c r="U32" s="610"/>
      <c r="V32" s="610"/>
      <c r="W32" s="610"/>
      <c r="X32" s="610"/>
      <c r="Y32" s="610"/>
      <c r="Z32" s="610"/>
      <c r="AA32" s="610"/>
      <c r="AB32" s="610"/>
      <c r="AC32" s="610"/>
      <c r="AD32" s="610"/>
      <c r="AE32" s="610"/>
      <c r="AF32" s="610"/>
      <c r="AG32" s="610"/>
      <c r="AH32" s="610"/>
      <c r="AI32" s="610"/>
      <c r="AJ32" s="611"/>
    </row>
    <row r="33" spans="1:44" s="191" customFormat="1" ht="18" customHeight="1" x14ac:dyDescent="0.15">
      <c r="A33" s="803"/>
      <c r="B33" s="804"/>
      <c r="C33" s="804"/>
      <c r="D33" s="804"/>
      <c r="E33" s="804"/>
      <c r="F33" s="804"/>
      <c r="G33" s="805"/>
      <c r="H33" s="588" t="str">
        <f>_xlfn.XLOOKUP(AG1,'2_個別入力シート（支援プログラム以外）'!$B$7:$B$25,'2_個別入力シート（支援プログラム以外）'!BI$7:BI$25,"")</f>
        <v>子どもを授かった男女に係る育児不安の訴えの増加等の課題を解消するため、伊東市は、気軽に育児相談できる場の設置や同じ悩みを持つ保護者のグループの支援に取り組み、また、地域の支援者と連携し地域における子育て支援体制を整備し、妊娠期から子育て期にわたる包括的なサービスを誰もが安心して切れ目なく受けられることを目指していく。</v>
      </c>
      <c r="I33" s="589"/>
      <c r="J33" s="589"/>
      <c r="K33" s="589"/>
      <c r="L33" s="589"/>
      <c r="M33" s="589"/>
      <c r="N33" s="589"/>
      <c r="O33" s="589"/>
      <c r="P33" s="589"/>
      <c r="Q33" s="589"/>
      <c r="R33" s="589"/>
      <c r="S33" s="589"/>
      <c r="T33" s="589"/>
      <c r="U33" s="589"/>
      <c r="V33" s="589"/>
      <c r="W33" s="589"/>
      <c r="X33" s="589"/>
      <c r="Y33" s="589"/>
      <c r="Z33" s="589"/>
      <c r="AA33" s="589"/>
      <c r="AB33" s="589"/>
      <c r="AC33" s="589"/>
      <c r="AD33" s="589"/>
      <c r="AE33" s="589"/>
      <c r="AF33" s="589"/>
      <c r="AG33" s="589"/>
      <c r="AH33" s="589"/>
      <c r="AI33" s="589"/>
      <c r="AJ33" s="590"/>
    </row>
    <row r="34" spans="1:44" s="191" customFormat="1" ht="18" customHeight="1" x14ac:dyDescent="0.15">
      <c r="A34" s="803"/>
      <c r="B34" s="804"/>
      <c r="C34" s="804"/>
      <c r="D34" s="804"/>
      <c r="E34" s="804"/>
      <c r="F34" s="804"/>
      <c r="G34" s="805"/>
      <c r="H34" s="588"/>
      <c r="I34" s="589"/>
      <c r="J34" s="589"/>
      <c r="K34" s="589"/>
      <c r="L34" s="589"/>
      <c r="M34" s="589"/>
      <c r="N34" s="589"/>
      <c r="O34" s="589"/>
      <c r="P34" s="589"/>
      <c r="Q34" s="589"/>
      <c r="R34" s="589"/>
      <c r="S34" s="589"/>
      <c r="T34" s="589"/>
      <c r="U34" s="589"/>
      <c r="V34" s="589"/>
      <c r="W34" s="589"/>
      <c r="X34" s="589"/>
      <c r="Y34" s="589"/>
      <c r="Z34" s="589"/>
      <c r="AA34" s="589"/>
      <c r="AB34" s="589"/>
      <c r="AC34" s="589"/>
      <c r="AD34" s="589"/>
      <c r="AE34" s="589"/>
      <c r="AF34" s="589"/>
      <c r="AG34" s="589"/>
      <c r="AH34" s="589"/>
      <c r="AI34" s="589"/>
      <c r="AJ34" s="590"/>
    </row>
    <row r="35" spans="1:44" s="191" customFormat="1" ht="18" customHeight="1" x14ac:dyDescent="0.15">
      <c r="A35" s="803"/>
      <c r="B35" s="804"/>
      <c r="C35" s="804"/>
      <c r="D35" s="804"/>
      <c r="E35" s="804"/>
      <c r="F35" s="804"/>
      <c r="G35" s="805"/>
      <c r="H35" s="588"/>
      <c r="I35" s="589"/>
      <c r="J35" s="589"/>
      <c r="K35" s="589"/>
      <c r="L35" s="589"/>
      <c r="M35" s="589"/>
      <c r="N35" s="589"/>
      <c r="O35" s="589"/>
      <c r="P35" s="589"/>
      <c r="Q35" s="589"/>
      <c r="R35" s="589"/>
      <c r="S35" s="589"/>
      <c r="T35" s="589"/>
      <c r="U35" s="589"/>
      <c r="V35" s="589"/>
      <c r="W35" s="589"/>
      <c r="X35" s="589"/>
      <c r="Y35" s="589"/>
      <c r="Z35" s="589"/>
      <c r="AA35" s="589"/>
      <c r="AB35" s="589"/>
      <c r="AC35" s="589"/>
      <c r="AD35" s="589"/>
      <c r="AE35" s="589"/>
      <c r="AF35" s="589"/>
      <c r="AG35" s="589"/>
      <c r="AH35" s="589"/>
      <c r="AI35" s="589"/>
      <c r="AJ35" s="590"/>
    </row>
    <row r="36" spans="1:44" s="191" customFormat="1" ht="18" customHeight="1" x14ac:dyDescent="0.15">
      <c r="A36" s="803"/>
      <c r="B36" s="804"/>
      <c r="C36" s="804"/>
      <c r="D36" s="804"/>
      <c r="E36" s="804"/>
      <c r="F36" s="804"/>
      <c r="G36" s="805"/>
      <c r="H36" s="588"/>
      <c r="I36" s="589"/>
      <c r="J36" s="589"/>
      <c r="K36" s="589"/>
      <c r="L36" s="589"/>
      <c r="M36" s="589"/>
      <c r="N36" s="589"/>
      <c r="O36" s="589"/>
      <c r="P36" s="589"/>
      <c r="Q36" s="589"/>
      <c r="R36" s="589"/>
      <c r="S36" s="589"/>
      <c r="T36" s="589"/>
      <c r="U36" s="589"/>
      <c r="V36" s="589"/>
      <c r="W36" s="589"/>
      <c r="X36" s="589"/>
      <c r="Y36" s="589"/>
      <c r="Z36" s="589"/>
      <c r="AA36" s="589"/>
      <c r="AB36" s="589"/>
      <c r="AC36" s="589"/>
      <c r="AD36" s="589"/>
      <c r="AE36" s="589"/>
      <c r="AF36" s="589"/>
      <c r="AG36" s="589"/>
      <c r="AH36" s="589"/>
      <c r="AI36" s="589"/>
      <c r="AJ36" s="590"/>
    </row>
    <row r="37" spans="1:44" s="191" customFormat="1" ht="12" customHeight="1" x14ac:dyDescent="0.15">
      <c r="A37" s="803"/>
      <c r="B37" s="804"/>
      <c r="C37" s="804"/>
      <c r="D37" s="804"/>
      <c r="E37" s="804"/>
      <c r="F37" s="804"/>
      <c r="G37" s="805"/>
      <c r="H37" s="609" t="s">
        <v>355</v>
      </c>
      <c r="I37" s="610"/>
      <c r="J37" s="610"/>
      <c r="K37" s="610"/>
      <c r="L37" s="610"/>
      <c r="M37" s="610"/>
      <c r="N37" s="610"/>
      <c r="O37" s="610"/>
      <c r="P37" s="610"/>
      <c r="Q37" s="610"/>
      <c r="R37" s="610"/>
      <c r="S37" s="610"/>
      <c r="T37" s="610"/>
      <c r="U37" s="610"/>
      <c r="V37" s="610"/>
      <c r="W37" s="610"/>
      <c r="X37" s="610"/>
      <c r="Y37" s="610"/>
      <c r="Z37" s="610"/>
      <c r="AA37" s="610"/>
      <c r="AB37" s="610"/>
      <c r="AC37" s="610"/>
      <c r="AD37" s="610"/>
      <c r="AE37" s="610"/>
      <c r="AF37" s="610"/>
      <c r="AG37" s="610"/>
      <c r="AH37" s="610"/>
      <c r="AI37" s="610"/>
      <c r="AJ37" s="611"/>
    </row>
    <row r="38" spans="1:44" s="191" customFormat="1" ht="25.5" customHeight="1" x14ac:dyDescent="0.15">
      <c r="A38" s="803"/>
      <c r="B38" s="804"/>
      <c r="C38" s="804"/>
      <c r="D38" s="804"/>
      <c r="E38" s="804"/>
      <c r="F38" s="804"/>
      <c r="G38" s="805"/>
      <c r="H38" s="588" t="str">
        <f>_xlfn.XLOOKUP(AG1,'2_個別入力シート（支援プログラム以外）'!$B$7:$B$25,'2_個別入力シート（支援プログラム以外）'!BJ$7:BJ$25,"")</f>
        <v>親子の交流の場を提供し、交流の促進を図り、育児から一時的に解放されるための育児支援、育児に関する助言や技術、知識の提供を行う場とする。</v>
      </c>
      <c r="I38" s="589"/>
      <c r="J38" s="589"/>
      <c r="K38" s="589"/>
      <c r="L38" s="589"/>
      <c r="M38" s="589"/>
      <c r="N38" s="589"/>
      <c r="O38" s="589"/>
      <c r="P38" s="589"/>
      <c r="Q38" s="589"/>
      <c r="R38" s="589"/>
      <c r="S38" s="589"/>
      <c r="T38" s="589"/>
      <c r="U38" s="589"/>
      <c r="V38" s="589"/>
      <c r="W38" s="589"/>
      <c r="X38" s="589"/>
      <c r="Y38" s="589"/>
      <c r="Z38" s="589"/>
      <c r="AA38" s="589"/>
      <c r="AB38" s="589"/>
      <c r="AC38" s="589"/>
      <c r="AD38" s="589"/>
      <c r="AE38" s="589"/>
      <c r="AF38" s="589"/>
      <c r="AG38" s="589"/>
      <c r="AH38" s="589"/>
      <c r="AI38" s="589"/>
      <c r="AJ38" s="590"/>
    </row>
    <row r="39" spans="1:44" s="191" customFormat="1" ht="25.5" customHeight="1" x14ac:dyDescent="0.15">
      <c r="A39" s="803"/>
      <c r="B39" s="804"/>
      <c r="C39" s="804"/>
      <c r="D39" s="804"/>
      <c r="E39" s="804"/>
      <c r="F39" s="804"/>
      <c r="G39" s="805"/>
      <c r="H39" s="588"/>
      <c r="I39" s="589"/>
      <c r="J39" s="589"/>
      <c r="K39" s="589"/>
      <c r="L39" s="589"/>
      <c r="M39" s="589"/>
      <c r="N39" s="589"/>
      <c r="O39" s="589"/>
      <c r="P39" s="589"/>
      <c r="Q39" s="589"/>
      <c r="R39" s="589"/>
      <c r="S39" s="589"/>
      <c r="T39" s="589"/>
      <c r="U39" s="589"/>
      <c r="V39" s="589"/>
      <c r="W39" s="589"/>
      <c r="X39" s="589"/>
      <c r="Y39" s="589"/>
      <c r="Z39" s="589"/>
      <c r="AA39" s="589"/>
      <c r="AB39" s="589"/>
      <c r="AC39" s="589"/>
      <c r="AD39" s="589"/>
      <c r="AE39" s="589"/>
      <c r="AF39" s="589"/>
      <c r="AG39" s="589"/>
      <c r="AH39" s="589"/>
      <c r="AI39" s="589"/>
      <c r="AJ39" s="590"/>
    </row>
    <row r="40" spans="1:44" s="191" customFormat="1" ht="25.5" customHeight="1" x14ac:dyDescent="0.15">
      <c r="A40" s="806"/>
      <c r="B40" s="807"/>
      <c r="C40" s="807"/>
      <c r="D40" s="807"/>
      <c r="E40" s="807"/>
      <c r="F40" s="807"/>
      <c r="G40" s="808"/>
      <c r="H40" s="588"/>
      <c r="I40" s="589"/>
      <c r="J40" s="589"/>
      <c r="K40" s="589"/>
      <c r="L40" s="589"/>
      <c r="M40" s="589"/>
      <c r="N40" s="589"/>
      <c r="O40" s="589"/>
      <c r="P40" s="589"/>
      <c r="Q40" s="589"/>
      <c r="R40" s="589"/>
      <c r="S40" s="589"/>
      <c r="T40" s="589"/>
      <c r="U40" s="589"/>
      <c r="V40" s="589"/>
      <c r="W40" s="589"/>
      <c r="X40" s="589"/>
      <c r="Y40" s="589"/>
      <c r="Z40" s="589"/>
      <c r="AA40" s="589"/>
      <c r="AB40" s="589"/>
      <c r="AC40" s="589"/>
      <c r="AD40" s="589"/>
      <c r="AE40" s="589"/>
      <c r="AF40" s="589"/>
      <c r="AG40" s="589"/>
      <c r="AH40" s="589"/>
      <c r="AI40" s="589"/>
      <c r="AJ40" s="590"/>
    </row>
    <row r="41" spans="1:44" s="272" customFormat="1" ht="12" customHeight="1" x14ac:dyDescent="0.15">
      <c r="A41" s="809" t="s">
        <v>356</v>
      </c>
      <c r="B41" s="810"/>
      <c r="C41" s="591" t="s">
        <v>357</v>
      </c>
      <c r="D41" s="592"/>
      <c r="E41" s="591" t="s">
        <v>129</v>
      </c>
      <c r="F41" s="595"/>
      <c r="G41" s="595"/>
      <c r="H41" s="595"/>
      <c r="I41" s="592"/>
      <c r="J41" s="591" t="s">
        <v>130</v>
      </c>
      <c r="K41" s="595"/>
      <c r="L41" s="595"/>
      <c r="M41" s="595"/>
      <c r="N41" s="595"/>
      <c r="O41" s="595"/>
      <c r="P41" s="595"/>
      <c r="Q41" s="595"/>
      <c r="R41" s="595"/>
      <c r="S41" s="595"/>
      <c r="T41" s="595"/>
      <c r="U41" s="595"/>
      <c r="V41" s="595"/>
      <c r="W41" s="595"/>
      <c r="X41" s="595"/>
      <c r="Y41" s="595"/>
      <c r="Z41" s="595"/>
      <c r="AA41" s="595"/>
      <c r="AB41" s="595"/>
      <c r="AC41" s="595"/>
      <c r="AD41" s="595"/>
      <c r="AE41" s="595"/>
      <c r="AF41" s="595"/>
      <c r="AG41" s="595"/>
      <c r="AH41" s="595"/>
      <c r="AI41" s="595"/>
      <c r="AJ41" s="597"/>
      <c r="AK41"/>
      <c r="AL41"/>
      <c r="AO41"/>
      <c r="AP41"/>
      <c r="AQ41"/>
      <c r="AR41"/>
    </row>
    <row r="42" spans="1:44" s="272" customFormat="1" x14ac:dyDescent="0.15">
      <c r="A42" s="811"/>
      <c r="B42" s="812"/>
      <c r="C42" s="593"/>
      <c r="D42" s="594"/>
      <c r="E42" s="593"/>
      <c r="F42" s="596"/>
      <c r="G42" s="596"/>
      <c r="H42" s="596"/>
      <c r="I42" s="594"/>
      <c r="J42" s="593"/>
      <c r="K42" s="596"/>
      <c r="L42" s="596"/>
      <c r="M42" s="596"/>
      <c r="N42" s="596"/>
      <c r="O42" s="596"/>
      <c r="P42" s="596"/>
      <c r="Q42" s="596"/>
      <c r="R42" s="596"/>
      <c r="S42" s="596"/>
      <c r="T42" s="596"/>
      <c r="U42" s="596"/>
      <c r="V42" s="596"/>
      <c r="W42" s="596"/>
      <c r="X42" s="596"/>
      <c r="Y42" s="596"/>
      <c r="Z42" s="596"/>
      <c r="AA42" s="596"/>
      <c r="AB42" s="596"/>
      <c r="AC42" s="596"/>
      <c r="AD42" s="596"/>
      <c r="AE42" s="596"/>
      <c r="AF42" s="596"/>
      <c r="AG42" s="596"/>
      <c r="AH42" s="596"/>
      <c r="AI42" s="596"/>
      <c r="AJ42" s="598"/>
      <c r="AK42"/>
      <c r="AL42"/>
      <c r="AO42"/>
      <c r="AP42"/>
      <c r="AQ42"/>
      <c r="AR42"/>
    </row>
    <row r="43" spans="1:44" s="272" customFormat="1" ht="12" customHeight="1" x14ac:dyDescent="0.15">
      <c r="A43" s="811"/>
      <c r="B43" s="812"/>
      <c r="C43" s="591">
        <v>1</v>
      </c>
      <c r="D43" s="592"/>
      <c r="E43" s="601" t="str">
        <f>VLOOKUP(AG1,'2_個別入力シート（支援プログラム以外）'!$B$7:$GI$25,'2_個別入力シート（支援プログラム以外）'!BK6,0)&amp;""</f>
        <v>夫婦の子育て支援事業（ひよこ）</v>
      </c>
      <c r="F43" s="602"/>
      <c r="G43" s="602"/>
      <c r="H43" s="602"/>
      <c r="I43" s="603"/>
      <c r="J43" s="601" t="str">
        <f>VLOOKUP(AG1,'2_個別入力シート（支援プログラム以外）'!$B$7:$GI$25,'2_個別入力シート（支援プログラム以外）'!BL6,0)&amp;""</f>
        <v>・育休中のパパのお悩み相談やパパ同士の交流会の機会も設け、夫婦の育児分担を促進し、当事者に対する気運醸成の取り組みとなっている。
・このような取組を行っていることを地域の方々に知っていただくため、市のホームページや広報への掲載、伊豆急線の車内ポスター掲載等で周知を図り、子育てにやさしいまちであることをアピールし、地域全体でこども・子育てを応援する気運醸成を図る。</v>
      </c>
      <c r="K43" s="602"/>
      <c r="L43" s="602"/>
      <c r="M43" s="602"/>
      <c r="N43" s="602"/>
      <c r="O43" s="602"/>
      <c r="P43" s="602"/>
      <c r="Q43" s="602"/>
      <c r="R43" s="602"/>
      <c r="S43" s="602"/>
      <c r="T43" s="602"/>
      <c r="U43" s="602"/>
      <c r="V43" s="602"/>
      <c r="W43" s="602"/>
      <c r="X43" s="602"/>
      <c r="Y43" s="602"/>
      <c r="Z43" s="602"/>
      <c r="AA43" s="602"/>
      <c r="AB43" s="602"/>
      <c r="AC43" s="602"/>
      <c r="AD43" s="602"/>
      <c r="AE43" s="602"/>
      <c r="AF43" s="602"/>
      <c r="AG43" s="602"/>
      <c r="AH43" s="602"/>
      <c r="AI43" s="602"/>
      <c r="AJ43" s="605"/>
      <c r="AK43"/>
      <c r="AL43"/>
      <c r="AO43"/>
      <c r="AP43"/>
      <c r="AQ43"/>
      <c r="AR43"/>
    </row>
    <row r="44" spans="1:44" s="272" customFormat="1" ht="12" customHeight="1" x14ac:dyDescent="0.15">
      <c r="A44" s="811"/>
      <c r="B44" s="812"/>
      <c r="C44" s="599"/>
      <c r="D44" s="600"/>
      <c r="E44" s="588"/>
      <c r="F44" s="589"/>
      <c r="G44" s="589"/>
      <c r="H44" s="589"/>
      <c r="I44" s="604"/>
      <c r="J44" s="588"/>
      <c r="K44" s="589"/>
      <c r="L44" s="589"/>
      <c r="M44" s="589"/>
      <c r="N44" s="589"/>
      <c r="O44" s="589"/>
      <c r="P44" s="589"/>
      <c r="Q44" s="589"/>
      <c r="R44" s="589"/>
      <c r="S44" s="589"/>
      <c r="T44" s="589"/>
      <c r="U44" s="589"/>
      <c r="V44" s="589"/>
      <c r="W44" s="589"/>
      <c r="X44" s="589"/>
      <c r="Y44" s="589"/>
      <c r="Z44" s="589"/>
      <c r="AA44" s="589"/>
      <c r="AB44" s="589"/>
      <c r="AC44" s="589"/>
      <c r="AD44" s="589"/>
      <c r="AE44" s="589"/>
      <c r="AF44" s="589"/>
      <c r="AG44" s="589"/>
      <c r="AH44" s="589"/>
      <c r="AI44" s="589"/>
      <c r="AJ44" s="590"/>
      <c r="AK44"/>
      <c r="AL44"/>
      <c r="AO44"/>
      <c r="AP44"/>
      <c r="AQ44"/>
      <c r="AR44"/>
    </row>
    <row r="45" spans="1:44" s="272" customFormat="1" ht="12" customHeight="1" x14ac:dyDescent="0.15">
      <c r="A45" s="811"/>
      <c r="B45" s="812"/>
      <c r="C45" s="599"/>
      <c r="D45" s="600"/>
      <c r="E45" s="588"/>
      <c r="F45" s="589"/>
      <c r="G45" s="589"/>
      <c r="H45" s="589"/>
      <c r="I45" s="604"/>
      <c r="J45" s="588"/>
      <c r="K45" s="589"/>
      <c r="L45" s="589"/>
      <c r="M45" s="589"/>
      <c r="N45" s="589"/>
      <c r="O45" s="589"/>
      <c r="P45" s="589"/>
      <c r="Q45" s="589"/>
      <c r="R45" s="589"/>
      <c r="S45" s="589"/>
      <c r="T45" s="589"/>
      <c r="U45" s="589"/>
      <c r="V45" s="589"/>
      <c r="W45" s="589"/>
      <c r="X45" s="589"/>
      <c r="Y45" s="589"/>
      <c r="Z45" s="589"/>
      <c r="AA45" s="589"/>
      <c r="AB45" s="589"/>
      <c r="AC45" s="589"/>
      <c r="AD45" s="589"/>
      <c r="AE45" s="589"/>
      <c r="AF45" s="589"/>
      <c r="AG45" s="589"/>
      <c r="AH45" s="589"/>
      <c r="AI45" s="589"/>
      <c r="AJ45" s="590"/>
      <c r="AK45"/>
      <c r="AL45"/>
      <c r="AO45"/>
      <c r="AP45"/>
      <c r="AQ45"/>
      <c r="AR45"/>
    </row>
    <row r="46" spans="1:44" s="272" customFormat="1" ht="27" customHeight="1" x14ac:dyDescent="0.15">
      <c r="A46" s="811"/>
      <c r="B46" s="812"/>
      <c r="C46" s="599"/>
      <c r="D46" s="600"/>
      <c r="E46" s="588"/>
      <c r="F46" s="589"/>
      <c r="G46" s="589"/>
      <c r="H46" s="589"/>
      <c r="I46" s="604"/>
      <c r="J46" s="606"/>
      <c r="K46" s="607"/>
      <c r="L46" s="607"/>
      <c r="M46" s="607"/>
      <c r="N46" s="607"/>
      <c r="O46" s="607"/>
      <c r="P46" s="607"/>
      <c r="Q46" s="607"/>
      <c r="R46" s="607"/>
      <c r="S46" s="607"/>
      <c r="T46" s="607"/>
      <c r="U46" s="607"/>
      <c r="V46" s="607"/>
      <c r="W46" s="607"/>
      <c r="X46" s="607"/>
      <c r="Y46" s="607"/>
      <c r="Z46" s="607"/>
      <c r="AA46" s="607"/>
      <c r="AB46" s="607"/>
      <c r="AC46" s="607"/>
      <c r="AD46" s="607"/>
      <c r="AE46" s="607"/>
      <c r="AF46" s="607"/>
      <c r="AG46" s="607"/>
      <c r="AH46" s="607"/>
      <c r="AI46" s="607"/>
      <c r="AJ46" s="608"/>
      <c r="AK46"/>
      <c r="AL46"/>
      <c r="AO46"/>
      <c r="AP46"/>
      <c r="AQ46"/>
      <c r="AR46"/>
    </row>
    <row r="47" spans="1:44" s="272" customFormat="1" hidden="1" x14ac:dyDescent="0.15">
      <c r="A47" s="811"/>
      <c r="B47" s="812"/>
      <c r="C47" s="591">
        <v>2</v>
      </c>
      <c r="D47" s="592"/>
      <c r="E47" s="601" t="str">
        <f>VLOOKUP(AG1,'2_個別入力シート（支援プログラム以外）'!$B$7:$GI$25,'2_個別入力シート（支援プログラム以外）'!BM6,0)&amp;""</f>
        <v/>
      </c>
      <c r="F47" s="602"/>
      <c r="G47" s="602"/>
      <c r="H47" s="602"/>
      <c r="I47" s="603"/>
      <c r="J47" s="601" t="str">
        <f>VLOOKUP(AG1,'2_個別入力シート（支援プログラム以外）'!$B$7:$GI$25,'2_個別入力シート（支援プログラム以外）'!BN6,0)&amp;""</f>
        <v/>
      </c>
      <c r="K47" s="602"/>
      <c r="L47" s="602"/>
      <c r="M47" s="602"/>
      <c r="N47" s="602"/>
      <c r="O47" s="602"/>
      <c r="P47" s="602"/>
      <c r="Q47" s="602"/>
      <c r="R47" s="602"/>
      <c r="S47" s="602"/>
      <c r="T47" s="602"/>
      <c r="U47" s="602"/>
      <c r="V47" s="602"/>
      <c r="W47" s="602"/>
      <c r="X47" s="602"/>
      <c r="Y47" s="602"/>
      <c r="Z47" s="602"/>
      <c r="AA47" s="602"/>
      <c r="AB47" s="602"/>
      <c r="AC47" s="602"/>
      <c r="AD47" s="602"/>
      <c r="AE47" s="602"/>
      <c r="AF47" s="602"/>
      <c r="AG47" s="602"/>
      <c r="AH47" s="602"/>
      <c r="AI47" s="602"/>
      <c r="AJ47" s="605"/>
      <c r="AK47"/>
      <c r="AL47"/>
      <c r="AO47"/>
      <c r="AP47"/>
      <c r="AQ47"/>
      <c r="AR47"/>
    </row>
    <row r="48" spans="1:44" s="272" customFormat="1" hidden="1" x14ac:dyDescent="0.15">
      <c r="A48" s="811"/>
      <c r="B48" s="812"/>
      <c r="C48" s="599"/>
      <c r="D48" s="600"/>
      <c r="E48" s="588"/>
      <c r="F48" s="589"/>
      <c r="G48" s="589"/>
      <c r="H48" s="589"/>
      <c r="I48" s="604"/>
      <c r="J48" s="588"/>
      <c r="K48" s="589"/>
      <c r="L48" s="589"/>
      <c r="M48" s="589"/>
      <c r="N48" s="589"/>
      <c r="O48" s="589"/>
      <c r="P48" s="589"/>
      <c r="Q48" s="589"/>
      <c r="R48" s="589"/>
      <c r="S48" s="589"/>
      <c r="T48" s="589"/>
      <c r="U48" s="589"/>
      <c r="V48" s="589"/>
      <c r="W48" s="589"/>
      <c r="X48" s="589"/>
      <c r="Y48" s="589"/>
      <c r="Z48" s="589"/>
      <c r="AA48" s="589"/>
      <c r="AB48" s="589"/>
      <c r="AC48" s="589"/>
      <c r="AD48" s="589"/>
      <c r="AE48" s="589"/>
      <c r="AF48" s="589"/>
      <c r="AG48" s="589"/>
      <c r="AH48" s="589"/>
      <c r="AI48" s="589"/>
      <c r="AJ48" s="590"/>
      <c r="AK48"/>
      <c r="AL48"/>
      <c r="AO48"/>
      <c r="AP48"/>
      <c r="AQ48"/>
      <c r="AR48"/>
    </row>
    <row r="49" spans="1:44" s="272" customFormat="1" hidden="1" x14ac:dyDescent="0.15">
      <c r="A49" s="811"/>
      <c r="B49" s="812"/>
      <c r="C49" s="599"/>
      <c r="D49" s="600"/>
      <c r="E49" s="588"/>
      <c r="F49" s="589"/>
      <c r="G49" s="589"/>
      <c r="H49" s="589"/>
      <c r="I49" s="604"/>
      <c r="J49" s="588"/>
      <c r="K49" s="589"/>
      <c r="L49" s="589"/>
      <c r="M49" s="589"/>
      <c r="N49" s="589"/>
      <c r="O49" s="589"/>
      <c r="P49" s="589"/>
      <c r="Q49" s="589"/>
      <c r="R49" s="589"/>
      <c r="S49" s="589"/>
      <c r="T49" s="589"/>
      <c r="U49" s="589"/>
      <c r="V49" s="589"/>
      <c r="W49" s="589"/>
      <c r="X49" s="589"/>
      <c r="Y49" s="589"/>
      <c r="Z49" s="589"/>
      <c r="AA49" s="589"/>
      <c r="AB49" s="589"/>
      <c r="AC49" s="589"/>
      <c r="AD49" s="589"/>
      <c r="AE49" s="589"/>
      <c r="AF49" s="589"/>
      <c r="AG49" s="589"/>
      <c r="AH49" s="589"/>
      <c r="AI49" s="589"/>
      <c r="AJ49" s="590"/>
      <c r="AK49"/>
      <c r="AL49"/>
      <c r="AO49"/>
      <c r="AP49"/>
      <c r="AQ49"/>
      <c r="AR49"/>
    </row>
    <row r="50" spans="1:44" s="272" customFormat="1" hidden="1" x14ac:dyDescent="0.15">
      <c r="A50" s="811"/>
      <c r="B50" s="812"/>
      <c r="C50" s="599"/>
      <c r="D50" s="600"/>
      <c r="E50" s="588"/>
      <c r="F50" s="589"/>
      <c r="G50" s="589"/>
      <c r="H50" s="589"/>
      <c r="I50" s="604"/>
      <c r="J50" s="606"/>
      <c r="K50" s="607"/>
      <c r="L50" s="607"/>
      <c r="M50" s="607"/>
      <c r="N50" s="607"/>
      <c r="O50" s="607"/>
      <c r="P50" s="607"/>
      <c r="Q50" s="607"/>
      <c r="R50" s="607"/>
      <c r="S50" s="607"/>
      <c r="T50" s="607"/>
      <c r="U50" s="607"/>
      <c r="V50" s="607"/>
      <c r="W50" s="607"/>
      <c r="X50" s="607"/>
      <c r="Y50" s="607"/>
      <c r="Z50" s="607"/>
      <c r="AA50" s="607"/>
      <c r="AB50" s="607"/>
      <c r="AC50" s="607"/>
      <c r="AD50" s="607"/>
      <c r="AE50" s="607"/>
      <c r="AF50" s="607"/>
      <c r="AG50" s="607"/>
      <c r="AH50" s="607"/>
      <c r="AI50" s="607"/>
      <c r="AJ50" s="608"/>
      <c r="AK50"/>
      <c r="AL50"/>
      <c r="AO50"/>
      <c r="AP50"/>
      <c r="AQ50"/>
      <c r="AR50"/>
    </row>
    <row r="51" spans="1:44" s="272" customFormat="1" hidden="1" x14ac:dyDescent="0.15">
      <c r="A51" s="811"/>
      <c r="B51" s="812"/>
      <c r="C51" s="591">
        <v>3</v>
      </c>
      <c r="D51" s="592"/>
      <c r="E51" s="601" t="str">
        <f>VLOOKUP(AG1,'2_個別入力シート（支援プログラム以外）'!$B$7:$GI$25,'2_個別入力シート（支援プログラム以外）'!BO6,0)&amp;""</f>
        <v/>
      </c>
      <c r="F51" s="602"/>
      <c r="G51" s="602"/>
      <c r="H51" s="602"/>
      <c r="I51" s="603"/>
      <c r="J51" s="601" t="str">
        <f>VLOOKUP(AG1,'2_個別入力シート（支援プログラム以外）'!$B$7:$GI$25,'2_個別入力シート（支援プログラム以外）'!BP6,0)&amp;""</f>
        <v/>
      </c>
      <c r="K51" s="602"/>
      <c r="L51" s="602"/>
      <c r="M51" s="602"/>
      <c r="N51" s="602"/>
      <c r="O51" s="602"/>
      <c r="P51" s="602"/>
      <c r="Q51" s="602"/>
      <c r="R51" s="602"/>
      <c r="S51" s="602"/>
      <c r="T51" s="602"/>
      <c r="U51" s="602"/>
      <c r="V51" s="602"/>
      <c r="W51" s="602"/>
      <c r="X51" s="602"/>
      <c r="Y51" s="602"/>
      <c r="Z51" s="602"/>
      <c r="AA51" s="602"/>
      <c r="AB51" s="602"/>
      <c r="AC51" s="602"/>
      <c r="AD51" s="602"/>
      <c r="AE51" s="602"/>
      <c r="AF51" s="602"/>
      <c r="AG51" s="602"/>
      <c r="AH51" s="602"/>
      <c r="AI51" s="602"/>
      <c r="AJ51" s="605"/>
      <c r="AK51"/>
      <c r="AL51"/>
      <c r="AO51"/>
      <c r="AP51"/>
      <c r="AQ51"/>
      <c r="AR51"/>
    </row>
    <row r="52" spans="1:44" s="272" customFormat="1" hidden="1" x14ac:dyDescent="0.15">
      <c r="A52" s="811"/>
      <c r="B52" s="812"/>
      <c r="C52" s="599"/>
      <c r="D52" s="600"/>
      <c r="E52" s="588"/>
      <c r="F52" s="589"/>
      <c r="G52" s="589"/>
      <c r="H52" s="589"/>
      <c r="I52" s="604"/>
      <c r="J52" s="588"/>
      <c r="K52" s="589"/>
      <c r="L52" s="589"/>
      <c r="M52" s="589"/>
      <c r="N52" s="589"/>
      <c r="O52" s="589"/>
      <c r="P52" s="589"/>
      <c r="Q52" s="589"/>
      <c r="R52" s="589"/>
      <c r="S52" s="589"/>
      <c r="T52" s="589"/>
      <c r="U52" s="589"/>
      <c r="V52" s="589"/>
      <c r="W52" s="589"/>
      <c r="X52" s="589"/>
      <c r="Y52" s="589"/>
      <c r="Z52" s="589"/>
      <c r="AA52" s="589"/>
      <c r="AB52" s="589"/>
      <c r="AC52" s="589"/>
      <c r="AD52" s="589"/>
      <c r="AE52" s="589"/>
      <c r="AF52" s="589"/>
      <c r="AG52" s="589"/>
      <c r="AH52" s="589"/>
      <c r="AI52" s="589"/>
      <c r="AJ52" s="590"/>
      <c r="AK52"/>
      <c r="AL52"/>
      <c r="AO52"/>
      <c r="AP52"/>
      <c r="AQ52"/>
      <c r="AR52"/>
    </row>
    <row r="53" spans="1:44" s="272" customFormat="1" hidden="1" x14ac:dyDescent="0.15">
      <c r="A53" s="811"/>
      <c r="B53" s="812"/>
      <c r="C53" s="599"/>
      <c r="D53" s="600"/>
      <c r="E53" s="588"/>
      <c r="F53" s="589"/>
      <c r="G53" s="589"/>
      <c r="H53" s="589"/>
      <c r="I53" s="604"/>
      <c r="J53" s="588"/>
      <c r="K53" s="589"/>
      <c r="L53" s="589"/>
      <c r="M53" s="589"/>
      <c r="N53" s="589"/>
      <c r="O53" s="589"/>
      <c r="P53" s="589"/>
      <c r="Q53" s="589"/>
      <c r="R53" s="589"/>
      <c r="S53" s="589"/>
      <c r="T53" s="589"/>
      <c r="U53" s="589"/>
      <c r="V53" s="589"/>
      <c r="W53" s="589"/>
      <c r="X53" s="589"/>
      <c r="Y53" s="589"/>
      <c r="Z53" s="589"/>
      <c r="AA53" s="589"/>
      <c r="AB53" s="589"/>
      <c r="AC53" s="589"/>
      <c r="AD53" s="589"/>
      <c r="AE53" s="589"/>
      <c r="AF53" s="589"/>
      <c r="AG53" s="589"/>
      <c r="AH53" s="589"/>
      <c r="AI53" s="589"/>
      <c r="AJ53" s="590"/>
      <c r="AK53"/>
      <c r="AL53"/>
      <c r="AO53"/>
      <c r="AP53"/>
      <c r="AQ53"/>
      <c r="AR53"/>
    </row>
    <row r="54" spans="1:44" s="272" customFormat="1" hidden="1" x14ac:dyDescent="0.15">
      <c r="A54" s="811"/>
      <c r="B54" s="812"/>
      <c r="C54" s="599"/>
      <c r="D54" s="600"/>
      <c r="E54" s="588"/>
      <c r="F54" s="589"/>
      <c r="G54" s="589"/>
      <c r="H54" s="589"/>
      <c r="I54" s="604"/>
      <c r="J54" s="606"/>
      <c r="K54" s="607"/>
      <c r="L54" s="607"/>
      <c r="M54" s="607"/>
      <c r="N54" s="607"/>
      <c r="O54" s="607"/>
      <c r="P54" s="607"/>
      <c r="Q54" s="607"/>
      <c r="R54" s="607"/>
      <c r="S54" s="607"/>
      <c r="T54" s="607"/>
      <c r="U54" s="607"/>
      <c r="V54" s="607"/>
      <c r="W54" s="607"/>
      <c r="X54" s="607"/>
      <c r="Y54" s="607"/>
      <c r="Z54" s="607"/>
      <c r="AA54" s="607"/>
      <c r="AB54" s="607"/>
      <c r="AC54" s="607"/>
      <c r="AD54" s="607"/>
      <c r="AE54" s="607"/>
      <c r="AF54" s="607"/>
      <c r="AG54" s="607"/>
      <c r="AH54" s="607"/>
      <c r="AI54" s="607"/>
      <c r="AJ54" s="608"/>
      <c r="AK54"/>
      <c r="AL54"/>
      <c r="AO54"/>
      <c r="AP54"/>
      <c r="AQ54"/>
      <c r="AR54"/>
    </row>
    <row r="55" spans="1:44" s="272" customFormat="1" ht="12" hidden="1" customHeight="1" x14ac:dyDescent="0.15">
      <c r="A55" s="811"/>
      <c r="B55" s="812"/>
      <c r="C55" s="591">
        <v>4</v>
      </c>
      <c r="D55" s="592"/>
      <c r="E55" s="601" t="str">
        <f>VLOOKUP(AG1,'2_個別入力シート（支援プログラム以外）'!$B$7:$GI$25,'2_個別入力シート（支援プログラム以外）'!BQ6,0)&amp;""</f>
        <v/>
      </c>
      <c r="F55" s="602"/>
      <c r="G55" s="602"/>
      <c r="H55" s="602"/>
      <c r="I55" s="603"/>
      <c r="J55" s="601" t="str">
        <f>VLOOKUP(AG1,'2_個別入力シート（支援プログラム以外）'!$B$7:$GI$25,'2_個別入力シート（支援プログラム以外）'!BR6,0)&amp;""</f>
        <v/>
      </c>
      <c r="K55" s="602"/>
      <c r="L55" s="602"/>
      <c r="M55" s="602"/>
      <c r="N55" s="602"/>
      <c r="O55" s="602"/>
      <c r="P55" s="602"/>
      <c r="Q55" s="602"/>
      <c r="R55" s="602"/>
      <c r="S55" s="602"/>
      <c r="T55" s="602"/>
      <c r="U55" s="602"/>
      <c r="V55" s="602"/>
      <c r="W55" s="602"/>
      <c r="X55" s="602"/>
      <c r="Y55" s="602"/>
      <c r="Z55" s="602"/>
      <c r="AA55" s="602"/>
      <c r="AB55" s="602"/>
      <c r="AC55" s="602"/>
      <c r="AD55" s="602"/>
      <c r="AE55" s="602"/>
      <c r="AF55" s="602"/>
      <c r="AG55" s="602"/>
      <c r="AH55" s="602"/>
      <c r="AI55" s="602"/>
      <c r="AJ55" s="605"/>
      <c r="AK55"/>
      <c r="AL55"/>
      <c r="AO55"/>
      <c r="AP55"/>
      <c r="AQ55"/>
      <c r="AR55"/>
    </row>
    <row r="56" spans="1:44" s="272" customFormat="1" ht="12" hidden="1" customHeight="1" x14ac:dyDescent="0.15">
      <c r="A56" s="811"/>
      <c r="B56" s="812"/>
      <c r="C56" s="599"/>
      <c r="D56" s="600"/>
      <c r="E56" s="588"/>
      <c r="F56" s="589"/>
      <c r="G56" s="589"/>
      <c r="H56" s="589"/>
      <c r="I56" s="604"/>
      <c r="J56" s="588"/>
      <c r="K56" s="589"/>
      <c r="L56" s="589"/>
      <c r="M56" s="589"/>
      <c r="N56" s="589"/>
      <c r="O56" s="589"/>
      <c r="P56" s="589"/>
      <c r="Q56" s="589"/>
      <c r="R56" s="589"/>
      <c r="S56" s="589"/>
      <c r="T56" s="589"/>
      <c r="U56" s="589"/>
      <c r="V56" s="589"/>
      <c r="W56" s="589"/>
      <c r="X56" s="589"/>
      <c r="Y56" s="589"/>
      <c r="Z56" s="589"/>
      <c r="AA56" s="589"/>
      <c r="AB56" s="589"/>
      <c r="AC56" s="589"/>
      <c r="AD56" s="589"/>
      <c r="AE56" s="589"/>
      <c r="AF56" s="589"/>
      <c r="AG56" s="589"/>
      <c r="AH56" s="589"/>
      <c r="AI56" s="589"/>
      <c r="AJ56" s="590"/>
      <c r="AK56"/>
      <c r="AL56"/>
      <c r="AO56"/>
      <c r="AP56"/>
      <c r="AQ56"/>
      <c r="AR56"/>
    </row>
    <row r="57" spans="1:44" ht="12" hidden="1" customHeight="1" x14ac:dyDescent="0.15">
      <c r="A57" s="811"/>
      <c r="B57" s="812"/>
      <c r="C57" s="599"/>
      <c r="D57" s="600"/>
      <c r="E57" s="588"/>
      <c r="F57" s="589"/>
      <c r="G57" s="589"/>
      <c r="H57" s="589"/>
      <c r="I57" s="604"/>
      <c r="J57" s="588"/>
      <c r="K57" s="589"/>
      <c r="L57" s="589"/>
      <c r="M57" s="589"/>
      <c r="N57" s="589"/>
      <c r="O57" s="589"/>
      <c r="P57" s="589"/>
      <c r="Q57" s="589"/>
      <c r="R57" s="589"/>
      <c r="S57" s="589"/>
      <c r="T57" s="589"/>
      <c r="U57" s="589"/>
      <c r="V57" s="589"/>
      <c r="W57" s="589"/>
      <c r="X57" s="589"/>
      <c r="Y57" s="589"/>
      <c r="Z57" s="589"/>
      <c r="AA57" s="589"/>
      <c r="AB57" s="589"/>
      <c r="AC57" s="589"/>
      <c r="AD57" s="589"/>
      <c r="AE57" s="589"/>
      <c r="AF57" s="589"/>
      <c r="AG57" s="589"/>
      <c r="AH57" s="589"/>
      <c r="AI57" s="589"/>
      <c r="AJ57" s="590"/>
    </row>
    <row r="58" spans="1:44" ht="12" hidden="1" customHeight="1" x14ac:dyDescent="0.15">
      <c r="A58" s="811"/>
      <c r="B58" s="812"/>
      <c r="C58" s="599"/>
      <c r="D58" s="600"/>
      <c r="E58" s="588"/>
      <c r="F58" s="589"/>
      <c r="G58" s="589"/>
      <c r="H58" s="589"/>
      <c r="I58" s="604"/>
      <c r="J58" s="606"/>
      <c r="K58" s="607"/>
      <c r="L58" s="607"/>
      <c r="M58" s="607"/>
      <c r="N58" s="607"/>
      <c r="O58" s="607"/>
      <c r="P58" s="607"/>
      <c r="Q58" s="607"/>
      <c r="R58" s="607"/>
      <c r="S58" s="607"/>
      <c r="T58" s="607"/>
      <c r="U58" s="607"/>
      <c r="V58" s="607"/>
      <c r="W58" s="607"/>
      <c r="X58" s="607"/>
      <c r="Y58" s="607"/>
      <c r="Z58" s="607"/>
      <c r="AA58" s="607"/>
      <c r="AB58" s="607"/>
      <c r="AC58" s="607"/>
      <c r="AD58" s="607"/>
      <c r="AE58" s="607"/>
      <c r="AF58" s="607"/>
      <c r="AG58" s="607"/>
      <c r="AH58" s="607"/>
      <c r="AI58" s="607"/>
      <c r="AJ58" s="608"/>
    </row>
    <row r="59" spans="1:44" ht="12" hidden="1" customHeight="1" x14ac:dyDescent="0.15">
      <c r="A59" s="811"/>
      <c r="B59" s="812"/>
      <c r="C59" s="591">
        <v>5</v>
      </c>
      <c r="D59" s="592"/>
      <c r="E59" s="601" t="str">
        <f>VLOOKUP(AG1,'2_個別入力シート（支援プログラム以外）'!$B$7:$GI$25,'2_個別入力シート（支援プログラム以外）'!BS6,0)&amp;""</f>
        <v/>
      </c>
      <c r="F59" s="602"/>
      <c r="G59" s="602"/>
      <c r="H59" s="602"/>
      <c r="I59" s="603"/>
      <c r="J59" s="601" t="str">
        <f>VLOOKUP(AG1,'2_個別入力シート（支援プログラム以外）'!$B$7:$GI$25,'2_個別入力シート（支援プログラム以外）'!BT6,0)&amp;""</f>
        <v/>
      </c>
      <c r="K59" s="602"/>
      <c r="L59" s="602"/>
      <c r="M59" s="602"/>
      <c r="N59" s="602"/>
      <c r="O59" s="602"/>
      <c r="P59" s="602"/>
      <c r="Q59" s="602"/>
      <c r="R59" s="602"/>
      <c r="S59" s="602"/>
      <c r="T59" s="602"/>
      <c r="U59" s="602"/>
      <c r="V59" s="602"/>
      <c r="W59" s="602"/>
      <c r="X59" s="602"/>
      <c r="Y59" s="602"/>
      <c r="Z59" s="602"/>
      <c r="AA59" s="602"/>
      <c r="AB59" s="602"/>
      <c r="AC59" s="602"/>
      <c r="AD59" s="602"/>
      <c r="AE59" s="602"/>
      <c r="AF59" s="602"/>
      <c r="AG59" s="602"/>
      <c r="AH59" s="602"/>
      <c r="AI59" s="602"/>
      <c r="AJ59" s="605"/>
    </row>
    <row r="60" spans="1:44" ht="12" hidden="1" customHeight="1" x14ac:dyDescent="0.15">
      <c r="A60" s="811"/>
      <c r="B60" s="812"/>
      <c r="C60" s="599"/>
      <c r="D60" s="600"/>
      <c r="E60" s="588"/>
      <c r="F60" s="589"/>
      <c r="G60" s="589"/>
      <c r="H60" s="589"/>
      <c r="I60" s="604"/>
      <c r="J60" s="588"/>
      <c r="K60" s="589"/>
      <c r="L60" s="589"/>
      <c r="M60" s="589"/>
      <c r="N60" s="589"/>
      <c r="O60" s="589"/>
      <c r="P60" s="589"/>
      <c r="Q60" s="589"/>
      <c r="R60" s="589"/>
      <c r="S60" s="589"/>
      <c r="T60" s="589"/>
      <c r="U60" s="589"/>
      <c r="V60" s="589"/>
      <c r="W60" s="589"/>
      <c r="X60" s="589"/>
      <c r="Y60" s="589"/>
      <c r="Z60" s="589"/>
      <c r="AA60" s="589"/>
      <c r="AB60" s="589"/>
      <c r="AC60" s="589"/>
      <c r="AD60" s="589"/>
      <c r="AE60" s="589"/>
      <c r="AF60" s="589"/>
      <c r="AG60" s="589"/>
      <c r="AH60" s="589"/>
      <c r="AI60" s="589"/>
      <c r="AJ60" s="590"/>
    </row>
    <row r="61" spans="1:44" ht="12" hidden="1" customHeight="1" x14ac:dyDescent="0.15">
      <c r="A61" s="811"/>
      <c r="B61" s="812"/>
      <c r="C61" s="599"/>
      <c r="D61" s="600"/>
      <c r="E61" s="588"/>
      <c r="F61" s="589"/>
      <c r="G61" s="589"/>
      <c r="H61" s="589"/>
      <c r="I61" s="604"/>
      <c r="J61" s="588"/>
      <c r="K61" s="589"/>
      <c r="L61" s="589"/>
      <c r="M61" s="589"/>
      <c r="N61" s="589"/>
      <c r="O61" s="589"/>
      <c r="P61" s="589"/>
      <c r="Q61" s="589"/>
      <c r="R61" s="589"/>
      <c r="S61" s="589"/>
      <c r="T61" s="589"/>
      <c r="U61" s="589"/>
      <c r="V61" s="589"/>
      <c r="W61" s="589"/>
      <c r="X61" s="589"/>
      <c r="Y61" s="589"/>
      <c r="Z61" s="589"/>
      <c r="AA61" s="589"/>
      <c r="AB61" s="589"/>
      <c r="AC61" s="589"/>
      <c r="AD61" s="589"/>
      <c r="AE61" s="589"/>
      <c r="AF61" s="589"/>
      <c r="AG61" s="589"/>
      <c r="AH61" s="589"/>
      <c r="AI61" s="589"/>
      <c r="AJ61" s="590"/>
    </row>
    <row r="62" spans="1:44" ht="12" hidden="1" customHeight="1" x14ac:dyDescent="0.15">
      <c r="A62" s="811"/>
      <c r="B62" s="812"/>
      <c r="C62" s="599"/>
      <c r="D62" s="600"/>
      <c r="E62" s="588"/>
      <c r="F62" s="589"/>
      <c r="G62" s="589"/>
      <c r="H62" s="589"/>
      <c r="I62" s="604"/>
      <c r="J62" s="606"/>
      <c r="K62" s="607"/>
      <c r="L62" s="607"/>
      <c r="M62" s="607"/>
      <c r="N62" s="607"/>
      <c r="O62" s="607"/>
      <c r="P62" s="607"/>
      <c r="Q62" s="607"/>
      <c r="R62" s="607"/>
      <c r="S62" s="607"/>
      <c r="T62" s="607"/>
      <c r="U62" s="607"/>
      <c r="V62" s="607"/>
      <c r="W62" s="607"/>
      <c r="X62" s="607"/>
      <c r="Y62" s="607"/>
      <c r="Z62" s="607"/>
      <c r="AA62" s="607"/>
      <c r="AB62" s="607"/>
      <c r="AC62" s="607"/>
      <c r="AD62" s="607"/>
      <c r="AE62" s="607"/>
      <c r="AF62" s="607"/>
      <c r="AG62" s="607"/>
      <c r="AH62" s="607"/>
      <c r="AI62" s="607"/>
      <c r="AJ62" s="608"/>
    </row>
    <row r="63" spans="1:44" ht="12" hidden="1" customHeight="1" x14ac:dyDescent="0.15">
      <c r="A63" s="811"/>
      <c r="B63" s="812"/>
      <c r="C63" s="591">
        <v>6</v>
      </c>
      <c r="D63" s="592"/>
      <c r="E63" s="601" t="str">
        <f>VLOOKUP(AG1,'2_個別入力シート（支援プログラム以外）'!$B$7:$GI$25,'2_個別入力シート（支援プログラム以外）'!BU6,0)&amp;""</f>
        <v/>
      </c>
      <c r="F63" s="602"/>
      <c r="G63" s="602"/>
      <c r="H63" s="602"/>
      <c r="I63" s="603"/>
      <c r="J63" s="601" t="str">
        <f>VLOOKUP(AG1,'2_個別入力シート（支援プログラム以外）'!$B$7:$GI$25,'2_個別入力シート（支援プログラム以外）'!BV6,0)&amp;""</f>
        <v/>
      </c>
      <c r="K63" s="602"/>
      <c r="L63" s="602"/>
      <c r="M63" s="602"/>
      <c r="N63" s="602"/>
      <c r="O63" s="602"/>
      <c r="P63" s="602"/>
      <c r="Q63" s="602"/>
      <c r="R63" s="602"/>
      <c r="S63" s="602"/>
      <c r="T63" s="602"/>
      <c r="U63" s="602"/>
      <c r="V63" s="602"/>
      <c r="W63" s="602"/>
      <c r="X63" s="602"/>
      <c r="Y63" s="602"/>
      <c r="Z63" s="602"/>
      <c r="AA63" s="602"/>
      <c r="AB63" s="602"/>
      <c r="AC63" s="602"/>
      <c r="AD63" s="602"/>
      <c r="AE63" s="602"/>
      <c r="AF63" s="602"/>
      <c r="AG63" s="602"/>
      <c r="AH63" s="602"/>
      <c r="AI63" s="602"/>
      <c r="AJ63" s="605"/>
    </row>
    <row r="64" spans="1:44" ht="12" hidden="1" customHeight="1" x14ac:dyDescent="0.15">
      <c r="A64" s="811"/>
      <c r="B64" s="812"/>
      <c r="C64" s="599"/>
      <c r="D64" s="600"/>
      <c r="E64" s="588"/>
      <c r="F64" s="589"/>
      <c r="G64" s="589"/>
      <c r="H64" s="589"/>
      <c r="I64" s="604"/>
      <c r="J64" s="588"/>
      <c r="K64" s="589"/>
      <c r="L64" s="589"/>
      <c r="M64" s="589"/>
      <c r="N64" s="589"/>
      <c r="O64" s="589"/>
      <c r="P64" s="589"/>
      <c r="Q64" s="589"/>
      <c r="R64" s="589"/>
      <c r="S64" s="589"/>
      <c r="T64" s="589"/>
      <c r="U64" s="589"/>
      <c r="V64" s="589"/>
      <c r="W64" s="589"/>
      <c r="X64" s="589"/>
      <c r="Y64" s="589"/>
      <c r="Z64" s="589"/>
      <c r="AA64" s="589"/>
      <c r="AB64" s="589"/>
      <c r="AC64" s="589"/>
      <c r="AD64" s="589"/>
      <c r="AE64" s="589"/>
      <c r="AF64" s="589"/>
      <c r="AG64" s="589"/>
      <c r="AH64" s="589"/>
      <c r="AI64" s="589"/>
      <c r="AJ64" s="590"/>
    </row>
    <row r="65" spans="1:36" ht="12" hidden="1" customHeight="1" x14ac:dyDescent="0.15">
      <c r="A65" s="811"/>
      <c r="B65" s="812"/>
      <c r="C65" s="599"/>
      <c r="D65" s="600"/>
      <c r="E65" s="588"/>
      <c r="F65" s="589"/>
      <c r="G65" s="589"/>
      <c r="H65" s="589"/>
      <c r="I65" s="604"/>
      <c r="J65" s="588"/>
      <c r="K65" s="589"/>
      <c r="L65" s="589"/>
      <c r="M65" s="589"/>
      <c r="N65" s="589"/>
      <c r="O65" s="589"/>
      <c r="P65" s="589"/>
      <c r="Q65" s="589"/>
      <c r="R65" s="589"/>
      <c r="S65" s="589"/>
      <c r="T65" s="589"/>
      <c r="U65" s="589"/>
      <c r="V65" s="589"/>
      <c r="W65" s="589"/>
      <c r="X65" s="589"/>
      <c r="Y65" s="589"/>
      <c r="Z65" s="589"/>
      <c r="AA65" s="589"/>
      <c r="AB65" s="589"/>
      <c r="AC65" s="589"/>
      <c r="AD65" s="589"/>
      <c r="AE65" s="589"/>
      <c r="AF65" s="589"/>
      <c r="AG65" s="589"/>
      <c r="AH65" s="589"/>
      <c r="AI65" s="589"/>
      <c r="AJ65" s="590"/>
    </row>
    <row r="66" spans="1:36" ht="12" hidden="1" customHeight="1" x14ac:dyDescent="0.15">
      <c r="A66" s="811"/>
      <c r="B66" s="812"/>
      <c r="C66" s="599"/>
      <c r="D66" s="600"/>
      <c r="E66" s="588"/>
      <c r="F66" s="589"/>
      <c r="G66" s="589"/>
      <c r="H66" s="589"/>
      <c r="I66" s="604"/>
      <c r="J66" s="606"/>
      <c r="K66" s="607"/>
      <c r="L66" s="607"/>
      <c r="M66" s="607"/>
      <c r="N66" s="607"/>
      <c r="O66" s="607"/>
      <c r="P66" s="607"/>
      <c r="Q66" s="607"/>
      <c r="R66" s="607"/>
      <c r="S66" s="607"/>
      <c r="T66" s="607"/>
      <c r="U66" s="607"/>
      <c r="V66" s="607"/>
      <c r="W66" s="607"/>
      <c r="X66" s="607"/>
      <c r="Y66" s="607"/>
      <c r="Z66" s="607"/>
      <c r="AA66" s="607"/>
      <c r="AB66" s="607"/>
      <c r="AC66" s="607"/>
      <c r="AD66" s="607"/>
      <c r="AE66" s="607"/>
      <c r="AF66" s="607"/>
      <c r="AG66" s="607"/>
      <c r="AH66" s="607"/>
      <c r="AI66" s="607"/>
      <c r="AJ66" s="608"/>
    </row>
    <row r="67" spans="1:36" ht="12" hidden="1" customHeight="1" x14ac:dyDescent="0.15">
      <c r="A67" s="811"/>
      <c r="B67" s="812"/>
      <c r="C67" s="591">
        <v>7</v>
      </c>
      <c r="D67" s="592"/>
      <c r="E67" s="601" t="str">
        <f>VLOOKUP(AG1,'2_個別入力シート（支援プログラム以外）'!$B$7:$GI$25,'2_個別入力シート（支援プログラム以外）'!BW6,0)&amp;""</f>
        <v/>
      </c>
      <c r="F67" s="602"/>
      <c r="G67" s="602"/>
      <c r="H67" s="602"/>
      <c r="I67" s="603"/>
      <c r="J67" s="601" t="str">
        <f>VLOOKUP(AG1,'2_個別入力シート（支援プログラム以外）'!$B$7:$GI$25,'2_個別入力シート（支援プログラム以外）'!BX6,0)&amp;""</f>
        <v/>
      </c>
      <c r="K67" s="602"/>
      <c r="L67" s="602"/>
      <c r="M67" s="602"/>
      <c r="N67" s="602"/>
      <c r="O67" s="602"/>
      <c r="P67" s="602"/>
      <c r="Q67" s="602"/>
      <c r="R67" s="602"/>
      <c r="S67" s="602"/>
      <c r="T67" s="602"/>
      <c r="U67" s="602"/>
      <c r="V67" s="602"/>
      <c r="W67" s="602"/>
      <c r="X67" s="602"/>
      <c r="Y67" s="602"/>
      <c r="Z67" s="602"/>
      <c r="AA67" s="602"/>
      <c r="AB67" s="602"/>
      <c r="AC67" s="602"/>
      <c r="AD67" s="602"/>
      <c r="AE67" s="602"/>
      <c r="AF67" s="602"/>
      <c r="AG67" s="602"/>
      <c r="AH67" s="602"/>
      <c r="AI67" s="602"/>
      <c r="AJ67" s="605"/>
    </row>
    <row r="68" spans="1:36" ht="12" hidden="1" customHeight="1" x14ac:dyDescent="0.15">
      <c r="A68" s="811"/>
      <c r="B68" s="812"/>
      <c r="C68" s="599"/>
      <c r="D68" s="600"/>
      <c r="E68" s="588"/>
      <c r="F68" s="589"/>
      <c r="G68" s="589"/>
      <c r="H68" s="589"/>
      <c r="I68" s="604"/>
      <c r="J68" s="588"/>
      <c r="K68" s="589"/>
      <c r="L68" s="589"/>
      <c r="M68" s="589"/>
      <c r="N68" s="589"/>
      <c r="O68" s="589"/>
      <c r="P68" s="589"/>
      <c r="Q68" s="589"/>
      <c r="R68" s="589"/>
      <c r="S68" s="589"/>
      <c r="T68" s="589"/>
      <c r="U68" s="589"/>
      <c r="V68" s="589"/>
      <c r="W68" s="589"/>
      <c r="X68" s="589"/>
      <c r="Y68" s="589"/>
      <c r="Z68" s="589"/>
      <c r="AA68" s="589"/>
      <c r="AB68" s="589"/>
      <c r="AC68" s="589"/>
      <c r="AD68" s="589"/>
      <c r="AE68" s="589"/>
      <c r="AF68" s="589"/>
      <c r="AG68" s="589"/>
      <c r="AH68" s="589"/>
      <c r="AI68" s="589"/>
      <c r="AJ68" s="590"/>
    </row>
    <row r="69" spans="1:36" ht="12" hidden="1" customHeight="1" x14ac:dyDescent="0.15">
      <c r="A69" s="811"/>
      <c r="B69" s="812"/>
      <c r="C69" s="599"/>
      <c r="D69" s="600"/>
      <c r="E69" s="588"/>
      <c r="F69" s="589"/>
      <c r="G69" s="589"/>
      <c r="H69" s="589"/>
      <c r="I69" s="604"/>
      <c r="J69" s="588"/>
      <c r="K69" s="589"/>
      <c r="L69" s="589"/>
      <c r="M69" s="589"/>
      <c r="N69" s="589"/>
      <c r="O69" s="589"/>
      <c r="P69" s="589"/>
      <c r="Q69" s="589"/>
      <c r="R69" s="589"/>
      <c r="S69" s="589"/>
      <c r="T69" s="589"/>
      <c r="U69" s="589"/>
      <c r="V69" s="589"/>
      <c r="W69" s="589"/>
      <c r="X69" s="589"/>
      <c r="Y69" s="589"/>
      <c r="Z69" s="589"/>
      <c r="AA69" s="589"/>
      <c r="AB69" s="589"/>
      <c r="AC69" s="589"/>
      <c r="AD69" s="589"/>
      <c r="AE69" s="589"/>
      <c r="AF69" s="589"/>
      <c r="AG69" s="589"/>
      <c r="AH69" s="589"/>
      <c r="AI69" s="589"/>
      <c r="AJ69" s="590"/>
    </row>
    <row r="70" spans="1:36" ht="12" hidden="1" customHeight="1" x14ac:dyDescent="0.15">
      <c r="A70" s="811"/>
      <c r="B70" s="812"/>
      <c r="C70" s="599"/>
      <c r="D70" s="600"/>
      <c r="E70" s="588"/>
      <c r="F70" s="589"/>
      <c r="G70" s="589"/>
      <c r="H70" s="589"/>
      <c r="I70" s="604"/>
      <c r="J70" s="606"/>
      <c r="K70" s="607"/>
      <c r="L70" s="607"/>
      <c r="M70" s="607"/>
      <c r="N70" s="607"/>
      <c r="O70" s="607"/>
      <c r="P70" s="607"/>
      <c r="Q70" s="607"/>
      <c r="R70" s="607"/>
      <c r="S70" s="607"/>
      <c r="T70" s="607"/>
      <c r="U70" s="607"/>
      <c r="V70" s="607"/>
      <c r="W70" s="607"/>
      <c r="X70" s="607"/>
      <c r="Y70" s="607"/>
      <c r="Z70" s="607"/>
      <c r="AA70" s="607"/>
      <c r="AB70" s="607"/>
      <c r="AC70" s="607"/>
      <c r="AD70" s="607"/>
      <c r="AE70" s="607"/>
      <c r="AF70" s="607"/>
      <c r="AG70" s="607"/>
      <c r="AH70" s="607"/>
      <c r="AI70" s="607"/>
      <c r="AJ70" s="608"/>
    </row>
    <row r="71" spans="1:36" ht="12" hidden="1" customHeight="1" x14ac:dyDescent="0.15">
      <c r="A71" s="811"/>
      <c r="B71" s="812"/>
      <c r="C71" s="591">
        <v>8</v>
      </c>
      <c r="D71" s="592"/>
      <c r="E71" s="601" t="str">
        <f>VLOOKUP(AG1,'2_個別入力シート（支援プログラム以外）'!$B$7:$GI$25,'2_個別入力シート（支援プログラム以外）'!BY6,0)&amp;""</f>
        <v/>
      </c>
      <c r="F71" s="602"/>
      <c r="G71" s="602"/>
      <c r="H71" s="602"/>
      <c r="I71" s="603"/>
      <c r="J71" s="601" t="str">
        <f>VLOOKUP(AG1,'2_個別入力シート（支援プログラム以外）'!$B$7:$GI$25,'2_個別入力シート（支援プログラム以外）'!BZ6,0)&amp;""</f>
        <v/>
      </c>
      <c r="K71" s="602"/>
      <c r="L71" s="602"/>
      <c r="M71" s="602"/>
      <c r="N71" s="602"/>
      <c r="O71" s="602"/>
      <c r="P71" s="602"/>
      <c r="Q71" s="602"/>
      <c r="R71" s="602"/>
      <c r="S71" s="602"/>
      <c r="T71" s="602"/>
      <c r="U71" s="602"/>
      <c r="V71" s="602"/>
      <c r="W71" s="602"/>
      <c r="X71" s="602"/>
      <c r="Y71" s="602"/>
      <c r="Z71" s="602"/>
      <c r="AA71" s="602"/>
      <c r="AB71" s="602"/>
      <c r="AC71" s="602"/>
      <c r="AD71" s="602"/>
      <c r="AE71" s="602"/>
      <c r="AF71" s="602"/>
      <c r="AG71" s="602"/>
      <c r="AH71" s="602"/>
      <c r="AI71" s="602"/>
      <c r="AJ71" s="605"/>
    </row>
    <row r="72" spans="1:36" ht="12" hidden="1" customHeight="1" x14ac:dyDescent="0.15">
      <c r="A72" s="811"/>
      <c r="B72" s="812"/>
      <c r="C72" s="599"/>
      <c r="D72" s="600"/>
      <c r="E72" s="588"/>
      <c r="F72" s="589"/>
      <c r="G72" s="589"/>
      <c r="H72" s="589"/>
      <c r="I72" s="604"/>
      <c r="J72" s="588"/>
      <c r="K72" s="589"/>
      <c r="L72" s="589"/>
      <c r="M72" s="589"/>
      <c r="N72" s="589"/>
      <c r="O72" s="589"/>
      <c r="P72" s="589"/>
      <c r="Q72" s="589"/>
      <c r="R72" s="589"/>
      <c r="S72" s="589"/>
      <c r="T72" s="589"/>
      <c r="U72" s="589"/>
      <c r="V72" s="589"/>
      <c r="W72" s="589"/>
      <c r="X72" s="589"/>
      <c r="Y72" s="589"/>
      <c r="Z72" s="589"/>
      <c r="AA72" s="589"/>
      <c r="AB72" s="589"/>
      <c r="AC72" s="589"/>
      <c r="AD72" s="589"/>
      <c r="AE72" s="589"/>
      <c r="AF72" s="589"/>
      <c r="AG72" s="589"/>
      <c r="AH72" s="589"/>
      <c r="AI72" s="589"/>
      <c r="AJ72" s="590"/>
    </row>
    <row r="73" spans="1:36" ht="12" hidden="1" customHeight="1" x14ac:dyDescent="0.15">
      <c r="A73" s="811"/>
      <c r="B73" s="812"/>
      <c r="C73" s="599"/>
      <c r="D73" s="600"/>
      <c r="E73" s="588"/>
      <c r="F73" s="589"/>
      <c r="G73" s="589"/>
      <c r="H73" s="589"/>
      <c r="I73" s="604"/>
      <c r="J73" s="588"/>
      <c r="K73" s="589"/>
      <c r="L73" s="589"/>
      <c r="M73" s="589"/>
      <c r="N73" s="589"/>
      <c r="O73" s="589"/>
      <c r="P73" s="589"/>
      <c r="Q73" s="589"/>
      <c r="R73" s="589"/>
      <c r="S73" s="589"/>
      <c r="T73" s="589"/>
      <c r="U73" s="589"/>
      <c r="V73" s="589"/>
      <c r="W73" s="589"/>
      <c r="X73" s="589"/>
      <c r="Y73" s="589"/>
      <c r="Z73" s="589"/>
      <c r="AA73" s="589"/>
      <c r="AB73" s="589"/>
      <c r="AC73" s="589"/>
      <c r="AD73" s="589"/>
      <c r="AE73" s="589"/>
      <c r="AF73" s="589"/>
      <c r="AG73" s="589"/>
      <c r="AH73" s="589"/>
      <c r="AI73" s="589"/>
      <c r="AJ73" s="590"/>
    </row>
    <row r="74" spans="1:36" ht="12" hidden="1" customHeight="1" x14ac:dyDescent="0.15">
      <c r="A74" s="811"/>
      <c r="B74" s="812"/>
      <c r="C74" s="599"/>
      <c r="D74" s="600"/>
      <c r="E74" s="588"/>
      <c r="F74" s="589"/>
      <c r="G74" s="589"/>
      <c r="H74" s="589"/>
      <c r="I74" s="604"/>
      <c r="J74" s="606"/>
      <c r="K74" s="607"/>
      <c r="L74" s="607"/>
      <c r="M74" s="607"/>
      <c r="N74" s="607"/>
      <c r="O74" s="607"/>
      <c r="P74" s="607"/>
      <c r="Q74" s="607"/>
      <c r="R74" s="607"/>
      <c r="S74" s="607"/>
      <c r="T74" s="607"/>
      <c r="U74" s="607"/>
      <c r="V74" s="607"/>
      <c r="W74" s="607"/>
      <c r="X74" s="607"/>
      <c r="Y74" s="607"/>
      <c r="Z74" s="607"/>
      <c r="AA74" s="607"/>
      <c r="AB74" s="607"/>
      <c r="AC74" s="607"/>
      <c r="AD74" s="607"/>
      <c r="AE74" s="607"/>
      <c r="AF74" s="607"/>
      <c r="AG74" s="607"/>
      <c r="AH74" s="607"/>
      <c r="AI74" s="607"/>
      <c r="AJ74" s="608"/>
    </row>
    <row r="75" spans="1:36" ht="12" hidden="1" customHeight="1" x14ac:dyDescent="0.15">
      <c r="A75" s="811"/>
      <c r="B75" s="812"/>
      <c r="C75" s="591">
        <v>9</v>
      </c>
      <c r="D75" s="592"/>
      <c r="E75" s="601" t="str">
        <f>VLOOKUP(AG1,'2_個別入力シート（支援プログラム以外）'!$B$7:$GI$25,'2_個別入力シート（支援プログラム以外）'!CA6,0)&amp;""</f>
        <v/>
      </c>
      <c r="F75" s="602"/>
      <c r="G75" s="602"/>
      <c r="H75" s="602"/>
      <c r="I75" s="603"/>
      <c r="J75" s="601" t="str">
        <f>VLOOKUP(AG1,'2_個別入力シート（支援プログラム以外）'!$B$7:$GI$25,'2_個別入力シート（支援プログラム以外）'!CB6,0)&amp;""</f>
        <v/>
      </c>
      <c r="K75" s="602"/>
      <c r="L75" s="602"/>
      <c r="M75" s="602"/>
      <c r="N75" s="602"/>
      <c r="O75" s="602"/>
      <c r="P75" s="602"/>
      <c r="Q75" s="602"/>
      <c r="R75" s="602"/>
      <c r="S75" s="602"/>
      <c r="T75" s="602"/>
      <c r="U75" s="602"/>
      <c r="V75" s="602"/>
      <c r="W75" s="602"/>
      <c r="X75" s="602"/>
      <c r="Y75" s="602"/>
      <c r="Z75" s="602"/>
      <c r="AA75" s="602"/>
      <c r="AB75" s="602"/>
      <c r="AC75" s="602"/>
      <c r="AD75" s="602"/>
      <c r="AE75" s="602"/>
      <c r="AF75" s="602"/>
      <c r="AG75" s="602"/>
      <c r="AH75" s="602"/>
      <c r="AI75" s="602"/>
      <c r="AJ75" s="605"/>
    </row>
    <row r="76" spans="1:36" ht="12" hidden="1" customHeight="1" x14ac:dyDescent="0.15">
      <c r="A76" s="811"/>
      <c r="B76" s="812"/>
      <c r="C76" s="599"/>
      <c r="D76" s="600"/>
      <c r="E76" s="588"/>
      <c r="F76" s="589"/>
      <c r="G76" s="589"/>
      <c r="H76" s="589"/>
      <c r="I76" s="604"/>
      <c r="J76" s="588"/>
      <c r="K76" s="589"/>
      <c r="L76" s="589"/>
      <c r="M76" s="589"/>
      <c r="N76" s="589"/>
      <c r="O76" s="589"/>
      <c r="P76" s="589"/>
      <c r="Q76" s="589"/>
      <c r="R76" s="589"/>
      <c r="S76" s="589"/>
      <c r="T76" s="589"/>
      <c r="U76" s="589"/>
      <c r="V76" s="589"/>
      <c r="W76" s="589"/>
      <c r="X76" s="589"/>
      <c r="Y76" s="589"/>
      <c r="Z76" s="589"/>
      <c r="AA76" s="589"/>
      <c r="AB76" s="589"/>
      <c r="AC76" s="589"/>
      <c r="AD76" s="589"/>
      <c r="AE76" s="589"/>
      <c r="AF76" s="589"/>
      <c r="AG76" s="589"/>
      <c r="AH76" s="589"/>
      <c r="AI76" s="589"/>
      <c r="AJ76" s="590"/>
    </row>
    <row r="77" spans="1:36" ht="12" hidden="1" customHeight="1" x14ac:dyDescent="0.15">
      <c r="A77" s="811"/>
      <c r="B77" s="812"/>
      <c r="C77" s="599"/>
      <c r="D77" s="600"/>
      <c r="E77" s="588"/>
      <c r="F77" s="589"/>
      <c r="G77" s="589"/>
      <c r="H77" s="589"/>
      <c r="I77" s="604"/>
      <c r="J77" s="588"/>
      <c r="K77" s="589"/>
      <c r="L77" s="589"/>
      <c r="M77" s="589"/>
      <c r="N77" s="589"/>
      <c r="O77" s="589"/>
      <c r="P77" s="589"/>
      <c r="Q77" s="589"/>
      <c r="R77" s="589"/>
      <c r="S77" s="589"/>
      <c r="T77" s="589"/>
      <c r="U77" s="589"/>
      <c r="V77" s="589"/>
      <c r="W77" s="589"/>
      <c r="X77" s="589"/>
      <c r="Y77" s="589"/>
      <c r="Z77" s="589"/>
      <c r="AA77" s="589"/>
      <c r="AB77" s="589"/>
      <c r="AC77" s="589"/>
      <c r="AD77" s="589"/>
      <c r="AE77" s="589"/>
      <c r="AF77" s="589"/>
      <c r="AG77" s="589"/>
      <c r="AH77" s="589"/>
      <c r="AI77" s="589"/>
      <c r="AJ77" s="590"/>
    </row>
    <row r="78" spans="1:36" ht="12" hidden="1" customHeight="1" x14ac:dyDescent="0.15">
      <c r="A78" s="811"/>
      <c r="B78" s="812"/>
      <c r="C78" s="593"/>
      <c r="D78" s="594"/>
      <c r="E78" s="606"/>
      <c r="F78" s="607"/>
      <c r="G78" s="607"/>
      <c r="H78" s="607"/>
      <c r="I78" s="822"/>
      <c r="J78" s="606"/>
      <c r="K78" s="607"/>
      <c r="L78" s="607"/>
      <c r="M78" s="607"/>
      <c r="N78" s="607"/>
      <c r="O78" s="607"/>
      <c r="P78" s="607"/>
      <c r="Q78" s="607"/>
      <c r="R78" s="607"/>
      <c r="S78" s="607"/>
      <c r="T78" s="607"/>
      <c r="U78" s="607"/>
      <c r="V78" s="607"/>
      <c r="W78" s="607"/>
      <c r="X78" s="607"/>
      <c r="Y78" s="607"/>
      <c r="Z78" s="607"/>
      <c r="AA78" s="607"/>
      <c r="AB78" s="607"/>
      <c r="AC78" s="607"/>
      <c r="AD78" s="607"/>
      <c r="AE78" s="607"/>
      <c r="AF78" s="607"/>
      <c r="AG78" s="607"/>
      <c r="AH78" s="607"/>
      <c r="AI78" s="607"/>
      <c r="AJ78" s="608"/>
    </row>
    <row r="79" spans="1:36" ht="12" hidden="1" customHeight="1" x14ac:dyDescent="0.15">
      <c r="A79" s="811"/>
      <c r="B79" s="812"/>
      <c r="C79" s="591">
        <v>10</v>
      </c>
      <c r="D79" s="592"/>
      <c r="E79" s="601" t="str">
        <f>VLOOKUP(AG1,'2_個別入力シート（支援プログラム以外）'!$B$7:$GI$25,'2_個別入力シート（支援プログラム以外）'!CC6,0)&amp;""</f>
        <v/>
      </c>
      <c r="F79" s="602"/>
      <c r="G79" s="602"/>
      <c r="H79" s="602"/>
      <c r="I79" s="603"/>
      <c r="J79" s="601" t="str">
        <f>VLOOKUP(AG1,'2_個別入力シート（支援プログラム以外）'!$B$7:$GI$25,'2_個別入力シート（支援プログラム以外）'!CD6,0)&amp;""</f>
        <v/>
      </c>
      <c r="K79" s="602"/>
      <c r="L79" s="602"/>
      <c r="M79" s="602"/>
      <c r="N79" s="602"/>
      <c r="O79" s="602"/>
      <c r="P79" s="602"/>
      <c r="Q79" s="602"/>
      <c r="R79" s="602"/>
      <c r="S79" s="602"/>
      <c r="T79" s="602"/>
      <c r="U79" s="602"/>
      <c r="V79" s="602"/>
      <c r="W79" s="602"/>
      <c r="X79" s="602"/>
      <c r="Y79" s="602"/>
      <c r="Z79" s="602"/>
      <c r="AA79" s="602"/>
      <c r="AB79" s="602"/>
      <c r="AC79" s="602"/>
      <c r="AD79" s="602"/>
      <c r="AE79" s="602"/>
      <c r="AF79" s="602"/>
      <c r="AG79" s="602"/>
      <c r="AH79" s="602"/>
      <c r="AI79" s="602"/>
      <c r="AJ79" s="605"/>
    </row>
    <row r="80" spans="1:36" ht="12" hidden="1" customHeight="1" x14ac:dyDescent="0.15">
      <c r="A80" s="811"/>
      <c r="B80" s="812"/>
      <c r="C80" s="599"/>
      <c r="D80" s="600"/>
      <c r="E80" s="588"/>
      <c r="F80" s="589"/>
      <c r="G80" s="589"/>
      <c r="H80" s="589"/>
      <c r="I80" s="604"/>
      <c r="J80" s="588"/>
      <c r="K80" s="589"/>
      <c r="L80" s="589"/>
      <c r="M80" s="589"/>
      <c r="N80" s="589"/>
      <c r="O80" s="589"/>
      <c r="P80" s="589"/>
      <c r="Q80" s="589"/>
      <c r="R80" s="589"/>
      <c r="S80" s="589"/>
      <c r="T80" s="589"/>
      <c r="U80" s="589"/>
      <c r="V80" s="589"/>
      <c r="W80" s="589"/>
      <c r="X80" s="589"/>
      <c r="Y80" s="589"/>
      <c r="Z80" s="589"/>
      <c r="AA80" s="589"/>
      <c r="AB80" s="589"/>
      <c r="AC80" s="589"/>
      <c r="AD80" s="589"/>
      <c r="AE80" s="589"/>
      <c r="AF80" s="589"/>
      <c r="AG80" s="589"/>
      <c r="AH80" s="589"/>
      <c r="AI80" s="589"/>
      <c r="AJ80" s="590"/>
    </row>
    <row r="81" spans="1:75" ht="12" hidden="1" customHeight="1" x14ac:dyDescent="0.15">
      <c r="A81" s="811"/>
      <c r="B81" s="812"/>
      <c r="C81" s="599"/>
      <c r="D81" s="600"/>
      <c r="E81" s="588"/>
      <c r="F81" s="589"/>
      <c r="G81" s="589"/>
      <c r="H81" s="589"/>
      <c r="I81" s="604"/>
      <c r="J81" s="588"/>
      <c r="K81" s="589"/>
      <c r="L81" s="589"/>
      <c r="M81" s="589"/>
      <c r="N81" s="589"/>
      <c r="O81" s="589"/>
      <c r="P81" s="589"/>
      <c r="Q81" s="589"/>
      <c r="R81" s="589"/>
      <c r="S81" s="589"/>
      <c r="T81" s="589"/>
      <c r="U81" s="589"/>
      <c r="V81" s="589"/>
      <c r="W81" s="589"/>
      <c r="X81" s="589"/>
      <c r="Y81" s="589"/>
      <c r="Z81" s="589"/>
      <c r="AA81" s="589"/>
      <c r="AB81" s="589"/>
      <c r="AC81" s="589"/>
      <c r="AD81" s="589"/>
      <c r="AE81" s="589"/>
      <c r="AF81" s="589"/>
      <c r="AG81" s="589"/>
      <c r="AH81" s="589"/>
      <c r="AI81" s="589"/>
      <c r="AJ81" s="590"/>
    </row>
    <row r="82" spans="1:75" ht="12" hidden="1" customHeight="1" x14ac:dyDescent="0.15">
      <c r="A82" s="811"/>
      <c r="B82" s="812"/>
      <c r="C82" s="593"/>
      <c r="D82" s="594"/>
      <c r="E82" s="606"/>
      <c r="F82" s="607"/>
      <c r="G82" s="607"/>
      <c r="H82" s="607"/>
      <c r="I82" s="822"/>
      <c r="J82" s="606"/>
      <c r="K82" s="607"/>
      <c r="L82" s="607"/>
      <c r="M82" s="607"/>
      <c r="N82" s="607"/>
      <c r="O82" s="607"/>
      <c r="P82" s="607"/>
      <c r="Q82" s="607"/>
      <c r="R82" s="607"/>
      <c r="S82" s="607"/>
      <c r="T82" s="607"/>
      <c r="U82" s="607"/>
      <c r="V82" s="607"/>
      <c r="W82" s="607"/>
      <c r="X82" s="607"/>
      <c r="Y82" s="607"/>
      <c r="Z82" s="607"/>
      <c r="AA82" s="607"/>
      <c r="AB82" s="607"/>
      <c r="AC82" s="607"/>
      <c r="AD82" s="607"/>
      <c r="AE82" s="607"/>
      <c r="AF82" s="607"/>
      <c r="AG82" s="607"/>
      <c r="AH82" s="607"/>
      <c r="AI82" s="607"/>
      <c r="AJ82" s="608"/>
    </row>
    <row r="83" spans="1:75" x14ac:dyDescent="0.15">
      <c r="A83" s="811"/>
      <c r="B83" s="812"/>
      <c r="C83" s="579" t="s">
        <v>358</v>
      </c>
      <c r="D83" s="580"/>
      <c r="E83" s="580"/>
      <c r="F83" s="580"/>
      <c r="G83" s="580"/>
      <c r="H83" s="580"/>
      <c r="I83" s="580"/>
      <c r="J83" s="580"/>
      <c r="K83" s="580"/>
      <c r="L83" s="580"/>
      <c r="M83" s="580"/>
      <c r="N83" s="580"/>
      <c r="O83" s="580"/>
      <c r="P83" s="580"/>
      <c r="Q83" s="580"/>
      <c r="R83" s="580"/>
      <c r="S83" s="580"/>
      <c r="T83" s="580"/>
      <c r="U83" s="580"/>
      <c r="V83" s="580"/>
      <c r="W83" s="580"/>
      <c r="X83" s="580"/>
      <c r="Y83" s="580"/>
      <c r="Z83" s="580"/>
      <c r="AA83" s="580"/>
      <c r="AB83" s="580"/>
      <c r="AC83" s="580"/>
      <c r="AD83" s="580"/>
      <c r="AE83" s="580"/>
      <c r="AF83" s="580"/>
      <c r="AG83" s="580"/>
      <c r="AH83" s="580"/>
      <c r="AI83" s="580"/>
      <c r="AJ83" s="581"/>
      <c r="AN83"/>
    </row>
    <row r="84" spans="1:75" x14ac:dyDescent="0.15">
      <c r="A84" s="811"/>
      <c r="B84" s="812"/>
      <c r="C84" s="777" t="str">
        <f>VLOOKUP(AG1,'2_個別入力シート（支援プログラム以外）'!$B$7:$GI$25,'2_個別入力シート（支援プログラム以外）'!CE6,0)&amp;""</f>
        <v>今後会場となっている湯川分園の利用ができなくなる可能性があり、今までと同様の形態での継続は難しい。以降の実施形態については、委託先の社協とともに考えていく必要がある。</v>
      </c>
      <c r="D84" s="778"/>
      <c r="E84" s="778"/>
      <c r="F84" s="778"/>
      <c r="G84" s="778"/>
      <c r="H84" s="778"/>
      <c r="I84" s="778"/>
      <c r="J84" s="778"/>
      <c r="K84" s="778"/>
      <c r="L84" s="778"/>
      <c r="M84" s="778"/>
      <c r="N84" s="778"/>
      <c r="O84" s="778"/>
      <c r="P84" s="778"/>
      <c r="Q84" s="778"/>
      <c r="R84" s="778"/>
      <c r="S84" s="778"/>
      <c r="T84" s="778"/>
      <c r="U84" s="778"/>
      <c r="V84" s="778"/>
      <c r="W84" s="778"/>
      <c r="X84" s="778"/>
      <c r="Y84" s="778"/>
      <c r="Z84" s="778"/>
      <c r="AA84" s="778"/>
      <c r="AB84" s="778"/>
      <c r="AC84" s="778"/>
      <c r="AD84" s="778"/>
      <c r="AE84" s="778"/>
      <c r="AF84" s="778"/>
      <c r="AG84" s="778"/>
      <c r="AH84" s="778"/>
      <c r="AI84" s="778"/>
      <c r="AJ84" s="779"/>
      <c r="AN84"/>
    </row>
    <row r="85" spans="1:75" x14ac:dyDescent="0.15">
      <c r="A85" s="811"/>
      <c r="B85" s="812"/>
      <c r="C85" s="777"/>
      <c r="D85" s="778"/>
      <c r="E85" s="778"/>
      <c r="F85" s="778"/>
      <c r="G85" s="778"/>
      <c r="H85" s="778"/>
      <c r="I85" s="778"/>
      <c r="J85" s="778"/>
      <c r="K85" s="778"/>
      <c r="L85" s="778"/>
      <c r="M85" s="778"/>
      <c r="N85" s="778"/>
      <c r="O85" s="778"/>
      <c r="P85" s="778"/>
      <c r="Q85" s="778"/>
      <c r="R85" s="778"/>
      <c r="S85" s="778"/>
      <c r="T85" s="778"/>
      <c r="U85" s="778"/>
      <c r="V85" s="778"/>
      <c r="W85" s="778"/>
      <c r="X85" s="778"/>
      <c r="Y85" s="778"/>
      <c r="Z85" s="778"/>
      <c r="AA85" s="778"/>
      <c r="AB85" s="778"/>
      <c r="AC85" s="778"/>
      <c r="AD85" s="778"/>
      <c r="AE85" s="778"/>
      <c r="AF85" s="778"/>
      <c r="AG85" s="778"/>
      <c r="AH85" s="778"/>
      <c r="AI85" s="778"/>
      <c r="AJ85" s="779"/>
      <c r="AN85"/>
    </row>
    <row r="86" spans="1:75" x14ac:dyDescent="0.15">
      <c r="A86" s="811"/>
      <c r="B86" s="812"/>
      <c r="C86" s="777"/>
      <c r="D86" s="778"/>
      <c r="E86" s="778"/>
      <c r="F86" s="778"/>
      <c r="G86" s="778"/>
      <c r="H86" s="778"/>
      <c r="I86" s="778"/>
      <c r="J86" s="778"/>
      <c r="K86" s="778"/>
      <c r="L86" s="778"/>
      <c r="M86" s="778"/>
      <c r="N86" s="778"/>
      <c r="O86" s="778"/>
      <c r="P86" s="778"/>
      <c r="Q86" s="778"/>
      <c r="R86" s="778"/>
      <c r="S86" s="778"/>
      <c r="T86" s="778"/>
      <c r="U86" s="778"/>
      <c r="V86" s="778"/>
      <c r="W86" s="778"/>
      <c r="X86" s="778"/>
      <c r="Y86" s="778"/>
      <c r="Z86" s="778"/>
      <c r="AA86" s="778"/>
      <c r="AB86" s="778"/>
      <c r="AC86" s="778"/>
      <c r="AD86" s="778"/>
      <c r="AE86" s="778"/>
      <c r="AF86" s="778"/>
      <c r="AG86" s="778"/>
      <c r="AH86" s="778"/>
      <c r="AI86" s="778"/>
      <c r="AJ86" s="779"/>
      <c r="AO86" s="272"/>
      <c r="AP86" s="272"/>
      <c r="AQ86" s="272"/>
      <c r="AR86" s="272"/>
      <c r="AS86" s="272"/>
      <c r="AT86" s="272"/>
      <c r="AU86" s="272"/>
      <c r="AV86" s="272"/>
      <c r="AW86" s="272"/>
      <c r="AX86" s="272"/>
      <c r="AY86" s="272"/>
      <c r="AZ86" s="272"/>
      <c r="BA86" s="272"/>
      <c r="BB86" s="272"/>
      <c r="BC86" s="272"/>
      <c r="BD86" s="272"/>
      <c r="BE86" s="272"/>
      <c r="BF86" s="272"/>
      <c r="BG86" s="272"/>
      <c r="BH86" s="272"/>
      <c r="BI86" s="272"/>
      <c r="BJ86" s="272"/>
      <c r="BK86" s="272"/>
      <c r="BL86" s="272"/>
      <c r="BM86" s="272"/>
      <c r="BN86" s="272"/>
      <c r="BO86" s="272"/>
      <c r="BP86" s="272"/>
      <c r="BQ86" s="272"/>
      <c r="BR86" s="272"/>
      <c r="BS86" s="272"/>
      <c r="BT86" s="272"/>
      <c r="BU86" s="272"/>
      <c r="BV86" s="272"/>
      <c r="BW86" s="272"/>
    </row>
    <row r="87" spans="1:75" x14ac:dyDescent="0.15">
      <c r="A87" s="811"/>
      <c r="B87" s="812"/>
      <c r="C87" s="777"/>
      <c r="D87" s="778"/>
      <c r="E87" s="778"/>
      <c r="F87" s="778"/>
      <c r="G87" s="778"/>
      <c r="H87" s="778"/>
      <c r="I87" s="778"/>
      <c r="J87" s="778"/>
      <c r="K87" s="778"/>
      <c r="L87" s="778"/>
      <c r="M87" s="778"/>
      <c r="N87" s="778"/>
      <c r="O87" s="778"/>
      <c r="P87" s="778"/>
      <c r="Q87" s="778"/>
      <c r="R87" s="778"/>
      <c r="S87" s="778"/>
      <c r="T87" s="778"/>
      <c r="U87" s="778"/>
      <c r="V87" s="778"/>
      <c r="W87" s="778"/>
      <c r="X87" s="778"/>
      <c r="Y87" s="778"/>
      <c r="Z87" s="778"/>
      <c r="AA87" s="778"/>
      <c r="AB87" s="778"/>
      <c r="AC87" s="778"/>
      <c r="AD87" s="778"/>
      <c r="AE87" s="778"/>
      <c r="AF87" s="778"/>
      <c r="AG87" s="778"/>
      <c r="AH87" s="778"/>
      <c r="AI87" s="778"/>
      <c r="AJ87" s="779"/>
      <c r="AO87" s="272"/>
      <c r="AP87" s="272"/>
      <c r="AQ87" s="272"/>
      <c r="AR87" s="272"/>
      <c r="AS87" s="272"/>
      <c r="AT87" s="272"/>
      <c r="AU87" s="272"/>
      <c r="AV87" s="272"/>
      <c r="AW87" s="272"/>
      <c r="AX87" s="272"/>
      <c r="AY87" s="272"/>
      <c r="AZ87" s="272"/>
      <c r="BA87" s="272"/>
      <c r="BB87" s="272"/>
      <c r="BC87" s="272"/>
      <c r="BD87" s="272"/>
      <c r="BE87" s="272"/>
      <c r="BF87" s="272"/>
      <c r="BG87" s="272"/>
      <c r="BH87" s="272"/>
      <c r="BI87" s="272"/>
      <c r="BJ87" s="272"/>
      <c r="BK87" s="272"/>
      <c r="BL87" s="272"/>
      <c r="BM87" s="272"/>
      <c r="BN87" s="272"/>
      <c r="BO87" s="272"/>
      <c r="BP87" s="272"/>
      <c r="BQ87" s="272"/>
      <c r="BR87" s="272"/>
      <c r="BS87" s="272"/>
      <c r="BT87" s="272"/>
      <c r="BU87" s="272"/>
      <c r="BV87" s="272"/>
      <c r="BW87" s="272"/>
    </row>
    <row r="88" spans="1:75" ht="12" customHeight="1" x14ac:dyDescent="0.15">
      <c r="A88" s="813"/>
      <c r="B88" s="814"/>
      <c r="C88" s="780"/>
      <c r="D88" s="781"/>
      <c r="E88" s="781"/>
      <c r="F88" s="781"/>
      <c r="G88" s="781"/>
      <c r="H88" s="781"/>
      <c r="I88" s="781"/>
      <c r="J88" s="781"/>
      <c r="K88" s="781"/>
      <c r="L88" s="781"/>
      <c r="M88" s="781"/>
      <c r="N88" s="781"/>
      <c r="O88" s="781"/>
      <c r="P88" s="781"/>
      <c r="Q88" s="781"/>
      <c r="R88" s="781"/>
      <c r="S88" s="781"/>
      <c r="T88" s="781"/>
      <c r="U88" s="781"/>
      <c r="V88" s="781"/>
      <c r="W88" s="781"/>
      <c r="X88" s="781"/>
      <c r="Y88" s="781"/>
      <c r="Z88" s="781"/>
      <c r="AA88" s="781"/>
      <c r="AB88" s="781"/>
      <c r="AC88" s="781"/>
      <c r="AD88" s="781"/>
      <c r="AE88" s="781"/>
      <c r="AF88" s="781"/>
      <c r="AG88" s="781"/>
      <c r="AH88" s="781"/>
      <c r="AI88" s="781"/>
      <c r="AJ88" s="782"/>
      <c r="AO88" s="272"/>
      <c r="AP88" s="272"/>
      <c r="AQ88" s="272"/>
      <c r="AR88" s="272"/>
      <c r="AS88" s="272"/>
      <c r="AT88" s="272"/>
      <c r="AU88" s="272"/>
      <c r="AV88" s="272"/>
      <c r="AW88" s="272"/>
      <c r="AX88" s="272"/>
      <c r="AY88" s="272"/>
      <c r="AZ88" s="272"/>
      <c r="BA88" s="272"/>
      <c r="BB88" s="272"/>
      <c r="BC88" s="272"/>
      <c r="BD88" s="272"/>
      <c r="BE88" s="272"/>
      <c r="BF88" s="272"/>
      <c r="BG88" s="272"/>
      <c r="BH88" s="272"/>
      <c r="BI88" s="272"/>
      <c r="BJ88" s="272"/>
      <c r="BK88" s="272"/>
      <c r="BL88" s="272"/>
      <c r="BM88" s="272"/>
      <c r="BN88" s="272"/>
      <c r="BO88" s="272"/>
      <c r="BP88" s="272"/>
      <c r="BQ88" s="272"/>
      <c r="BR88" s="272"/>
      <c r="BS88" s="272"/>
      <c r="BT88" s="272"/>
      <c r="BU88" s="272"/>
      <c r="BV88" s="272"/>
      <c r="BW88" s="272"/>
    </row>
    <row r="89" spans="1:75" ht="12" customHeight="1" x14ac:dyDescent="0.15">
      <c r="A89" s="783" t="s">
        <v>359</v>
      </c>
      <c r="B89" s="784"/>
      <c r="C89" s="784"/>
      <c r="D89" s="784"/>
      <c r="E89" s="784"/>
      <c r="F89" s="784"/>
      <c r="G89" s="785"/>
      <c r="H89" s="582" t="s">
        <v>360</v>
      </c>
      <c r="I89" s="583"/>
      <c r="J89" s="583"/>
      <c r="K89" s="583"/>
      <c r="L89" s="583"/>
      <c r="M89" s="583"/>
      <c r="N89" s="583"/>
      <c r="O89" s="583"/>
      <c r="P89" s="583"/>
      <c r="Q89" s="583"/>
      <c r="R89" s="583"/>
      <c r="S89" s="583"/>
      <c r="T89" s="583"/>
      <c r="U89" s="583"/>
      <c r="V89" s="583"/>
      <c r="W89" s="583"/>
      <c r="X89" s="584"/>
      <c r="Y89" s="585" t="s">
        <v>21</v>
      </c>
      <c r="Z89" s="584"/>
      <c r="AA89" s="586" t="s">
        <v>361</v>
      </c>
      <c r="AB89" s="586"/>
      <c r="AC89" s="586"/>
      <c r="AD89" s="586"/>
      <c r="AE89" s="586"/>
      <c r="AF89" s="586" t="s">
        <v>362</v>
      </c>
      <c r="AG89" s="586"/>
      <c r="AH89" s="586"/>
      <c r="AI89" s="586"/>
      <c r="AJ89" s="587"/>
      <c r="AN89"/>
    </row>
    <row r="90" spans="1:75" ht="21" customHeight="1" x14ac:dyDescent="0.15">
      <c r="A90" s="786"/>
      <c r="B90" s="787"/>
      <c r="C90" s="787"/>
      <c r="D90" s="787"/>
      <c r="E90" s="787"/>
      <c r="F90" s="787"/>
      <c r="G90" s="788"/>
      <c r="H90" s="612" t="str">
        <f>VLOOKUP(AG1,'2_個別入力シート（支援プログラム以外）'!$B$7:$GI$25,'2_個別入力シート（支援プログラム以外）'!CF6,0)&amp;""</f>
        <v>子育てを楽しいと思う親の割合</v>
      </c>
      <c r="I90" s="613"/>
      <c r="J90" s="613"/>
      <c r="K90" s="613"/>
      <c r="L90" s="613"/>
      <c r="M90" s="613"/>
      <c r="N90" s="613"/>
      <c r="O90" s="613"/>
      <c r="P90" s="613"/>
      <c r="Q90" s="613"/>
      <c r="R90" s="613"/>
      <c r="S90" s="613"/>
      <c r="T90" s="613"/>
      <c r="U90" s="613"/>
      <c r="V90" s="613"/>
      <c r="W90" s="613"/>
      <c r="X90" s="614"/>
      <c r="Y90" s="615" t="str">
        <f>VLOOKUP(AG1,'2_個別入力シート（支援プログラム以外）'!$B$7:$GI$25,'2_個別入力シート（支援プログラム以外）'!CG6,0)&amp;""</f>
        <v>％</v>
      </c>
      <c r="Z90" s="616"/>
      <c r="AA90" s="617" t="str">
        <f>VLOOKUP(AG1,'2_個別入力シート（支援プログラム以外）'!$B$7:$GI$25,'2_個別入力シート（支援プログラム以外）'!CH6,0)&amp;""</f>
        <v xml:space="preserve">95 (R8年度) </v>
      </c>
      <c r="AB90" s="617"/>
      <c r="AC90" s="617"/>
      <c r="AD90" s="617"/>
      <c r="AE90" s="617"/>
      <c r="AF90" s="617" t="str">
        <f>VLOOKUP(AG1,'2_個別入力シート（支援プログラム以外）'!$B$7:$GI$25,'2_個別入力シート（支援プログラム以外）'!CI6,0)&amp;""</f>
        <v>---</v>
      </c>
      <c r="AG90" s="617"/>
      <c r="AH90" s="617"/>
      <c r="AI90" s="617"/>
      <c r="AJ90" s="618"/>
      <c r="AN90"/>
    </row>
    <row r="91" spans="1:75" ht="24.75" customHeight="1" x14ac:dyDescent="0.15">
      <c r="A91" s="786"/>
      <c r="B91" s="787"/>
      <c r="C91" s="787"/>
      <c r="D91" s="787"/>
      <c r="E91" s="787"/>
      <c r="F91" s="787"/>
      <c r="G91" s="788"/>
      <c r="H91" s="619" t="str">
        <f>VLOOKUP(AG1,'2_個別入力シート（支援プログラム以外）'!$B$7:$GI$25,'2_個別入力シート（支援プログラム以外）'!CJ6,0)&amp;""</f>
        <v>「出産・子育て支援の充実」に満足している市民の割合（市民満足度調査）</v>
      </c>
      <c r="I91" s="620"/>
      <c r="J91" s="620"/>
      <c r="K91" s="620"/>
      <c r="L91" s="620"/>
      <c r="M91" s="620"/>
      <c r="N91" s="620"/>
      <c r="O91" s="620"/>
      <c r="P91" s="620"/>
      <c r="Q91" s="620"/>
      <c r="R91" s="620"/>
      <c r="S91" s="620"/>
      <c r="T91" s="620"/>
      <c r="U91" s="620"/>
      <c r="V91" s="620"/>
      <c r="W91" s="620"/>
      <c r="X91" s="621"/>
      <c r="Y91" s="615" t="str">
        <f>VLOOKUP(AG1,'2_個別入力シート（支援プログラム以外）'!$B$7:$GI$25,'2_個別入力シート（支援プログラム以外）'!CK6,0)&amp;""</f>
        <v>％</v>
      </c>
      <c r="Z91" s="616"/>
      <c r="AA91" s="622" t="str">
        <f>VLOOKUP(AG1,'2_個別入力シート（支援プログラム以外）'!$B$7:$GI$25,'2_個別入力シート（支援プログラム以外）'!CL6,0)&amp;""</f>
        <v>70（R8年度）</v>
      </c>
      <c r="AB91" s="622"/>
      <c r="AC91" s="622"/>
      <c r="AD91" s="622"/>
      <c r="AE91" s="622"/>
      <c r="AF91" s="622" t="str">
        <f>VLOOKUP(AG1,'2_個別入力シート（支援プログラム以外）'!$B$7:$GI$25,'2_個別入力シート（支援プログラム以外）'!CM6,0)&amp;""</f>
        <v>---</v>
      </c>
      <c r="AG91" s="622"/>
      <c r="AH91" s="622"/>
      <c r="AI91" s="622"/>
      <c r="AJ91" s="623"/>
      <c r="AN91"/>
    </row>
    <row r="92" spans="1:75" hidden="1" x14ac:dyDescent="0.15">
      <c r="A92" s="786"/>
      <c r="B92" s="787"/>
      <c r="C92" s="787"/>
      <c r="D92" s="787"/>
      <c r="E92" s="787"/>
      <c r="F92" s="787"/>
      <c r="G92" s="788"/>
      <c r="H92" s="619" t="str">
        <f>VLOOKUP(AG1,'2_個別入力シート（支援プログラム以外）'!$B$7:$GI$25,'2_個別入力シート（支援プログラム以外）'!CN6,0)&amp;""</f>
        <v/>
      </c>
      <c r="I92" s="620"/>
      <c r="J92" s="620"/>
      <c r="K92" s="620"/>
      <c r="L92" s="620"/>
      <c r="M92" s="620"/>
      <c r="N92" s="620"/>
      <c r="O92" s="620"/>
      <c r="P92" s="620"/>
      <c r="Q92" s="620"/>
      <c r="R92" s="620"/>
      <c r="S92" s="620"/>
      <c r="T92" s="620"/>
      <c r="U92" s="620"/>
      <c r="V92" s="620"/>
      <c r="W92" s="620"/>
      <c r="X92" s="621"/>
      <c r="Y92" s="615" t="str">
        <f>VLOOKUP(AG1,'2_個別入力シート（支援プログラム以外）'!$B$7:$GI$25,'2_個別入力シート（支援プログラム以外）'!CO6,0)&amp;""</f>
        <v/>
      </c>
      <c r="Z92" s="616"/>
      <c r="AA92" s="622" t="str">
        <f>VLOOKUP(AG1,'2_個別入力シート（支援プログラム以外）'!$B$7:$GI$25,'2_個別入力シート（支援プログラム以外）'!CP6,0)&amp;""</f>
        <v/>
      </c>
      <c r="AB92" s="622"/>
      <c r="AC92" s="622"/>
      <c r="AD92" s="622"/>
      <c r="AE92" s="622"/>
      <c r="AF92" s="622" t="str">
        <f>VLOOKUP(AG1,'2_個別入力シート（支援プログラム以外）'!$B$7:$GI$25,'2_個別入力シート（支援プログラム以外）'!CQ6,0)&amp;""</f>
        <v/>
      </c>
      <c r="AG92" s="622"/>
      <c r="AH92" s="622"/>
      <c r="AI92" s="622"/>
      <c r="AJ92" s="623"/>
      <c r="AN92"/>
    </row>
    <row r="93" spans="1:75" hidden="1" x14ac:dyDescent="0.15">
      <c r="A93" s="786"/>
      <c r="B93" s="787"/>
      <c r="C93" s="787"/>
      <c r="D93" s="787"/>
      <c r="E93" s="787"/>
      <c r="F93" s="787"/>
      <c r="G93" s="788"/>
      <c r="H93" s="619" t="str">
        <f>VLOOKUP(AG1,'2_個別入力シート（支援プログラム以外）'!$B$7:$GI$25,'2_個別入力シート（支援プログラム以外）'!CR6,0)&amp;""</f>
        <v/>
      </c>
      <c r="I93" s="620"/>
      <c r="J93" s="620"/>
      <c r="K93" s="620"/>
      <c r="L93" s="620"/>
      <c r="M93" s="620"/>
      <c r="N93" s="620"/>
      <c r="O93" s="620"/>
      <c r="P93" s="620"/>
      <c r="Q93" s="620"/>
      <c r="R93" s="620"/>
      <c r="S93" s="620"/>
      <c r="T93" s="620"/>
      <c r="U93" s="620"/>
      <c r="V93" s="620"/>
      <c r="W93" s="620"/>
      <c r="X93" s="621"/>
      <c r="Y93" s="615" t="str">
        <f>VLOOKUP(AG1,'2_個別入力シート（支援プログラム以外）'!$B$7:$GI$25,'2_個別入力シート（支援プログラム以外）'!CS6,0)&amp;""</f>
        <v/>
      </c>
      <c r="Z93" s="616"/>
      <c r="AA93" s="622" t="str">
        <f>VLOOKUP(AG1,'2_個別入力シート（支援プログラム以外）'!$B$7:$GI$25,'2_個別入力シート（支援プログラム以外）'!CT6,0)&amp;""</f>
        <v/>
      </c>
      <c r="AB93" s="622"/>
      <c r="AC93" s="622"/>
      <c r="AD93" s="622"/>
      <c r="AE93" s="622"/>
      <c r="AF93" s="622" t="str">
        <f>VLOOKUP(AG1,'2_個別入力シート（支援プログラム以外）'!$B$7:$GI$25,'2_個別入力シート（支援プログラム以外）'!CU6,0)&amp;""</f>
        <v/>
      </c>
      <c r="AG93" s="622"/>
      <c r="AH93" s="622"/>
      <c r="AI93" s="622"/>
      <c r="AJ93" s="623"/>
      <c r="AN93"/>
    </row>
    <row r="94" spans="1:75" hidden="1" x14ac:dyDescent="0.15">
      <c r="A94" s="786"/>
      <c r="B94" s="787"/>
      <c r="C94" s="787"/>
      <c r="D94" s="787"/>
      <c r="E94" s="787"/>
      <c r="F94" s="787"/>
      <c r="G94" s="788"/>
      <c r="H94" s="619" t="str">
        <f>VLOOKUP(AG1,'2_個別入力シート（支援プログラム以外）'!$B$7:$GI$25,'2_個別入力シート（支援プログラム以外）'!CV6,0)&amp;""</f>
        <v/>
      </c>
      <c r="I94" s="620"/>
      <c r="J94" s="620"/>
      <c r="K94" s="620"/>
      <c r="L94" s="620"/>
      <c r="M94" s="620"/>
      <c r="N94" s="620"/>
      <c r="O94" s="620"/>
      <c r="P94" s="620"/>
      <c r="Q94" s="620"/>
      <c r="R94" s="620"/>
      <c r="S94" s="620"/>
      <c r="T94" s="620"/>
      <c r="U94" s="620"/>
      <c r="V94" s="620"/>
      <c r="W94" s="620"/>
      <c r="X94" s="621"/>
      <c r="Y94" s="624" t="str">
        <f>VLOOKUP(AG1,'2_個別入力シート（支援プログラム以外）'!$B$7:$GI$25,'2_個別入力シート（支援プログラム以外）'!CW6,0)&amp;""</f>
        <v/>
      </c>
      <c r="Z94" s="625"/>
      <c r="AA94" s="622" t="str">
        <f>VLOOKUP(AG1,'2_個別入力シート（支援プログラム以外）'!$B$7:$GI$25,'2_個別入力シート（支援プログラム以外）'!CX6,0)&amp;""</f>
        <v/>
      </c>
      <c r="AB94" s="622"/>
      <c r="AC94" s="622"/>
      <c r="AD94" s="622"/>
      <c r="AE94" s="622"/>
      <c r="AF94" s="622" t="str">
        <f>VLOOKUP(AG1,'2_個別入力シート（支援プログラム以外）'!$B$7:$GI$25,'2_個別入力シート（支援プログラム以外）'!CY6,0)&amp;""</f>
        <v/>
      </c>
      <c r="AG94" s="622"/>
      <c r="AH94" s="622"/>
      <c r="AI94" s="622"/>
      <c r="AJ94" s="623"/>
      <c r="AN94"/>
    </row>
    <row r="95" spans="1:75" ht="12" customHeight="1" x14ac:dyDescent="0.15">
      <c r="A95" s="789" t="s">
        <v>363</v>
      </c>
      <c r="B95" s="580"/>
      <c r="C95" s="580"/>
      <c r="D95" s="580"/>
      <c r="E95" s="580"/>
      <c r="F95" s="580"/>
      <c r="G95" s="790"/>
      <c r="H95" s="626" t="s">
        <v>129</v>
      </c>
      <c r="I95" s="627"/>
      <c r="J95" s="627"/>
      <c r="K95" s="627"/>
      <c r="L95" s="627"/>
      <c r="M95" s="627"/>
      <c r="N95" s="627"/>
      <c r="O95" s="627"/>
      <c r="P95" s="627"/>
      <c r="Q95" s="627"/>
      <c r="R95" s="627"/>
      <c r="S95" s="627"/>
      <c r="T95" s="627"/>
      <c r="U95" s="627"/>
      <c r="V95" s="627"/>
      <c r="W95" s="627"/>
      <c r="X95" s="628"/>
      <c r="Y95" s="629" t="s">
        <v>21</v>
      </c>
      <c r="Z95" s="628"/>
      <c r="AA95" s="629" t="s">
        <v>364</v>
      </c>
      <c r="AB95" s="627"/>
      <c r="AC95" s="627"/>
      <c r="AD95" s="627"/>
      <c r="AE95" s="627"/>
      <c r="AF95" s="627"/>
      <c r="AG95" s="627"/>
      <c r="AH95" s="627"/>
      <c r="AI95" s="627"/>
      <c r="AJ95" s="630"/>
      <c r="AN95"/>
    </row>
    <row r="96" spans="1:75" ht="12" customHeight="1" x14ac:dyDescent="0.15">
      <c r="A96" s="786"/>
      <c r="B96" s="787"/>
      <c r="C96" s="787"/>
      <c r="D96" s="787"/>
      <c r="E96" s="787"/>
      <c r="F96" s="787"/>
      <c r="G96" s="788"/>
      <c r="H96" s="631" t="s">
        <v>34</v>
      </c>
      <c r="I96" s="632"/>
      <c r="J96" s="632"/>
      <c r="K96" s="632"/>
      <c r="L96" s="632"/>
      <c r="M96" s="632"/>
      <c r="N96" s="632"/>
      <c r="O96" s="632"/>
      <c r="P96" s="632"/>
      <c r="Q96" s="632"/>
      <c r="R96" s="632"/>
      <c r="S96" s="632"/>
      <c r="T96" s="632"/>
      <c r="U96" s="632"/>
      <c r="V96" s="632"/>
      <c r="W96" s="632"/>
      <c r="X96" s="633"/>
      <c r="Y96" s="634"/>
      <c r="Z96" s="635"/>
      <c r="AA96" s="636" t="str">
        <f>VLOOKUP(AG1,'2_個別入力シート（支援プログラム以外）'!$B$7:$GI$25,'2_個別入力シート（支援プログラム以外）'!DB6,0)&amp;""</f>
        <v>1.23（R5年度）</v>
      </c>
      <c r="AB96" s="637"/>
      <c r="AC96" s="637"/>
      <c r="AD96" s="637"/>
      <c r="AE96" s="637"/>
      <c r="AF96" s="637"/>
      <c r="AG96" s="637"/>
      <c r="AH96" s="637"/>
      <c r="AI96" s="637"/>
      <c r="AJ96" s="638"/>
      <c r="AN96"/>
    </row>
    <row r="97" spans="1:47" ht="12" customHeight="1" x14ac:dyDescent="0.15">
      <c r="A97" s="786"/>
      <c r="B97" s="787"/>
      <c r="C97" s="787"/>
      <c r="D97" s="787"/>
      <c r="E97" s="787"/>
      <c r="F97" s="787"/>
      <c r="G97" s="788"/>
      <c r="H97" s="639" t="s">
        <v>36</v>
      </c>
      <c r="I97" s="640"/>
      <c r="J97" s="640"/>
      <c r="K97" s="640"/>
      <c r="L97" s="640"/>
      <c r="M97" s="640"/>
      <c r="N97" s="640"/>
      <c r="O97" s="640"/>
      <c r="P97" s="640"/>
      <c r="Q97" s="640"/>
      <c r="R97" s="640"/>
      <c r="S97" s="640"/>
      <c r="T97" s="640"/>
      <c r="U97" s="640"/>
      <c r="V97" s="640"/>
      <c r="W97" s="640"/>
      <c r="X97" s="641"/>
      <c r="Y97" s="634" t="s">
        <v>45</v>
      </c>
      <c r="Z97" s="635"/>
      <c r="AA97" s="642" t="str">
        <f>VLOOKUP(AG1,'2_個別入力シート（支援プログラム以外）'!$B$7:$GI$25,'2_個別入力シート（支援プログラム以外）'!DE6,0)&amp;""</f>
        <v>165(R4年度）</v>
      </c>
      <c r="AB97" s="643"/>
      <c r="AC97" s="643"/>
      <c r="AD97" s="643"/>
      <c r="AE97" s="643"/>
      <c r="AF97" s="643"/>
      <c r="AG97" s="643"/>
      <c r="AH97" s="643"/>
      <c r="AI97" s="643"/>
      <c r="AJ97" s="644"/>
      <c r="AN97"/>
    </row>
    <row r="98" spans="1:47" ht="12" customHeight="1" x14ac:dyDescent="0.15">
      <c r="A98" s="791"/>
      <c r="B98" s="792"/>
      <c r="C98" s="792"/>
      <c r="D98" s="792"/>
      <c r="E98" s="792"/>
      <c r="F98" s="792"/>
      <c r="G98" s="793"/>
      <c r="H98" s="645" t="s">
        <v>39</v>
      </c>
      <c r="I98" s="646"/>
      <c r="J98" s="646"/>
      <c r="K98" s="646"/>
      <c r="L98" s="646"/>
      <c r="M98" s="646"/>
      <c r="N98" s="646"/>
      <c r="O98" s="646"/>
      <c r="P98" s="646"/>
      <c r="Q98" s="646"/>
      <c r="R98" s="646"/>
      <c r="S98" s="646"/>
      <c r="T98" s="646"/>
      <c r="U98" s="646"/>
      <c r="V98" s="646"/>
      <c r="W98" s="646"/>
      <c r="X98" s="647"/>
      <c r="Y98" s="648"/>
      <c r="Z98" s="649"/>
      <c r="AA98" s="650" t="str">
        <f>VLOOKUP(AG1,'2_個別入力シート（支援プログラム以外）'!$B$7:$GI$25,'2_個別入力シート（支援プログラム以外）'!DH6,0)&amp;""</f>
        <v>2.6（R4年度）</v>
      </c>
      <c r="AB98" s="651"/>
      <c r="AC98" s="651"/>
      <c r="AD98" s="651"/>
      <c r="AE98" s="651"/>
      <c r="AF98" s="651"/>
      <c r="AG98" s="651"/>
      <c r="AH98" s="651"/>
      <c r="AI98" s="651"/>
      <c r="AJ98" s="652"/>
      <c r="AN98"/>
    </row>
    <row r="99" spans="1:47" ht="12" customHeight="1" x14ac:dyDescent="0.15">
      <c r="A99" s="800" t="s">
        <v>365</v>
      </c>
      <c r="B99" s="815"/>
      <c r="C99" s="815"/>
      <c r="D99" s="815"/>
      <c r="E99" s="815"/>
      <c r="F99" s="815"/>
      <c r="G99" s="816"/>
      <c r="H99" s="626" t="s">
        <v>360</v>
      </c>
      <c r="I99" s="627"/>
      <c r="J99" s="627"/>
      <c r="K99" s="627"/>
      <c r="L99" s="627"/>
      <c r="M99" s="627"/>
      <c r="N99" s="627"/>
      <c r="O99" s="627"/>
      <c r="P99" s="627"/>
      <c r="Q99" s="627"/>
      <c r="R99" s="627"/>
      <c r="S99" s="627"/>
      <c r="T99" s="627"/>
      <c r="U99" s="627"/>
      <c r="V99" s="627"/>
      <c r="W99" s="627"/>
      <c r="X99" s="628"/>
      <c r="Y99" s="629" t="s">
        <v>21</v>
      </c>
      <c r="Z99" s="628"/>
      <c r="AA99" s="629" t="s">
        <v>366</v>
      </c>
      <c r="AB99" s="627"/>
      <c r="AC99" s="627"/>
      <c r="AD99" s="627"/>
      <c r="AE99" s="628"/>
      <c r="AF99" s="629" t="s">
        <v>367</v>
      </c>
      <c r="AG99" s="627"/>
      <c r="AH99" s="627"/>
      <c r="AI99" s="627"/>
      <c r="AJ99" s="630"/>
      <c r="AN99"/>
    </row>
    <row r="100" spans="1:47" ht="17.25" customHeight="1" x14ac:dyDescent="0.15">
      <c r="A100" s="817"/>
      <c r="B100" s="532"/>
      <c r="C100" s="532"/>
      <c r="D100" s="532"/>
      <c r="E100" s="532"/>
      <c r="F100" s="532"/>
      <c r="G100" s="818"/>
      <c r="H100" s="653" t="s">
        <v>357</v>
      </c>
      <c r="I100" s="654"/>
      <c r="J100" s="655" t="s">
        <v>129</v>
      </c>
      <c r="K100" s="656"/>
      <c r="L100" s="656"/>
      <c r="M100" s="656"/>
      <c r="N100" s="656"/>
      <c r="O100" s="656"/>
      <c r="P100" s="656"/>
      <c r="Q100" s="656"/>
      <c r="R100" s="656"/>
      <c r="S100" s="656"/>
      <c r="T100" s="656"/>
      <c r="U100" s="656"/>
      <c r="V100" s="656"/>
      <c r="W100" s="656"/>
      <c r="X100" s="657"/>
      <c r="Y100" s="658"/>
      <c r="Z100" s="659"/>
      <c r="AA100" s="660"/>
      <c r="AB100" s="660"/>
      <c r="AC100" s="660"/>
      <c r="AD100" s="660"/>
      <c r="AE100" s="660"/>
      <c r="AF100" s="660"/>
      <c r="AG100" s="660"/>
      <c r="AH100" s="660"/>
      <c r="AI100" s="660"/>
      <c r="AJ100" s="661"/>
      <c r="AN100"/>
    </row>
    <row r="101" spans="1:47" x14ac:dyDescent="0.15">
      <c r="A101" s="817"/>
      <c r="B101" s="532"/>
      <c r="C101" s="532"/>
      <c r="D101" s="532"/>
      <c r="E101" s="532"/>
      <c r="F101" s="532"/>
      <c r="G101" s="818"/>
      <c r="H101" s="662"/>
      <c r="I101" s="663"/>
      <c r="J101" s="664" t="s">
        <v>368</v>
      </c>
      <c r="K101" s="664"/>
      <c r="L101" s="664"/>
      <c r="M101" s="664"/>
      <c r="N101" s="664"/>
      <c r="O101" s="664"/>
      <c r="P101" s="664"/>
      <c r="Q101" s="664"/>
      <c r="R101" s="664"/>
      <c r="S101" s="664"/>
      <c r="T101" s="664"/>
      <c r="U101" s="664"/>
      <c r="V101" s="664"/>
      <c r="W101" s="664"/>
      <c r="X101" s="665"/>
      <c r="Y101" s="666"/>
      <c r="Z101" s="667"/>
      <c r="AA101" s="668"/>
      <c r="AB101" s="668"/>
      <c r="AC101" s="668"/>
      <c r="AD101" s="668"/>
      <c r="AE101" s="668"/>
      <c r="AF101" s="668"/>
      <c r="AG101" s="668"/>
      <c r="AH101" s="668"/>
      <c r="AI101" s="668"/>
      <c r="AJ101" s="669"/>
      <c r="AN101"/>
    </row>
    <row r="102" spans="1:47" x14ac:dyDescent="0.15">
      <c r="A102" s="817"/>
      <c r="B102" s="532"/>
      <c r="C102" s="532"/>
      <c r="D102" s="532"/>
      <c r="E102" s="532"/>
      <c r="F102" s="532"/>
      <c r="G102" s="818"/>
      <c r="H102" s="670" t="s">
        <v>12</v>
      </c>
      <c r="I102" s="671"/>
      <c r="J102" s="672" t="str">
        <f>VLOOKUP(AG1,'2_個別入力シート（支援プログラム以外）'!$B$7:$GI$25,'2_個別入力シート（支援プログラム以外）'!DI6,0)&amp;""</f>
        <v>参加者数（親）</v>
      </c>
      <c r="K102" s="673"/>
      <c r="L102" s="673"/>
      <c r="M102" s="673"/>
      <c r="N102" s="673"/>
      <c r="O102" s="673"/>
      <c r="P102" s="673"/>
      <c r="Q102" s="673"/>
      <c r="R102" s="673"/>
      <c r="S102" s="673"/>
      <c r="T102" s="673"/>
      <c r="U102" s="673"/>
      <c r="V102" s="673"/>
      <c r="W102" s="673"/>
      <c r="X102" s="674"/>
      <c r="Y102" s="615" t="str">
        <f>VLOOKUP(AG1,'2_個別入力シート（支援プログラム以外）'!$B$7:$GI$25,'2_個別入力シート（支援プログラム以外）'!DJ6,0)&amp;""</f>
        <v>人</v>
      </c>
      <c r="Z102" s="616"/>
      <c r="AA102" s="675" t="str">
        <f>VLOOKUP(AG1,'2_個別入力シート（支援プログラム以外）'!$B$7:$GI$25,'2_個別入力シート（支援プログラム以外）'!DK6,0)&amp;""</f>
        <v>400（R8年度）</v>
      </c>
      <c r="AB102" s="675"/>
      <c r="AC102" s="675"/>
      <c r="AD102" s="675"/>
      <c r="AE102" s="675"/>
      <c r="AF102" s="675" t="str">
        <f>VLOOKUP(AG1,'2_個別入力シート（支援プログラム以外）'!$B$7:$GI$25,'2_個別入力シート（支援プログラム以外）'!DL6,0)&amp;""</f>
        <v>396（R7年12月時点）</v>
      </c>
      <c r="AG102" s="675"/>
      <c r="AH102" s="675"/>
      <c r="AI102" s="675"/>
      <c r="AJ102" s="676"/>
      <c r="AN102"/>
    </row>
    <row r="103" spans="1:47" x14ac:dyDescent="0.15">
      <c r="A103" s="817"/>
      <c r="B103" s="532"/>
      <c r="C103" s="532"/>
      <c r="D103" s="532"/>
      <c r="E103" s="532"/>
      <c r="F103" s="532"/>
      <c r="G103" s="818"/>
      <c r="H103" s="670" t="s">
        <v>13</v>
      </c>
      <c r="I103" s="671"/>
      <c r="J103" s="677" t="str">
        <f>VLOOKUP(AG1,'2_個別入力シート（支援プログラム以外）'!$B$7:$GI$25,'2_個別入力シート（支援プログラム以外）'!DM6,0)&amp;""</f>
        <v>参加者数（子）</v>
      </c>
      <c r="K103" s="678"/>
      <c r="L103" s="678"/>
      <c r="M103" s="678"/>
      <c r="N103" s="678"/>
      <c r="O103" s="678"/>
      <c r="P103" s="678"/>
      <c r="Q103" s="678"/>
      <c r="R103" s="678"/>
      <c r="S103" s="678"/>
      <c r="T103" s="678"/>
      <c r="U103" s="678"/>
      <c r="V103" s="678"/>
      <c r="W103" s="678"/>
      <c r="X103" s="679"/>
      <c r="Y103" s="615" t="str">
        <f>VLOOKUP(AG1,'2_個別入力シート（支援プログラム以外）'!$B$7:$GI$25,'2_個別入力シート（支援プログラム以外）'!DN6,0)&amp;""</f>
        <v>人</v>
      </c>
      <c r="Z103" s="616"/>
      <c r="AA103" s="680" t="str">
        <f>VLOOKUP(AG1,'2_個別入力シート（支援プログラム以外）'!$B$7:$GI$25,'2_個別入力シート（支援プログラム以外）'!DO6,0)&amp;""</f>
        <v>600（R8年度）</v>
      </c>
      <c r="AB103" s="680"/>
      <c r="AC103" s="680"/>
      <c r="AD103" s="680"/>
      <c r="AE103" s="680"/>
      <c r="AF103" s="680" t="str">
        <f>VLOOKUP(AG1,'2_個別入力シート（支援プログラム以外）'!$B$7:$GI$25,'2_個別入力シート（支援プログラム以外）'!DP6,0)&amp;""</f>
        <v>510（R7年12月時点）</v>
      </c>
      <c r="AG103" s="680"/>
      <c r="AH103" s="680"/>
      <c r="AI103" s="680"/>
      <c r="AJ103" s="681"/>
      <c r="AN103"/>
    </row>
    <row r="104" spans="1:47" hidden="1" x14ac:dyDescent="0.15">
      <c r="A104" s="817"/>
      <c r="B104" s="532"/>
      <c r="C104" s="532"/>
      <c r="D104" s="532"/>
      <c r="E104" s="532"/>
      <c r="F104" s="532"/>
      <c r="G104" s="818"/>
      <c r="H104" s="670" t="s">
        <v>14</v>
      </c>
      <c r="I104" s="671"/>
      <c r="J104" s="677" t="str">
        <f>VLOOKUP(AG1,'2_個別入力シート（支援プログラム以外）'!$B$7:$GI$25,'2_個別入力シート（支援プログラム以外）'!DQ6,0)&amp;""</f>
        <v/>
      </c>
      <c r="K104" s="678"/>
      <c r="L104" s="678"/>
      <c r="M104" s="678"/>
      <c r="N104" s="678"/>
      <c r="O104" s="678"/>
      <c r="P104" s="678"/>
      <c r="Q104" s="678"/>
      <c r="R104" s="678"/>
      <c r="S104" s="678"/>
      <c r="T104" s="678"/>
      <c r="U104" s="678"/>
      <c r="V104" s="678"/>
      <c r="W104" s="678"/>
      <c r="X104" s="679"/>
      <c r="Y104" s="615" t="str">
        <f>VLOOKUP(AG1,'2_個別入力シート（支援プログラム以外）'!$B$7:$GI$25,'2_個別入力シート（支援プログラム以外）'!DR6,0)&amp;""</f>
        <v/>
      </c>
      <c r="Z104" s="616"/>
      <c r="AA104" s="680" t="str">
        <f>VLOOKUP(AG1,'2_個別入力シート（支援プログラム以外）'!$B$7:$GI$25,'2_個別入力シート（支援プログラム以外）'!DS6,0)&amp;""</f>
        <v/>
      </c>
      <c r="AB104" s="680"/>
      <c r="AC104" s="680"/>
      <c r="AD104" s="680"/>
      <c r="AE104" s="680"/>
      <c r="AF104" s="680" t="str">
        <f>VLOOKUP(AG1,'2_個別入力シート（支援プログラム以外）'!$B$7:$GI$25,'2_個別入力シート（支援プログラム以外）'!DT6,0)&amp;""</f>
        <v/>
      </c>
      <c r="AG104" s="680"/>
      <c r="AH104" s="680"/>
      <c r="AI104" s="680"/>
      <c r="AJ104" s="681"/>
      <c r="AN104"/>
    </row>
    <row r="105" spans="1:47" hidden="1" x14ac:dyDescent="0.15">
      <c r="A105" s="817"/>
      <c r="B105" s="532"/>
      <c r="C105" s="532"/>
      <c r="D105" s="532"/>
      <c r="E105" s="532"/>
      <c r="F105" s="532"/>
      <c r="G105" s="818"/>
      <c r="H105" s="670" t="s">
        <v>15</v>
      </c>
      <c r="I105" s="671"/>
      <c r="J105" s="677" t="str">
        <f>VLOOKUP(AG1,'2_個別入力シート（支援プログラム以外）'!$B$7:$GI$25,'2_個別入力シート（支援プログラム以外）'!DU6,0)&amp;""</f>
        <v/>
      </c>
      <c r="K105" s="678"/>
      <c r="L105" s="678"/>
      <c r="M105" s="678"/>
      <c r="N105" s="678"/>
      <c r="O105" s="678"/>
      <c r="P105" s="678"/>
      <c r="Q105" s="678"/>
      <c r="R105" s="678"/>
      <c r="S105" s="678"/>
      <c r="T105" s="678"/>
      <c r="U105" s="678"/>
      <c r="V105" s="678"/>
      <c r="W105" s="678"/>
      <c r="X105" s="679"/>
      <c r="Y105" s="615" t="str">
        <f>VLOOKUP(AG1,'2_個別入力シート（支援プログラム以外）'!$B$7:$GI$25,'2_個別入力シート（支援プログラム以外）'!DV6,0)&amp;""</f>
        <v/>
      </c>
      <c r="Z105" s="616"/>
      <c r="AA105" s="680" t="str">
        <f>VLOOKUP(AG1,'2_個別入力シート（支援プログラム以外）'!$B$7:$GI$25,'2_個別入力シート（支援プログラム以外）'!DW6,0)&amp;""</f>
        <v/>
      </c>
      <c r="AB105" s="680"/>
      <c r="AC105" s="680"/>
      <c r="AD105" s="680"/>
      <c r="AE105" s="680"/>
      <c r="AF105" s="680" t="str">
        <f>VLOOKUP(AG1,'2_個別入力シート（支援プログラム以外）'!$B$7:$GI$25,'2_個別入力シート（支援プログラム以外）'!DX6,0)&amp;""</f>
        <v/>
      </c>
      <c r="AG105" s="680"/>
      <c r="AH105" s="680"/>
      <c r="AI105" s="680"/>
      <c r="AJ105" s="681"/>
      <c r="AN105"/>
    </row>
    <row r="106" spans="1:47" hidden="1" x14ac:dyDescent="0.15">
      <c r="A106" s="817"/>
      <c r="B106" s="532"/>
      <c r="C106" s="532"/>
      <c r="D106" s="532"/>
      <c r="E106" s="532"/>
      <c r="F106" s="532"/>
      <c r="G106" s="818"/>
      <c r="H106" s="682" t="s">
        <v>16</v>
      </c>
      <c r="I106" s="683"/>
      <c r="J106" s="684" t="str">
        <f>VLOOKUP(AG1,'2_個別入力シート（支援プログラム以外）'!$B$7:$GI$25,'2_個別入力シート（支援プログラム以外）'!DY6,0)&amp;""</f>
        <v/>
      </c>
      <c r="K106" s="685"/>
      <c r="L106" s="685"/>
      <c r="M106" s="685"/>
      <c r="N106" s="685"/>
      <c r="O106" s="685"/>
      <c r="P106" s="685"/>
      <c r="Q106" s="685"/>
      <c r="R106" s="685"/>
      <c r="S106" s="685"/>
      <c r="T106" s="685"/>
      <c r="U106" s="685"/>
      <c r="V106" s="685"/>
      <c r="W106" s="685"/>
      <c r="X106" s="686"/>
      <c r="Y106" s="687" t="str">
        <f>VLOOKUP(AG1,'2_個別入力シート（支援プログラム以外）'!$B$7:$GI$25,'2_個別入力シート（支援プログラム以外）'!DZ6,0)&amp;""</f>
        <v/>
      </c>
      <c r="Z106" s="688"/>
      <c r="AA106" s="689" t="str">
        <f>VLOOKUP(AG1,'2_個別入力シート（支援プログラム以外）'!$B$7:$GI$25,'2_個別入力シート（支援プログラム以外）'!EA6,0)&amp;""</f>
        <v/>
      </c>
      <c r="AB106" s="689"/>
      <c r="AC106" s="689"/>
      <c r="AD106" s="689"/>
      <c r="AE106" s="689"/>
      <c r="AF106" s="689" t="str">
        <f>VLOOKUP(AG1,'2_個別入力シート（支援プログラム以外）'!$B$7:$GI$25,'2_個別入力シート（支援プログラム以外）'!EB6,0)&amp;""</f>
        <v/>
      </c>
      <c r="AG106" s="689"/>
      <c r="AH106" s="689"/>
      <c r="AI106" s="689"/>
      <c r="AJ106" s="690"/>
      <c r="AN106"/>
    </row>
    <row r="107" spans="1:47" x14ac:dyDescent="0.15">
      <c r="A107" s="817"/>
      <c r="B107" s="532"/>
      <c r="C107" s="532"/>
      <c r="D107" s="532"/>
      <c r="E107" s="532"/>
      <c r="F107" s="532"/>
      <c r="G107" s="818"/>
      <c r="H107" s="691"/>
      <c r="I107" s="692"/>
      <c r="J107" s="664" t="s">
        <v>369</v>
      </c>
      <c r="K107" s="664"/>
      <c r="L107" s="664"/>
      <c r="M107" s="664"/>
      <c r="N107" s="664"/>
      <c r="O107" s="664"/>
      <c r="P107" s="664"/>
      <c r="Q107" s="664"/>
      <c r="R107" s="664"/>
      <c r="S107" s="664"/>
      <c r="T107" s="664"/>
      <c r="U107" s="664"/>
      <c r="V107" s="664"/>
      <c r="W107" s="664"/>
      <c r="X107" s="665"/>
      <c r="Y107" s="666"/>
      <c r="Z107" s="667"/>
      <c r="AA107" s="693"/>
      <c r="AB107" s="693"/>
      <c r="AC107" s="693"/>
      <c r="AD107" s="693"/>
      <c r="AE107" s="693"/>
      <c r="AF107" s="693"/>
      <c r="AG107" s="693"/>
      <c r="AH107" s="693"/>
      <c r="AI107" s="693"/>
      <c r="AJ107" s="694"/>
      <c r="AN107"/>
    </row>
    <row r="108" spans="1:47" x14ac:dyDescent="0.15">
      <c r="A108" s="817"/>
      <c r="B108" s="532"/>
      <c r="C108" s="532"/>
      <c r="D108" s="532"/>
      <c r="E108" s="532"/>
      <c r="F108" s="532"/>
      <c r="G108" s="818"/>
      <c r="H108" s="670" t="s">
        <v>12</v>
      </c>
      <c r="I108" s="671"/>
      <c r="J108" s="695" t="s">
        <v>370</v>
      </c>
      <c r="K108" s="696"/>
      <c r="L108" s="696"/>
      <c r="M108" s="696"/>
      <c r="N108" s="696"/>
      <c r="O108" s="696"/>
      <c r="P108" s="696"/>
      <c r="Q108" s="696"/>
      <c r="R108" s="696"/>
      <c r="S108" s="696"/>
      <c r="T108" s="696"/>
      <c r="U108" s="696"/>
      <c r="V108" s="696"/>
      <c r="W108" s="696"/>
      <c r="X108" s="697"/>
      <c r="Y108" s="634" t="s">
        <v>29</v>
      </c>
      <c r="Z108" s="635"/>
      <c r="AA108" s="675" t="str">
        <f>VLOOKUP(AG1,'2_個別入力シート（支援プログラム以外）'!$B$7:$GI$25,'2_個別入力シート（支援プログラム以外）'!EE6,0)&amp;""</f>
        <v>―――</v>
      </c>
      <c r="AB108" s="675"/>
      <c r="AC108" s="675"/>
      <c r="AD108" s="675"/>
      <c r="AE108" s="675"/>
      <c r="AF108" s="675" t="str">
        <f>VLOOKUP(AG1,'2_個別入力シート（支援プログラム以外）'!$B$7:$GI$25,'2_個別入力シート（支援プログラム以外）'!EF6,0)&amp;""</f>
        <v>―――</v>
      </c>
      <c r="AG108" s="675"/>
      <c r="AH108" s="675"/>
      <c r="AI108" s="675"/>
      <c r="AJ108" s="676"/>
      <c r="AN108"/>
    </row>
    <row r="109" spans="1:47" x14ac:dyDescent="0.15">
      <c r="A109" s="817"/>
      <c r="B109" s="532"/>
      <c r="C109" s="532"/>
      <c r="D109" s="532"/>
      <c r="E109" s="532"/>
      <c r="F109" s="532"/>
      <c r="G109" s="818"/>
      <c r="H109" s="670" t="s">
        <v>13</v>
      </c>
      <c r="I109" s="671"/>
      <c r="J109" s="761" t="s">
        <v>371</v>
      </c>
      <c r="K109" s="762"/>
      <c r="L109" s="762"/>
      <c r="M109" s="762"/>
      <c r="N109" s="762"/>
      <c r="O109" s="762"/>
      <c r="P109" s="762"/>
      <c r="Q109" s="762"/>
      <c r="R109" s="762"/>
      <c r="S109" s="762"/>
      <c r="T109" s="762"/>
      <c r="U109" s="762"/>
      <c r="V109" s="762"/>
      <c r="W109" s="762"/>
      <c r="X109" s="763"/>
      <c r="Y109" s="634" t="s">
        <v>29</v>
      </c>
      <c r="Z109" s="635"/>
      <c r="AA109" s="680" t="str">
        <f>VLOOKUP(AG1,'2_個別入力シート（支援プログラム以外）'!$B$7:$GI$25,'2_個別入力シート（支援プログラム以外）'!EI6,0)&amp;""</f>
        <v>―――</v>
      </c>
      <c r="AB109" s="680"/>
      <c r="AC109" s="680"/>
      <c r="AD109" s="680"/>
      <c r="AE109" s="680"/>
      <c r="AF109" s="680" t="str">
        <f>VLOOKUP(AG1,'2_個別入力シート（支援プログラム以外）'!$B$7:$GI$25,'2_個別入力シート（支援プログラム以外）'!EJ6,0)&amp;""</f>
        <v>―――</v>
      </c>
      <c r="AG109" s="680"/>
      <c r="AH109" s="680"/>
      <c r="AI109" s="680"/>
      <c r="AJ109" s="681"/>
      <c r="AN109"/>
      <c r="AU109" s="219"/>
    </row>
    <row r="110" spans="1:47" ht="12" customHeight="1" x14ac:dyDescent="0.15">
      <c r="A110" s="817"/>
      <c r="B110" s="532"/>
      <c r="C110" s="532"/>
      <c r="D110" s="532"/>
      <c r="E110" s="532"/>
      <c r="F110" s="532"/>
      <c r="G110" s="818"/>
      <c r="H110" s="670" t="s">
        <v>14</v>
      </c>
      <c r="I110" s="671"/>
      <c r="J110" s="761" t="s">
        <v>372</v>
      </c>
      <c r="K110" s="762"/>
      <c r="L110" s="762"/>
      <c r="M110" s="762"/>
      <c r="N110" s="762"/>
      <c r="O110" s="762"/>
      <c r="P110" s="762"/>
      <c r="Q110" s="762"/>
      <c r="R110" s="762"/>
      <c r="S110" s="762"/>
      <c r="T110" s="762"/>
      <c r="U110" s="762"/>
      <c r="V110" s="762"/>
      <c r="W110" s="762"/>
      <c r="X110" s="763"/>
      <c r="Y110" s="634" t="s">
        <v>29</v>
      </c>
      <c r="Z110" s="635"/>
      <c r="AA110" s="680" t="str">
        <f>VLOOKUP(AG1,'2_個別入力シート（支援プログラム以外）'!$B$7:$GI$25,'2_個別入力シート（支援プログラム以外）'!EM6,0)&amp;""</f>
        <v>―――</v>
      </c>
      <c r="AB110" s="680"/>
      <c r="AC110" s="680"/>
      <c r="AD110" s="680"/>
      <c r="AE110" s="680"/>
      <c r="AF110" s="680" t="str">
        <f>VLOOKUP(AG1,'2_個別入力シート（支援プログラム以外）'!$B$7:$GI$25,'2_個別入力シート（支援プログラム以外）'!EN6,0)&amp;""</f>
        <v>―――</v>
      </c>
      <c r="AG110" s="680"/>
      <c r="AH110" s="680"/>
      <c r="AI110" s="680"/>
      <c r="AJ110" s="681"/>
      <c r="AN110"/>
    </row>
    <row r="111" spans="1:47" ht="12" customHeight="1" x14ac:dyDescent="0.15">
      <c r="A111" s="817"/>
      <c r="B111" s="532"/>
      <c r="C111" s="532"/>
      <c r="D111" s="532"/>
      <c r="E111" s="532"/>
      <c r="F111" s="532"/>
      <c r="G111" s="818"/>
      <c r="H111" s="670" t="s">
        <v>15</v>
      </c>
      <c r="I111" s="671"/>
      <c r="J111" s="677" t="str">
        <f>VLOOKUP(AG1,'2_個別入力シート（支援プログラム以外）'!$B$7:$GI$25,'2_個別入力シート（支援プログラム以外）'!EO6,0)&amp;""</f>
        <v>気軽に育児の相談ができた人の割合</v>
      </c>
      <c r="K111" s="678"/>
      <c r="L111" s="678"/>
      <c r="M111" s="678"/>
      <c r="N111" s="678"/>
      <c r="O111" s="678"/>
      <c r="P111" s="678"/>
      <c r="Q111" s="678"/>
      <c r="R111" s="678"/>
      <c r="S111" s="678"/>
      <c r="T111" s="678"/>
      <c r="U111" s="678"/>
      <c r="V111" s="678"/>
      <c r="W111" s="678"/>
      <c r="X111" s="679"/>
      <c r="Y111" s="615" t="str">
        <f>VLOOKUP(AG1,'2_個別入力シート（支援プログラム以外）'!$B$7:$GI$25,'2_個別入力シート（支援プログラム以外）'!EP6,0)&amp;""</f>
        <v>％</v>
      </c>
      <c r="Z111" s="616"/>
      <c r="AA111" s="680" t="str">
        <f>VLOOKUP(AG1,'2_個別入力シート（支援プログラム以外）'!$B$7:$GI$25,'2_個別入力シート（支援プログラム以外）'!EQ6,0)&amp;""</f>
        <v>100（Ｒ8年度）</v>
      </c>
      <c r="AB111" s="680"/>
      <c r="AC111" s="680"/>
      <c r="AD111" s="680"/>
      <c r="AE111" s="680"/>
      <c r="AF111" s="680" t="str">
        <f>VLOOKUP(AG1,'2_個別入力シート（支援プログラム以外）'!$B$7:$GI$25,'2_個別入力シート（支援プログラム以外）'!ER6,0)&amp;""</f>
        <v>100（令和7年12月時点）</v>
      </c>
      <c r="AG111" s="680"/>
      <c r="AH111" s="680"/>
      <c r="AI111" s="680"/>
      <c r="AJ111" s="681"/>
      <c r="AN111"/>
    </row>
    <row r="112" spans="1:47" ht="12" hidden="1" customHeight="1" x14ac:dyDescent="0.15">
      <c r="A112" s="817"/>
      <c r="B112" s="532"/>
      <c r="C112" s="532"/>
      <c r="D112" s="532"/>
      <c r="E112" s="532"/>
      <c r="F112" s="532"/>
      <c r="G112" s="818"/>
      <c r="H112" s="670" t="s">
        <v>16</v>
      </c>
      <c r="I112" s="671"/>
      <c r="J112" s="677" t="str">
        <f>VLOOKUP(AG1,'2_個別入力シート（支援プログラム以外）'!$B$7:$GI$25,'2_個別入力シート（支援プログラム以外）'!ES6,0)&amp;""</f>
        <v/>
      </c>
      <c r="K112" s="678"/>
      <c r="L112" s="678"/>
      <c r="M112" s="678"/>
      <c r="N112" s="678"/>
      <c r="O112" s="678"/>
      <c r="P112" s="678"/>
      <c r="Q112" s="678"/>
      <c r="R112" s="678"/>
      <c r="S112" s="678"/>
      <c r="T112" s="678"/>
      <c r="U112" s="678"/>
      <c r="V112" s="678"/>
      <c r="W112" s="678"/>
      <c r="X112" s="679"/>
      <c r="Y112" s="615" t="str">
        <f>VLOOKUP(AG1,'2_個別入力シート（支援プログラム以外）'!$B$7:$GI$25,'2_個別入力シート（支援プログラム以外）'!ET6,0)&amp;""</f>
        <v/>
      </c>
      <c r="Z112" s="616"/>
      <c r="AA112" s="680" t="str">
        <f>VLOOKUP(AG1,'2_個別入力シート（支援プログラム以外）'!$B$7:$GI$25,'2_個別入力シート（支援プログラム以外）'!EU6,0)&amp;""</f>
        <v/>
      </c>
      <c r="AB112" s="680"/>
      <c r="AC112" s="680"/>
      <c r="AD112" s="680"/>
      <c r="AE112" s="680"/>
      <c r="AF112" s="680" t="str">
        <f>VLOOKUP(AG1,'2_個別入力シート（支援プログラム以外）'!$B$7:$GI$25,'2_個別入力シート（支援プログラム以外）'!EV6,0)&amp;""</f>
        <v/>
      </c>
      <c r="AG112" s="680"/>
      <c r="AH112" s="680"/>
      <c r="AI112" s="680"/>
      <c r="AJ112" s="681"/>
      <c r="AN112"/>
    </row>
    <row r="113" spans="1:41" ht="12" hidden="1" customHeight="1" x14ac:dyDescent="0.15">
      <c r="A113" s="817"/>
      <c r="B113" s="532"/>
      <c r="C113" s="532"/>
      <c r="D113" s="532"/>
      <c r="E113" s="532"/>
      <c r="F113" s="532"/>
      <c r="G113" s="818"/>
      <c r="H113" s="670" t="s">
        <v>113</v>
      </c>
      <c r="I113" s="671"/>
      <c r="J113" s="677" t="str">
        <f>VLOOKUP(AG1,'2_個別入力シート（支援プログラム以外）'!$B$7:$GI$25,'2_個別入力シート（支援プログラム以外）'!EW6,0)&amp;""</f>
        <v/>
      </c>
      <c r="K113" s="678"/>
      <c r="L113" s="678"/>
      <c r="M113" s="678"/>
      <c r="N113" s="678"/>
      <c r="O113" s="678"/>
      <c r="P113" s="678"/>
      <c r="Q113" s="678"/>
      <c r="R113" s="678"/>
      <c r="S113" s="678"/>
      <c r="T113" s="678"/>
      <c r="U113" s="678"/>
      <c r="V113" s="678"/>
      <c r="W113" s="678"/>
      <c r="X113" s="679"/>
      <c r="Y113" s="615" t="str">
        <f>VLOOKUP(AG1,'2_個別入力シート（支援プログラム以外）'!$B$7:$GI$25,'2_個別入力シート（支援プログラム以外）'!EX6,0)&amp;""</f>
        <v/>
      </c>
      <c r="Z113" s="616"/>
      <c r="AA113" s="680" t="str">
        <f>VLOOKUP(AG1,'2_個別入力シート（支援プログラム以外）'!$B$7:$GI$25,'2_個別入力シート（支援プログラム以外）'!EY6,0)&amp;""</f>
        <v/>
      </c>
      <c r="AB113" s="680"/>
      <c r="AC113" s="680"/>
      <c r="AD113" s="680"/>
      <c r="AE113" s="680"/>
      <c r="AF113" s="680" t="str">
        <f>VLOOKUP(AG1,'2_個別入力シート（支援プログラム以外）'!$B$7:$GI$25,'2_個別入力シート（支援プログラム以外）'!EZ6,0)&amp;""</f>
        <v/>
      </c>
      <c r="AG113" s="680"/>
      <c r="AH113" s="680"/>
      <c r="AI113" s="680"/>
      <c r="AJ113" s="681"/>
      <c r="AN113"/>
    </row>
    <row r="114" spans="1:41" ht="12" hidden="1" customHeight="1" x14ac:dyDescent="0.15">
      <c r="A114" s="817"/>
      <c r="B114" s="532"/>
      <c r="C114" s="532"/>
      <c r="D114" s="532"/>
      <c r="E114" s="532"/>
      <c r="F114" s="532"/>
      <c r="G114" s="818"/>
      <c r="H114" s="670" t="s">
        <v>114</v>
      </c>
      <c r="I114" s="671"/>
      <c r="J114" s="677" t="str">
        <f>VLOOKUP(AG1,'2_個別入力シート（支援プログラム以外）'!$B$7:$GI$25,'2_個別入力シート（支援プログラム以外）'!FA6,0)&amp;""</f>
        <v/>
      </c>
      <c r="K114" s="678"/>
      <c r="L114" s="678"/>
      <c r="M114" s="678"/>
      <c r="N114" s="678"/>
      <c r="O114" s="678"/>
      <c r="P114" s="678"/>
      <c r="Q114" s="678"/>
      <c r="R114" s="678"/>
      <c r="S114" s="678"/>
      <c r="T114" s="678"/>
      <c r="U114" s="678"/>
      <c r="V114" s="678"/>
      <c r="W114" s="678"/>
      <c r="X114" s="679"/>
      <c r="Y114" s="615" t="str">
        <f>VLOOKUP(AG1,'2_個別入力シート（支援プログラム以外）'!$B$7:$GI$25,'2_個別入力シート（支援プログラム以外）'!FB6,0)&amp;""</f>
        <v/>
      </c>
      <c r="Z114" s="616"/>
      <c r="AA114" s="680" t="str">
        <f>VLOOKUP(AG1,'2_個別入力シート（支援プログラム以外）'!$B$7:$GI$25,'2_個別入力シート（支援プログラム以外）'!FC6,0)&amp;""</f>
        <v/>
      </c>
      <c r="AB114" s="680"/>
      <c r="AC114" s="680"/>
      <c r="AD114" s="680"/>
      <c r="AE114" s="680"/>
      <c r="AF114" s="680" t="str">
        <f>VLOOKUP(AG1,'2_個別入力シート（支援プログラム以外）'!$B$7:$GI$25,'2_個別入力シート（支援プログラム以外）'!FD6,0)&amp;""</f>
        <v/>
      </c>
      <c r="AG114" s="680"/>
      <c r="AH114" s="680"/>
      <c r="AI114" s="680"/>
      <c r="AJ114" s="681"/>
      <c r="AN114"/>
    </row>
    <row r="115" spans="1:41" ht="12" hidden="1" customHeight="1" x14ac:dyDescent="0.15">
      <c r="A115" s="819"/>
      <c r="B115" s="820"/>
      <c r="C115" s="820"/>
      <c r="D115" s="820"/>
      <c r="E115" s="820"/>
      <c r="F115" s="820"/>
      <c r="G115" s="821"/>
      <c r="H115" s="752" t="s">
        <v>115</v>
      </c>
      <c r="I115" s="753"/>
      <c r="J115" s="754" t="str">
        <f>VLOOKUP(AG1,'2_個別入力シート（支援プログラム以外）'!$B$7:$GI$25,'2_個別入力シート（支援プログラム以外）'!FE6,0)&amp;""</f>
        <v/>
      </c>
      <c r="K115" s="755"/>
      <c r="L115" s="755"/>
      <c r="M115" s="755"/>
      <c r="N115" s="755"/>
      <c r="O115" s="755"/>
      <c r="P115" s="755"/>
      <c r="Q115" s="755"/>
      <c r="R115" s="755"/>
      <c r="S115" s="755"/>
      <c r="T115" s="755"/>
      <c r="U115" s="755"/>
      <c r="V115" s="755"/>
      <c r="W115" s="755"/>
      <c r="X115" s="756"/>
      <c r="Y115" s="757" t="str">
        <f>VLOOKUP(AG1,'2_個別入力シート（支援プログラム以外）'!$B$7:$GI$25,'2_個別入力シート（支援プログラム以外）'!FF6,0)&amp;""</f>
        <v/>
      </c>
      <c r="Z115" s="758"/>
      <c r="AA115" s="759" t="str">
        <f>VLOOKUP(AG1,'2_個別入力シート（支援プログラム以外）'!$B$7:$GI$25,'2_個別入力シート（支援プログラム以外）'!FG6,0)&amp;""</f>
        <v/>
      </c>
      <c r="AB115" s="759"/>
      <c r="AC115" s="759"/>
      <c r="AD115" s="759"/>
      <c r="AE115" s="759"/>
      <c r="AF115" s="759" t="str">
        <f>VLOOKUP(AG1,'2_個別入力シート（支援プログラム以外）'!$B$7:$GI$25,'2_個別入力シート（支援プログラム以外）'!FH6,0)&amp;""</f>
        <v/>
      </c>
      <c r="AG115" s="759"/>
      <c r="AH115" s="759"/>
      <c r="AI115" s="759"/>
      <c r="AJ115" s="760"/>
      <c r="AN115"/>
    </row>
    <row r="116" spans="1:41" ht="12" customHeight="1" x14ac:dyDescent="0.15">
      <c r="A116" s="274" t="s">
        <v>373</v>
      </c>
      <c r="B116" s="274"/>
      <c r="C116" s="274"/>
      <c r="D116" s="274"/>
      <c r="E116" s="274"/>
      <c r="F116" s="274"/>
      <c r="G116" s="274"/>
      <c r="H116" s="274"/>
      <c r="I116" s="274"/>
      <c r="J116" s="274"/>
      <c r="K116" s="274"/>
      <c r="L116" s="274"/>
      <c r="M116" s="274"/>
      <c r="N116" s="274"/>
      <c r="O116" s="274"/>
      <c r="P116" s="274"/>
      <c r="Q116" s="274"/>
      <c r="R116" s="274"/>
      <c r="S116" s="274"/>
      <c r="T116" s="274"/>
      <c r="U116" s="274"/>
      <c r="V116" s="274"/>
      <c r="W116" s="274"/>
      <c r="X116" s="274"/>
      <c r="Y116" s="274"/>
      <c r="Z116" s="274"/>
      <c r="AA116" s="274"/>
      <c r="AB116" s="274"/>
      <c r="AC116" s="274"/>
      <c r="AD116" s="274"/>
      <c r="AE116" s="274"/>
      <c r="AF116" s="274"/>
      <c r="AG116" s="274"/>
      <c r="AH116" s="274"/>
      <c r="AI116" s="274"/>
      <c r="AJ116" s="274"/>
      <c r="AN116"/>
    </row>
    <row r="117" spans="1:41" ht="12" customHeight="1" x14ac:dyDescent="0.15">
      <c r="A117" s="275"/>
      <c r="B117" s="275"/>
      <c r="C117" s="275"/>
      <c r="D117" s="275"/>
      <c r="E117" s="275"/>
      <c r="F117" s="275"/>
      <c r="G117" s="275"/>
      <c r="H117" s="275"/>
      <c r="I117" s="275"/>
      <c r="J117" s="275"/>
      <c r="K117" s="275"/>
      <c r="L117" s="275"/>
      <c r="M117" s="275"/>
      <c r="N117" s="275"/>
      <c r="O117" s="275"/>
      <c r="P117" s="275"/>
      <c r="Q117" s="275"/>
      <c r="R117" s="275"/>
      <c r="S117" s="275"/>
      <c r="T117" s="275"/>
      <c r="U117" s="275"/>
      <c r="V117" s="275"/>
      <c r="W117" s="275"/>
      <c r="X117" s="275"/>
      <c r="Y117" s="275"/>
      <c r="Z117" s="275"/>
      <c r="AA117" s="275"/>
      <c r="AB117" s="275"/>
      <c r="AC117" s="275"/>
      <c r="AD117" s="275"/>
      <c r="AE117" s="275"/>
      <c r="AF117" s="275"/>
      <c r="AG117" s="275"/>
      <c r="AH117" s="275"/>
      <c r="AI117" s="275"/>
      <c r="AJ117" s="275"/>
      <c r="AN117"/>
    </row>
    <row r="118" spans="1:41" ht="12" customHeight="1" x14ac:dyDescent="0.15">
      <c r="A118" s="275"/>
      <c r="B118" s="275"/>
      <c r="C118" s="275"/>
      <c r="D118" s="275"/>
      <c r="E118" s="275"/>
      <c r="F118" s="275"/>
      <c r="G118" s="275"/>
      <c r="H118" s="275"/>
      <c r="I118" s="275"/>
      <c r="J118" s="275"/>
      <c r="K118" s="275"/>
      <c r="L118" s="275"/>
      <c r="M118" s="275"/>
      <c r="N118" s="275"/>
      <c r="O118" s="275"/>
      <c r="P118" s="275"/>
      <c r="Q118" s="275"/>
      <c r="R118" s="275"/>
      <c r="S118" s="275"/>
      <c r="T118" s="275"/>
      <c r="U118" s="275"/>
      <c r="V118" s="275"/>
      <c r="W118" s="275"/>
      <c r="X118" s="275"/>
      <c r="Y118" s="275"/>
      <c r="Z118" s="275"/>
      <c r="AA118" s="275"/>
      <c r="AB118" s="275"/>
      <c r="AC118" s="275"/>
      <c r="AD118" s="275"/>
      <c r="AE118" s="275"/>
      <c r="AF118" s="275"/>
      <c r="AG118" s="275"/>
      <c r="AH118" s="275"/>
      <c r="AI118" s="275"/>
      <c r="AJ118" s="275"/>
      <c r="AN118"/>
    </row>
    <row r="119" spans="1:41" ht="12" customHeight="1" x14ac:dyDescent="0.15">
      <c r="A119" s="275"/>
      <c r="B119" s="275"/>
      <c r="C119" s="275"/>
      <c r="D119" s="275"/>
      <c r="E119" s="275"/>
      <c r="F119" s="275"/>
      <c r="G119" s="275"/>
      <c r="H119" s="275"/>
      <c r="I119" s="275"/>
      <c r="J119" s="275"/>
      <c r="K119" s="275"/>
      <c r="L119" s="275"/>
      <c r="M119" s="275"/>
      <c r="N119" s="275"/>
      <c r="O119" s="275"/>
      <c r="P119" s="275"/>
      <c r="Q119" s="275"/>
      <c r="R119" s="275"/>
      <c r="S119" s="275"/>
      <c r="T119" s="275"/>
      <c r="U119" s="275"/>
      <c r="V119" s="275"/>
      <c r="W119" s="275"/>
      <c r="X119" s="275"/>
      <c r="Y119" s="275"/>
      <c r="Z119" s="275"/>
      <c r="AA119" s="275"/>
      <c r="AB119" s="275"/>
      <c r="AC119" s="275"/>
      <c r="AD119" s="275"/>
      <c r="AE119" s="275"/>
      <c r="AF119" s="275"/>
      <c r="AG119" s="275"/>
      <c r="AH119" s="275"/>
      <c r="AI119" s="275"/>
      <c r="AJ119" s="275"/>
      <c r="AN119"/>
    </row>
    <row r="120" spans="1:41" ht="12" customHeight="1" x14ac:dyDescent="0.15">
      <c r="A120" s="275"/>
      <c r="B120" s="275"/>
      <c r="C120" s="275"/>
      <c r="D120" s="275"/>
      <c r="E120" s="275"/>
      <c r="F120" s="275"/>
      <c r="G120" s="275"/>
      <c r="H120" s="275"/>
      <c r="I120" s="275"/>
      <c r="J120" s="275"/>
      <c r="K120" s="275"/>
      <c r="L120" s="275"/>
      <c r="M120" s="275"/>
      <c r="N120" s="275"/>
      <c r="O120" s="275"/>
      <c r="P120" s="275"/>
      <c r="Q120" s="275"/>
      <c r="R120" s="275"/>
      <c r="S120" s="275"/>
      <c r="T120" s="275"/>
      <c r="U120" s="275"/>
      <c r="V120" s="275"/>
      <c r="W120" s="275"/>
      <c r="X120" s="275"/>
      <c r="Y120" s="275"/>
      <c r="Z120" s="275"/>
      <c r="AA120" s="275"/>
      <c r="AB120" s="275"/>
      <c r="AC120" s="275"/>
      <c r="AD120" s="275"/>
      <c r="AE120" s="275"/>
      <c r="AF120" s="275"/>
      <c r="AG120" s="275"/>
      <c r="AH120" s="275"/>
      <c r="AI120" s="275"/>
      <c r="AJ120" s="275"/>
      <c r="AN120"/>
    </row>
    <row r="121" spans="1:41" ht="12" customHeight="1" x14ac:dyDescent="0.15">
      <c r="A121" s="275"/>
      <c r="B121" s="275"/>
      <c r="C121" s="275"/>
      <c r="D121" s="275"/>
      <c r="E121" s="275"/>
      <c r="F121" s="275"/>
      <c r="G121" s="275"/>
      <c r="H121" s="275"/>
      <c r="I121" s="275"/>
      <c r="J121" s="275"/>
      <c r="K121" s="275"/>
      <c r="L121" s="275"/>
      <c r="M121" s="275"/>
      <c r="N121" s="275"/>
      <c r="O121" s="275"/>
      <c r="P121" s="275"/>
      <c r="Q121" s="275"/>
      <c r="R121" s="275"/>
      <c r="S121" s="275"/>
      <c r="T121" s="275"/>
      <c r="U121" s="275"/>
      <c r="V121" s="275"/>
      <c r="W121" s="275"/>
      <c r="X121" s="275"/>
      <c r="Y121" s="275"/>
      <c r="Z121" s="275"/>
      <c r="AA121" s="275"/>
      <c r="AB121" s="275"/>
      <c r="AC121" s="275"/>
      <c r="AD121" s="275"/>
      <c r="AE121" s="275"/>
      <c r="AF121" s="275"/>
      <c r="AG121" s="275"/>
      <c r="AH121" s="275"/>
      <c r="AI121" s="275"/>
      <c r="AJ121" s="275"/>
      <c r="AN121"/>
    </row>
    <row r="122" spans="1:41" ht="12" customHeight="1" x14ac:dyDescent="0.15">
      <c r="A122" s="275"/>
      <c r="B122" s="275"/>
      <c r="C122" s="275"/>
      <c r="D122" s="275"/>
      <c r="E122" s="275"/>
      <c r="F122" s="275"/>
      <c r="G122" s="275"/>
      <c r="H122" s="275"/>
      <c r="I122" s="275"/>
      <c r="J122" s="275"/>
      <c r="K122" s="275"/>
      <c r="L122" s="275"/>
      <c r="M122" s="275"/>
      <c r="N122" s="275"/>
      <c r="O122" s="275"/>
      <c r="P122" s="275"/>
      <c r="Q122" s="275"/>
      <c r="R122" s="275"/>
      <c r="S122" s="275"/>
      <c r="T122" s="275"/>
      <c r="U122" s="275"/>
      <c r="V122" s="275"/>
      <c r="W122" s="275"/>
      <c r="X122" s="275"/>
      <c r="Y122" s="275"/>
      <c r="Z122" s="275"/>
      <c r="AA122" s="275"/>
      <c r="AB122" s="275"/>
      <c r="AC122" s="275"/>
      <c r="AD122" s="275"/>
      <c r="AE122" s="275"/>
      <c r="AF122" s="275"/>
      <c r="AG122" s="275"/>
      <c r="AH122" s="275"/>
      <c r="AI122" s="275"/>
      <c r="AJ122" s="275"/>
      <c r="AM122"/>
      <c r="AN122"/>
    </row>
    <row r="123" spans="1:41" ht="12" customHeight="1" x14ac:dyDescent="0.15">
      <c r="A123" s="275"/>
      <c r="B123" s="275"/>
      <c r="C123" s="275"/>
      <c r="D123" s="275"/>
      <c r="E123" s="275"/>
      <c r="F123" s="275"/>
      <c r="G123" s="275"/>
      <c r="H123" s="275"/>
      <c r="I123" s="275"/>
      <c r="J123" s="275"/>
      <c r="K123" s="275"/>
      <c r="L123" s="275"/>
      <c r="M123" s="275"/>
      <c r="N123" s="275"/>
      <c r="O123" s="275"/>
      <c r="P123" s="275"/>
      <c r="Q123" s="275"/>
      <c r="R123" s="275"/>
      <c r="S123" s="275"/>
      <c r="T123" s="275"/>
      <c r="U123" s="275"/>
      <c r="V123" s="275"/>
      <c r="W123" s="275"/>
      <c r="X123" s="275"/>
      <c r="Y123" s="275"/>
      <c r="Z123" s="275"/>
      <c r="AA123" s="275"/>
      <c r="AB123" s="275"/>
      <c r="AC123" s="275"/>
      <c r="AD123" s="275"/>
      <c r="AE123" s="275"/>
      <c r="AF123" s="275"/>
      <c r="AG123" s="275"/>
      <c r="AH123" s="275"/>
      <c r="AI123" s="275"/>
      <c r="AJ123" s="275"/>
      <c r="AM123"/>
      <c r="AN123"/>
    </row>
    <row r="124" spans="1:41" ht="12" customHeight="1" x14ac:dyDescent="0.15">
      <c r="A124" s="275"/>
      <c r="B124" s="275"/>
      <c r="C124" s="275"/>
      <c r="D124" s="275"/>
      <c r="E124" s="275"/>
      <c r="F124" s="275"/>
      <c r="G124" s="275"/>
      <c r="H124" s="275"/>
      <c r="I124" s="275"/>
      <c r="J124" s="275"/>
      <c r="K124" s="275"/>
      <c r="L124" s="275"/>
      <c r="M124" s="275"/>
      <c r="N124" s="275"/>
      <c r="O124" s="275"/>
      <c r="P124" s="275"/>
      <c r="Q124" s="275"/>
      <c r="R124" s="275"/>
      <c r="S124" s="275"/>
      <c r="T124" s="275"/>
      <c r="U124" s="275"/>
      <c r="V124" s="275"/>
      <c r="W124" s="275"/>
      <c r="X124" s="275"/>
      <c r="Y124" s="275"/>
      <c r="Z124" s="275"/>
      <c r="AA124" s="275"/>
      <c r="AB124" s="275"/>
      <c r="AC124" s="275"/>
      <c r="AD124" s="275"/>
      <c r="AE124" s="275"/>
      <c r="AF124" s="275"/>
      <c r="AG124" s="275"/>
      <c r="AH124" s="275"/>
      <c r="AI124" s="275"/>
      <c r="AJ124" s="275"/>
      <c r="AM124"/>
      <c r="AN124"/>
      <c r="AO124" s="286"/>
    </row>
    <row r="125" spans="1:41" ht="12" customHeight="1" x14ac:dyDescent="0.15">
      <c r="A125" s="275"/>
      <c r="B125" s="275"/>
      <c r="C125" s="275"/>
      <c r="D125" s="275"/>
      <c r="E125" s="275"/>
      <c r="F125" s="275"/>
      <c r="G125" s="275"/>
      <c r="H125" s="275"/>
      <c r="I125" s="275"/>
      <c r="J125" s="275"/>
      <c r="K125" s="275"/>
      <c r="L125" s="275"/>
      <c r="M125" s="275"/>
      <c r="N125" s="275"/>
      <c r="O125" s="275"/>
      <c r="P125" s="275"/>
      <c r="Q125" s="275"/>
      <c r="R125" s="275"/>
      <c r="S125" s="275"/>
      <c r="T125" s="275"/>
      <c r="U125" s="275"/>
      <c r="V125" s="275"/>
      <c r="W125" s="275"/>
      <c r="X125" s="275"/>
      <c r="Y125" s="275"/>
      <c r="Z125" s="275"/>
      <c r="AA125" s="275"/>
      <c r="AB125" s="275"/>
      <c r="AC125" s="275"/>
      <c r="AD125" s="275"/>
      <c r="AE125" s="275"/>
      <c r="AF125" s="275"/>
      <c r="AG125" s="275"/>
      <c r="AH125" s="275"/>
      <c r="AI125" s="275"/>
      <c r="AJ125" s="275"/>
      <c r="AM125"/>
      <c r="AN125"/>
    </row>
  </sheetData>
  <sheetProtection algorithmName="SHA-512" hashValue="F8KIxzgWlKZuNgRLMktba14aUUYQscO5gI9m9FgRSbVWpL+SxDBW/sAr96XemFO4txTbxcq4KJPzrbwabEmM1w==" saltValue="4GHDVvM9gb3qHt7DyTKsEA==" spinCount="100000" sheet="1" formatCells="0" formatRows="0"/>
  <mergeCells count="263">
    <mergeCell ref="C84:AJ88"/>
    <mergeCell ref="A89:G94"/>
    <mergeCell ref="A95:G98"/>
    <mergeCell ref="A23:B31"/>
    <mergeCell ref="A32:G40"/>
    <mergeCell ref="A41:B88"/>
    <mergeCell ref="A99:G115"/>
    <mergeCell ref="C71:D74"/>
    <mergeCell ref="E71:I74"/>
    <mergeCell ref="J71:AJ74"/>
    <mergeCell ref="C75:D78"/>
    <mergeCell ref="E75:I78"/>
    <mergeCell ref="J75:AJ78"/>
    <mergeCell ref="C79:D82"/>
    <mergeCell ref="E79:I82"/>
    <mergeCell ref="J79:AJ82"/>
    <mergeCell ref="E55:I58"/>
    <mergeCell ref="J55:AJ58"/>
    <mergeCell ref="C59:D62"/>
    <mergeCell ref="E59:I62"/>
    <mergeCell ref="J59:AJ62"/>
    <mergeCell ref="C63:D66"/>
    <mergeCell ref="E63:I66"/>
    <mergeCell ref="J63:AJ66"/>
    <mergeCell ref="H19:P20"/>
    <mergeCell ref="Q19:V20"/>
    <mergeCell ref="W19:AA20"/>
    <mergeCell ref="AB19:AE20"/>
    <mergeCell ref="AF19:AJ20"/>
    <mergeCell ref="AK19:AK20"/>
    <mergeCell ref="C31:G31"/>
    <mergeCell ref="H31:AJ31"/>
    <mergeCell ref="H32:AJ32"/>
    <mergeCell ref="C29:G29"/>
    <mergeCell ref="H29:K29"/>
    <mergeCell ref="L29:P29"/>
    <mergeCell ref="Q29:U29"/>
    <mergeCell ref="V29:Z29"/>
    <mergeCell ref="AA29:AE29"/>
    <mergeCell ref="AF29:AJ29"/>
    <mergeCell ref="C30:G30"/>
    <mergeCell ref="H30:K30"/>
    <mergeCell ref="L30:P30"/>
    <mergeCell ref="Q30:U30"/>
    <mergeCell ref="V30:Z30"/>
    <mergeCell ref="AA30:AE30"/>
    <mergeCell ref="AF30:AJ30"/>
    <mergeCell ref="C27:G27"/>
    <mergeCell ref="AL19:AL20"/>
    <mergeCell ref="AM19:AM20"/>
    <mergeCell ref="A21:G22"/>
    <mergeCell ref="H21:AJ22"/>
    <mergeCell ref="AK21:AK22"/>
    <mergeCell ref="H115:I115"/>
    <mergeCell ref="J115:X115"/>
    <mergeCell ref="Y115:Z115"/>
    <mergeCell ref="AA115:AE115"/>
    <mergeCell ref="AF115:AJ115"/>
    <mergeCell ref="H114:I114"/>
    <mergeCell ref="J114:X114"/>
    <mergeCell ref="Y114:Z114"/>
    <mergeCell ref="AA114:AE114"/>
    <mergeCell ref="AF114:AJ114"/>
    <mergeCell ref="J109:X109"/>
    <mergeCell ref="Y109:Z109"/>
    <mergeCell ref="AA109:AE109"/>
    <mergeCell ref="AF109:AJ109"/>
    <mergeCell ref="H110:I110"/>
    <mergeCell ref="J110:X110"/>
    <mergeCell ref="Y110:Z110"/>
    <mergeCell ref="AA110:AE110"/>
    <mergeCell ref="AF110:AJ110"/>
    <mergeCell ref="A8:G9"/>
    <mergeCell ref="H8:AJ9"/>
    <mergeCell ref="A10:G11"/>
    <mergeCell ref="H10:AJ11"/>
    <mergeCell ref="A12:G13"/>
    <mergeCell ref="H12:AJ13"/>
    <mergeCell ref="A14:G16"/>
    <mergeCell ref="H14:AA16"/>
    <mergeCell ref="AB14:AE16"/>
    <mergeCell ref="AF14:AJ16"/>
    <mergeCell ref="A17:G18"/>
    <mergeCell ref="H17:P18"/>
    <mergeCell ref="Q17:R18"/>
    <mergeCell ref="S17:AA18"/>
    <mergeCell ref="AB17:AE18"/>
    <mergeCell ref="AF17:AJ18"/>
    <mergeCell ref="AK17:AK18"/>
    <mergeCell ref="A19:G20"/>
    <mergeCell ref="H113:I113"/>
    <mergeCell ref="J113:X113"/>
    <mergeCell ref="Y113:Z113"/>
    <mergeCell ref="AA113:AE113"/>
    <mergeCell ref="AF113:AJ113"/>
    <mergeCell ref="H111:I111"/>
    <mergeCell ref="J111:X111"/>
    <mergeCell ref="Y111:Z111"/>
    <mergeCell ref="AA111:AE111"/>
    <mergeCell ref="AF111:AJ111"/>
    <mergeCell ref="H112:I112"/>
    <mergeCell ref="J112:X112"/>
    <mergeCell ref="Y112:Z112"/>
    <mergeCell ref="AA112:AE112"/>
    <mergeCell ref="AF112:AJ112"/>
    <mergeCell ref="H109:I109"/>
    <mergeCell ref="H107:I107"/>
    <mergeCell ref="J107:X107"/>
    <mergeCell ref="Y107:Z107"/>
    <mergeCell ref="AA107:AE107"/>
    <mergeCell ref="AF107:AJ107"/>
    <mergeCell ref="H108:I108"/>
    <mergeCell ref="J108:X108"/>
    <mergeCell ref="Y108:Z108"/>
    <mergeCell ref="AA108:AE108"/>
    <mergeCell ref="AF108:AJ108"/>
    <mergeCell ref="H105:I105"/>
    <mergeCell ref="J105:X105"/>
    <mergeCell ref="Y105:Z105"/>
    <mergeCell ref="AA105:AE105"/>
    <mergeCell ref="AF105:AJ105"/>
    <mergeCell ref="H106:I106"/>
    <mergeCell ref="J106:X106"/>
    <mergeCell ref="Y106:Z106"/>
    <mergeCell ref="AA106:AE106"/>
    <mergeCell ref="AF106:AJ106"/>
    <mergeCell ref="H103:I103"/>
    <mergeCell ref="J103:X103"/>
    <mergeCell ref="Y103:Z103"/>
    <mergeCell ref="AA103:AE103"/>
    <mergeCell ref="AF103:AJ103"/>
    <mergeCell ref="H104:I104"/>
    <mergeCell ref="J104:X104"/>
    <mergeCell ref="Y104:Z104"/>
    <mergeCell ref="AA104:AE104"/>
    <mergeCell ref="AF104:AJ104"/>
    <mergeCell ref="H101:I101"/>
    <mergeCell ref="J101:X101"/>
    <mergeCell ref="Y101:Z101"/>
    <mergeCell ref="AA101:AE101"/>
    <mergeCell ref="AF101:AJ101"/>
    <mergeCell ref="H102:I102"/>
    <mergeCell ref="J102:X102"/>
    <mergeCell ref="Y102:Z102"/>
    <mergeCell ref="AA102:AE102"/>
    <mergeCell ref="AF102:AJ102"/>
    <mergeCell ref="H99:X99"/>
    <mergeCell ref="Y99:Z99"/>
    <mergeCell ref="AA99:AE99"/>
    <mergeCell ref="AF99:AJ99"/>
    <mergeCell ref="H100:I100"/>
    <mergeCell ref="J100:X100"/>
    <mergeCell ref="Y100:Z100"/>
    <mergeCell ref="AA100:AE100"/>
    <mergeCell ref="AF100:AJ100"/>
    <mergeCell ref="H96:X96"/>
    <mergeCell ref="Y96:Z96"/>
    <mergeCell ref="AA96:AJ96"/>
    <mergeCell ref="H97:X97"/>
    <mergeCell ref="Y97:Z97"/>
    <mergeCell ref="AA97:AJ97"/>
    <mergeCell ref="H98:X98"/>
    <mergeCell ref="Y98:Z98"/>
    <mergeCell ref="AA98:AJ98"/>
    <mergeCell ref="H93:X93"/>
    <mergeCell ref="Y93:Z93"/>
    <mergeCell ref="AA93:AE93"/>
    <mergeCell ref="AF93:AJ93"/>
    <mergeCell ref="H94:X94"/>
    <mergeCell ref="Y94:Z94"/>
    <mergeCell ref="AA94:AE94"/>
    <mergeCell ref="AF94:AJ94"/>
    <mergeCell ref="H95:X95"/>
    <mergeCell ref="Y95:Z95"/>
    <mergeCell ref="AA95:AJ95"/>
    <mergeCell ref="H90:X90"/>
    <mergeCell ref="Y90:Z90"/>
    <mergeCell ref="AA90:AE90"/>
    <mergeCell ref="AF90:AJ90"/>
    <mergeCell ref="H91:X91"/>
    <mergeCell ref="Y91:Z91"/>
    <mergeCell ref="AA91:AE91"/>
    <mergeCell ref="AF91:AJ91"/>
    <mergeCell ref="H92:X92"/>
    <mergeCell ref="Y92:Z92"/>
    <mergeCell ref="AA92:AE92"/>
    <mergeCell ref="AF92:AJ92"/>
    <mergeCell ref="C83:AJ83"/>
    <mergeCell ref="H89:X89"/>
    <mergeCell ref="Y89:Z89"/>
    <mergeCell ref="AA89:AE89"/>
    <mergeCell ref="AF89:AJ89"/>
    <mergeCell ref="H33:AJ36"/>
    <mergeCell ref="H38:AJ40"/>
    <mergeCell ref="C41:D42"/>
    <mergeCell ref="E41:I42"/>
    <mergeCell ref="J41:AJ42"/>
    <mergeCell ref="C43:D46"/>
    <mergeCell ref="E43:I46"/>
    <mergeCell ref="J43:AJ46"/>
    <mergeCell ref="C47:D50"/>
    <mergeCell ref="E47:I50"/>
    <mergeCell ref="J47:AJ50"/>
    <mergeCell ref="C51:D54"/>
    <mergeCell ref="E51:I54"/>
    <mergeCell ref="J51:AJ54"/>
    <mergeCell ref="C55:D58"/>
    <mergeCell ref="C67:D70"/>
    <mergeCell ref="E67:I70"/>
    <mergeCell ref="J67:AJ70"/>
    <mergeCell ref="H37:AJ37"/>
    <mergeCell ref="H27:K27"/>
    <mergeCell ref="L27:P27"/>
    <mergeCell ref="Q27:U27"/>
    <mergeCell ref="V27:Z27"/>
    <mergeCell ref="AA27:AE27"/>
    <mergeCell ref="AF27:AJ27"/>
    <mergeCell ref="C28:G28"/>
    <mergeCell ref="H28:K28"/>
    <mergeCell ref="L28:P28"/>
    <mergeCell ref="Q28:U28"/>
    <mergeCell ref="V28:Z28"/>
    <mergeCell ref="AA28:AE28"/>
    <mergeCell ref="AF28:AJ28"/>
    <mergeCell ref="C25:G25"/>
    <mergeCell ref="H25:K25"/>
    <mergeCell ref="L25:P25"/>
    <mergeCell ref="Q25:U25"/>
    <mergeCell ref="V25:Z25"/>
    <mergeCell ref="AA25:AE25"/>
    <mergeCell ref="AF25:AJ25"/>
    <mergeCell ref="C26:G26"/>
    <mergeCell ref="H26:K26"/>
    <mergeCell ref="L26:P26"/>
    <mergeCell ref="Q26:U26"/>
    <mergeCell ref="V26:Z26"/>
    <mergeCell ref="AA26:AE26"/>
    <mergeCell ref="AF26:AJ26"/>
    <mergeCell ref="C23:G23"/>
    <mergeCell ref="H23:K23"/>
    <mergeCell ref="L23:P23"/>
    <mergeCell ref="Q23:U23"/>
    <mergeCell ref="V23:Z23"/>
    <mergeCell ref="AA23:AE23"/>
    <mergeCell ref="AF23:AJ23"/>
    <mergeCell ref="C24:G24"/>
    <mergeCell ref="H24:K24"/>
    <mergeCell ref="L24:P24"/>
    <mergeCell ref="Q24:U24"/>
    <mergeCell ref="V24:Z24"/>
    <mergeCell ref="AA24:AE24"/>
    <mergeCell ref="AF24:AJ24"/>
    <mergeCell ref="A1:I1"/>
    <mergeCell ref="AG1:AI1"/>
    <mergeCell ref="AM1:AN1"/>
    <mergeCell ref="E3:L3"/>
    <mergeCell ref="M3:AA3"/>
    <mergeCell ref="AB3:AG3"/>
    <mergeCell ref="N5:S5"/>
    <mergeCell ref="T5:AH5"/>
    <mergeCell ref="N6:S6"/>
    <mergeCell ref="T6:AI6"/>
    <mergeCell ref="AM2:AN4"/>
  </mergeCells>
  <phoneticPr fontId="4"/>
  <conditionalFormatting sqref="C84">
    <cfRule type="expression" dxfId="4" priority="2">
      <formula>$AF$14="新規"</formula>
    </cfRule>
  </conditionalFormatting>
  <conditionalFormatting sqref="AL18">
    <cfRule type="cellIs" dxfId="3" priority="5" operator="between">
      <formula>43586</formula>
      <formula>43830</formula>
    </cfRule>
  </conditionalFormatting>
  <conditionalFormatting sqref="AM2:AN4">
    <cfRule type="expression" dxfId="2" priority="3">
      <formula>$AM$2="OK"</formula>
    </cfRule>
  </conditionalFormatting>
  <conditionalFormatting sqref="AN86:BW88">
    <cfRule type="expression" dxfId="1" priority="4">
      <formula>AN86&lt;&gt;""</formula>
    </cfRule>
  </conditionalFormatting>
  <conditionalFormatting sqref="AO19:AO20">
    <cfRule type="cellIs" dxfId="0" priority="1" operator="between">
      <formula>43586</formula>
      <formula>43830</formula>
    </cfRule>
  </conditionalFormatting>
  <dataValidations count="5">
    <dataValidation type="custom" errorStyle="warning" allowBlank="1" showInputMessage="1" showErrorMessage="1" errorTitle="禁止語句が含まれています。" error="施策対象とは認められない語句が入っております。見直しお願いします。" sqref="H38:AJ40" xr:uid="{00000000-0002-0000-0500-000000000000}">
      <formula1>ISERROR(SEARCH("禁止",H38))*ISERROR(SEARCH("NG",H38))*ISERROR(SEARCH("旅行",H38))</formula1>
    </dataValidation>
    <dataValidation type="custom" errorStyle="warning" allowBlank="1" showInputMessage="1" showErrorMessage="1" errorTitle="注意" error="施策対象とは認められない語句が入っております。見直しお願いします。" sqref="H33:AJ36" xr:uid="{00000000-0002-0000-0500-000001000000}">
      <formula1>ISERROR(SEARCH("禁止",H33))*ISERROR(SEARCH("NG",H33))*ISERROR(SEARCH("旅行",H33))</formula1>
    </dataValidation>
    <dataValidation type="list" errorStyle="information" allowBlank="1" showInputMessage="1" showErrorMessage="1" errorTitle="個票No" error="リストから丸囲み数字を選択してください" sqref="AG1:AI1" xr:uid="{00000000-0002-0000-0500-000002000000}">
      <formula1>個票No</formula1>
    </dataValidation>
    <dataValidation type="list" imeMode="hiragana" allowBlank="1" showInputMessage="1" promptTitle="単位" prompt="目標値・実績値の単位を入力してください。リストに表示されない場合は、直接入力してださい。" sqref="Y100:Z101 Y107:Z107" xr:uid="{00000000-0002-0000-0500-000003000000}">
      <formula1>単位</formula1>
    </dataValidation>
    <dataValidation allowBlank="1" showErrorMessage="1" sqref="Y96:Z98 Y90:Z94 Y102:Z106 Y108:Z115" xr:uid="{00000000-0002-0000-0500-000004000000}"/>
  </dataValidations>
  <pageMargins left="0.70078740157480324" right="0.70078740157480324" top="0.35433070866141736" bottom="0.35433070866141736" header="0.31496062992125984" footer="0.31496062992125984"/>
  <pageSetup paperSize="9" scale="96" fitToHeight="0" orientation="portrait" r:id="rId1"/>
  <rowBreaks count="1" manualBreakCount="1">
    <brk id="88" max="3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O158"/>
  <sheetViews>
    <sheetView view="pageBreakPreview" zoomScaleNormal="115" zoomScaleSheetLayoutView="100" workbookViewId="0"/>
  </sheetViews>
  <sheetFormatPr defaultColWidth="9.140625" defaultRowHeight="12" x14ac:dyDescent="0.15"/>
  <cols>
    <col min="1" max="1" width="14.28515625" style="290" customWidth="1"/>
    <col min="2" max="2" width="15.85546875" style="232" bestFit="1" customWidth="1"/>
    <col min="3" max="3" width="31.28515625" style="291" customWidth="1"/>
    <col min="4" max="4" width="19.5703125" style="288" customWidth="1"/>
    <col min="5" max="5" width="60.5703125" style="292" customWidth="1"/>
    <col min="6" max="6" width="59.7109375" style="292" customWidth="1"/>
    <col min="7" max="10" width="22.7109375" style="292" customWidth="1"/>
    <col min="11" max="11" width="30.7109375" style="292" customWidth="1"/>
    <col min="12" max="12" width="30.7109375" style="293" customWidth="1"/>
    <col min="13" max="13" width="30.7109375" style="292" customWidth="1"/>
    <col min="14" max="16384" width="9.140625" style="292"/>
  </cols>
  <sheetData>
    <row r="1" spans="1:12" ht="19.5" customHeight="1" x14ac:dyDescent="0.15">
      <c r="G1" s="823" t="s">
        <v>375</v>
      </c>
      <c r="H1" s="823"/>
      <c r="I1" s="823"/>
      <c r="J1" s="365" t="s">
        <v>376</v>
      </c>
    </row>
    <row r="2" spans="1:12" ht="19.5" customHeight="1" x14ac:dyDescent="0.15">
      <c r="A2" s="294" t="s">
        <v>377</v>
      </c>
      <c r="B2" s="303" t="s">
        <v>378</v>
      </c>
      <c r="C2" s="312" t="s">
        <v>379</v>
      </c>
      <c r="D2" s="301"/>
      <c r="F2" s="341" t="s">
        <v>312</v>
      </c>
      <c r="G2" s="350" t="s">
        <v>380</v>
      </c>
      <c r="H2" s="350" t="s">
        <v>381</v>
      </c>
      <c r="I2" s="350" t="s">
        <v>382</v>
      </c>
      <c r="J2" s="365" t="s">
        <v>383</v>
      </c>
      <c r="L2" s="292"/>
    </row>
    <row r="3" spans="1:12" ht="19.5" customHeight="1" x14ac:dyDescent="0.15">
      <c r="A3" s="294" t="s">
        <v>377</v>
      </c>
      <c r="B3" s="303" t="s">
        <v>384</v>
      </c>
      <c r="C3" s="313" t="s">
        <v>385</v>
      </c>
      <c r="D3" s="323">
        <v>210000000</v>
      </c>
      <c r="E3" s="330"/>
      <c r="F3" s="342" t="s">
        <v>386</v>
      </c>
      <c r="G3" s="351">
        <v>0.5</v>
      </c>
      <c r="H3" s="351">
        <v>0.66666666666666663</v>
      </c>
      <c r="I3" s="351">
        <v>0.75</v>
      </c>
      <c r="J3" s="351">
        <v>0.66666666666666663</v>
      </c>
      <c r="L3" s="292"/>
    </row>
    <row r="4" spans="1:12" ht="19.5" customHeight="1" x14ac:dyDescent="0.15">
      <c r="A4" s="294"/>
      <c r="B4" s="304"/>
      <c r="C4" s="313" t="s">
        <v>387</v>
      </c>
      <c r="D4" s="323">
        <v>105000000</v>
      </c>
      <c r="E4" s="330"/>
      <c r="F4" s="342" t="s">
        <v>388</v>
      </c>
      <c r="G4" s="351">
        <v>0.5</v>
      </c>
      <c r="H4" s="351">
        <v>0.75</v>
      </c>
      <c r="I4" s="351">
        <v>0.75</v>
      </c>
      <c r="J4" s="351">
        <v>0.75</v>
      </c>
      <c r="L4" s="292"/>
    </row>
    <row r="5" spans="1:12" ht="19.5" customHeight="1" x14ac:dyDescent="0.15">
      <c r="A5" s="294"/>
      <c r="B5" s="304"/>
      <c r="C5" s="314" t="s">
        <v>26</v>
      </c>
      <c r="D5" s="324">
        <v>70000000</v>
      </c>
      <c r="E5" s="330"/>
      <c r="F5" s="342" t="s">
        <v>389</v>
      </c>
      <c r="G5" s="351">
        <v>0.5</v>
      </c>
      <c r="H5" s="351">
        <v>0.75</v>
      </c>
      <c r="I5" s="351">
        <v>0.75</v>
      </c>
      <c r="J5" s="351">
        <v>0.75</v>
      </c>
      <c r="L5" s="292"/>
    </row>
    <row r="6" spans="1:12" ht="19.5" customHeight="1" x14ac:dyDescent="0.15">
      <c r="A6" s="294"/>
      <c r="B6" s="301" t="s">
        <v>390</v>
      </c>
      <c r="C6" s="313" t="str">
        <f>C3</f>
        <v>都道府県</v>
      </c>
      <c r="D6" s="323">
        <v>30000000</v>
      </c>
      <c r="E6" s="330"/>
      <c r="F6" s="342" t="s">
        <v>391</v>
      </c>
      <c r="G6" s="351">
        <v>0.5</v>
      </c>
      <c r="H6" s="351">
        <v>0.5</v>
      </c>
      <c r="I6" s="351">
        <v>0.66666666666666696</v>
      </c>
      <c r="J6" s="351">
        <v>0.5</v>
      </c>
      <c r="L6" s="292"/>
    </row>
    <row r="7" spans="1:12" ht="19.5" customHeight="1" x14ac:dyDescent="0.15">
      <c r="A7" s="294"/>
      <c r="B7" s="304"/>
      <c r="C7" s="313" t="str">
        <f>C4</f>
        <v>政令指定都市</v>
      </c>
      <c r="D7" s="323">
        <v>15000000</v>
      </c>
      <c r="E7" s="330"/>
      <c r="F7" s="342" t="s">
        <v>392</v>
      </c>
      <c r="G7" s="351">
        <v>0.5</v>
      </c>
      <c r="H7" s="351">
        <v>0.66666666666666663</v>
      </c>
      <c r="I7" s="351">
        <v>0.75</v>
      </c>
      <c r="J7" s="351">
        <v>0.66666666666666663</v>
      </c>
      <c r="L7" s="292"/>
    </row>
    <row r="8" spans="1:12" ht="19.5" customHeight="1" x14ac:dyDescent="0.15">
      <c r="A8" s="295"/>
      <c r="B8" s="305"/>
      <c r="C8" s="314" t="str">
        <f>C5</f>
        <v>市町村</v>
      </c>
      <c r="D8" s="324">
        <v>10000000</v>
      </c>
      <c r="E8" s="330"/>
      <c r="F8" s="342" t="s">
        <v>393</v>
      </c>
      <c r="G8" s="352">
        <v>0.5</v>
      </c>
      <c r="H8" s="352">
        <v>0.5</v>
      </c>
      <c r="I8" s="352">
        <v>0.5</v>
      </c>
      <c r="J8" s="352">
        <v>0.5</v>
      </c>
      <c r="L8" s="292"/>
    </row>
    <row r="9" spans="1:12" ht="19.5" customHeight="1" x14ac:dyDescent="0.15">
      <c r="A9" s="296" t="s">
        <v>394</v>
      </c>
      <c r="B9" s="303" t="s">
        <v>395</v>
      </c>
      <c r="C9" s="313" t="str">
        <f>C3</f>
        <v>都道府県</v>
      </c>
      <c r="D9" s="322"/>
      <c r="E9" s="197"/>
      <c r="F9" s="342" t="s">
        <v>396</v>
      </c>
      <c r="G9" s="352">
        <v>0.5</v>
      </c>
      <c r="H9" s="352">
        <v>0.66666666666666663</v>
      </c>
      <c r="I9" s="352">
        <v>0.66666666666666663</v>
      </c>
      <c r="J9" s="352">
        <v>0.66666666666666663</v>
      </c>
      <c r="L9" s="292"/>
    </row>
    <row r="10" spans="1:12" ht="19.5" customHeight="1" x14ac:dyDescent="0.15">
      <c r="A10" s="296"/>
      <c r="B10" s="304"/>
      <c r="C10" s="313" t="str">
        <f>C4</f>
        <v>政令指定都市</v>
      </c>
      <c r="D10" s="322"/>
      <c r="E10" s="197"/>
      <c r="F10" s="343"/>
      <c r="G10" s="353"/>
      <c r="L10" s="292"/>
    </row>
    <row r="11" spans="1:12" ht="19.5" customHeight="1" x14ac:dyDescent="0.15">
      <c r="A11" s="296"/>
      <c r="B11" s="304"/>
      <c r="C11" s="314" t="str">
        <f>C5</f>
        <v>市町村</v>
      </c>
      <c r="D11" s="322"/>
      <c r="E11" s="197"/>
      <c r="F11" s="343"/>
      <c r="G11" s="353"/>
      <c r="L11" s="292"/>
    </row>
    <row r="12" spans="1:12" ht="19.5" customHeight="1" x14ac:dyDescent="0.15">
      <c r="A12" s="296"/>
      <c r="B12" s="304" t="s">
        <v>397</v>
      </c>
      <c r="C12" s="312" t="s">
        <v>137</v>
      </c>
      <c r="D12" s="322"/>
      <c r="E12" s="331"/>
      <c r="F12" s="343"/>
      <c r="G12" s="353"/>
      <c r="L12" s="292"/>
    </row>
    <row r="13" spans="1:12" ht="19.5" customHeight="1" x14ac:dyDescent="0.15">
      <c r="A13" s="296"/>
      <c r="B13" s="304"/>
      <c r="C13" s="312" t="s">
        <v>398</v>
      </c>
      <c r="D13" s="322"/>
      <c r="E13" s="331"/>
      <c r="F13" s="343"/>
      <c r="G13" s="353"/>
      <c r="L13" s="292"/>
    </row>
    <row r="14" spans="1:12" ht="19.5" customHeight="1" x14ac:dyDescent="0.15">
      <c r="A14" s="296"/>
      <c r="B14" s="304"/>
      <c r="C14" s="315"/>
      <c r="D14" s="322"/>
      <c r="E14" s="331"/>
      <c r="F14" s="343"/>
      <c r="G14" s="353"/>
      <c r="L14" s="292"/>
    </row>
    <row r="15" spans="1:12" ht="19.5" customHeight="1" x14ac:dyDescent="0.15">
      <c r="A15" s="296" t="s">
        <v>394</v>
      </c>
      <c r="B15" s="303" t="s">
        <v>312</v>
      </c>
      <c r="C15" s="315"/>
      <c r="D15" s="322"/>
      <c r="E15" s="331"/>
      <c r="F15" s="343"/>
      <c r="G15" s="353"/>
      <c r="L15" s="292"/>
    </row>
    <row r="16" spans="1:12" ht="19.5" customHeight="1" x14ac:dyDescent="0.15">
      <c r="A16" s="296"/>
      <c r="B16" s="304" t="s">
        <v>137</v>
      </c>
      <c r="C16" s="302" t="s">
        <v>186</v>
      </c>
      <c r="D16" s="322"/>
      <c r="E16" s="331"/>
      <c r="G16" s="293"/>
      <c r="L16" s="292"/>
    </row>
    <row r="17" spans="1:12" ht="19.5" customHeight="1" x14ac:dyDescent="0.15">
      <c r="A17" s="297"/>
      <c r="B17" s="304"/>
      <c r="C17" s="302" t="s">
        <v>399</v>
      </c>
      <c r="D17" s="322"/>
      <c r="E17" s="331"/>
      <c r="F17" s="191" t="s">
        <v>400</v>
      </c>
      <c r="G17" s="293"/>
      <c r="L17" s="292"/>
    </row>
    <row r="18" spans="1:12" ht="19.5" customHeight="1" x14ac:dyDescent="0.15">
      <c r="A18" s="296"/>
      <c r="B18" s="304"/>
      <c r="C18" s="302" t="s">
        <v>138</v>
      </c>
      <c r="D18" s="322"/>
      <c r="E18" s="331"/>
      <c r="F18" s="191"/>
      <c r="G18" s="293"/>
      <c r="L18" s="292"/>
    </row>
    <row r="19" spans="1:12" ht="19.5" customHeight="1" x14ac:dyDescent="0.15">
      <c r="A19" s="296"/>
      <c r="B19" s="304"/>
      <c r="C19" s="302" t="s">
        <v>267</v>
      </c>
      <c r="D19" s="322"/>
      <c r="E19" s="331"/>
      <c r="G19" s="293"/>
      <c r="L19" s="292"/>
    </row>
    <row r="20" spans="1:12" ht="19.5" customHeight="1" x14ac:dyDescent="0.15">
      <c r="A20" s="296"/>
      <c r="B20" s="304" t="s">
        <v>398</v>
      </c>
      <c r="C20" s="302" t="str">
        <f>C16</f>
        <v>ライフデザイン・結婚支援重点推進事業</v>
      </c>
      <c r="D20" s="322"/>
      <c r="E20" s="331"/>
      <c r="G20" s="293"/>
      <c r="L20" s="292"/>
    </row>
    <row r="21" spans="1:12" ht="19.5" customHeight="1" x14ac:dyDescent="0.15">
      <c r="A21" s="297"/>
      <c r="B21" s="304"/>
      <c r="C21" s="316" t="str">
        <f>C17</f>
        <v>結婚支援コンシェルジュ事業</v>
      </c>
      <c r="D21" s="325"/>
      <c r="E21" s="331"/>
      <c r="G21" s="293"/>
      <c r="L21" s="292"/>
    </row>
    <row r="22" spans="1:12" ht="19.5" customHeight="1" x14ac:dyDescent="0.15">
      <c r="A22" s="297"/>
      <c r="B22" s="304"/>
      <c r="C22" s="302" t="str">
        <f>C18</f>
        <v>結婚_妊娠・出産_子育てに温かい社会づくり・気運醸成事業</v>
      </c>
      <c r="D22" s="322"/>
      <c r="E22" s="331"/>
      <c r="G22" s="293"/>
      <c r="L22" s="292"/>
    </row>
    <row r="23" spans="1:12" ht="19.5" customHeight="1" x14ac:dyDescent="0.15">
      <c r="A23" s="296"/>
      <c r="B23" s="304"/>
      <c r="C23" s="302" t="str">
        <f>C19</f>
        <v>結婚・妊娠・共育ての相談機会提供・支援プログラム</v>
      </c>
      <c r="D23" s="322"/>
      <c r="E23" s="331"/>
      <c r="G23" s="293"/>
      <c r="L23" s="292"/>
    </row>
    <row r="24" spans="1:12" ht="19.5" customHeight="1" x14ac:dyDescent="0.15">
      <c r="A24" s="296" t="s">
        <v>394</v>
      </c>
      <c r="B24" s="303" t="s">
        <v>309</v>
      </c>
      <c r="C24" s="302"/>
      <c r="D24" s="322"/>
      <c r="E24" s="331"/>
      <c r="G24" s="293"/>
      <c r="L24" s="292"/>
    </row>
    <row r="25" spans="1:12" ht="19.5" customHeight="1" x14ac:dyDescent="0.15">
      <c r="A25" s="296"/>
      <c r="B25" s="304" t="s">
        <v>137</v>
      </c>
      <c r="C25" s="302" t="s">
        <v>186</v>
      </c>
      <c r="D25" s="326" t="s">
        <v>139</v>
      </c>
      <c r="E25" s="331"/>
      <c r="G25" s="293"/>
      <c r="L25" s="292"/>
    </row>
    <row r="26" spans="1:12" ht="19.5" customHeight="1" x14ac:dyDescent="0.15">
      <c r="A26" s="296"/>
      <c r="B26" s="304"/>
      <c r="C26" s="302"/>
      <c r="D26" s="326" t="s">
        <v>401</v>
      </c>
      <c r="E26" s="331"/>
      <c r="G26" s="293"/>
      <c r="L26" s="292"/>
    </row>
    <row r="27" spans="1:12" ht="19.5" customHeight="1" x14ac:dyDescent="0.15">
      <c r="A27" s="296"/>
      <c r="B27" s="304"/>
      <c r="C27" s="302" t="s">
        <v>399</v>
      </c>
      <c r="D27" s="302" t="s">
        <v>399</v>
      </c>
      <c r="E27" s="197"/>
      <c r="G27" s="293"/>
      <c r="L27" s="292"/>
    </row>
    <row r="28" spans="1:12" ht="19.5" customHeight="1" x14ac:dyDescent="0.15">
      <c r="A28" s="296"/>
      <c r="B28" s="304"/>
      <c r="C28" s="302" t="s">
        <v>138</v>
      </c>
      <c r="D28" s="326" t="s">
        <v>139</v>
      </c>
      <c r="G28" s="293"/>
      <c r="L28" s="292"/>
    </row>
    <row r="29" spans="1:12" ht="19.5" customHeight="1" x14ac:dyDescent="0.15">
      <c r="A29" s="296"/>
      <c r="B29" s="304"/>
      <c r="C29" s="302"/>
      <c r="D29" s="326" t="s">
        <v>401</v>
      </c>
      <c r="G29" s="293"/>
      <c r="L29" s="292"/>
    </row>
    <row r="30" spans="1:12" ht="19.5" customHeight="1" x14ac:dyDescent="0.15">
      <c r="A30" s="298"/>
      <c r="B30" s="305"/>
      <c r="C30" s="317" t="s">
        <v>267</v>
      </c>
      <c r="D30" s="302" t="s">
        <v>402</v>
      </c>
      <c r="G30" s="293"/>
      <c r="L30" s="292"/>
    </row>
    <row r="31" spans="1:12" ht="19.5" customHeight="1" x14ac:dyDescent="0.15">
      <c r="A31" s="298"/>
      <c r="B31" s="305"/>
      <c r="C31" s="317"/>
      <c r="D31" s="302" t="s">
        <v>268</v>
      </c>
      <c r="G31" s="293"/>
      <c r="L31" s="292"/>
    </row>
    <row r="32" spans="1:12" ht="19.5" customHeight="1" x14ac:dyDescent="0.15">
      <c r="A32" s="296"/>
      <c r="B32" s="304" t="s">
        <v>398</v>
      </c>
      <c r="C32" s="302" t="s">
        <v>186</v>
      </c>
      <c r="D32" s="326" t="s">
        <v>139</v>
      </c>
      <c r="G32" s="293"/>
      <c r="L32" s="292"/>
    </row>
    <row r="33" spans="1:12" ht="19.5" customHeight="1" x14ac:dyDescent="0.15">
      <c r="A33" s="296"/>
      <c r="B33" s="304"/>
      <c r="C33" s="302"/>
      <c r="D33" s="326" t="s">
        <v>401</v>
      </c>
      <c r="E33" s="331"/>
      <c r="G33" s="293"/>
      <c r="L33" s="292"/>
    </row>
    <row r="34" spans="1:12" ht="19.5" customHeight="1" x14ac:dyDescent="0.15">
      <c r="A34" s="296"/>
      <c r="B34" s="304"/>
      <c r="C34" s="302" t="s">
        <v>399</v>
      </c>
      <c r="D34" s="302" t="s">
        <v>399</v>
      </c>
      <c r="E34" s="197"/>
      <c r="G34" s="293"/>
      <c r="L34" s="292"/>
    </row>
    <row r="35" spans="1:12" ht="19.5" customHeight="1" x14ac:dyDescent="0.15">
      <c r="A35" s="297"/>
      <c r="B35" s="304"/>
      <c r="C35" s="302" t="s">
        <v>138</v>
      </c>
      <c r="D35" s="326" t="s">
        <v>139</v>
      </c>
      <c r="G35" s="293"/>
      <c r="L35" s="292"/>
    </row>
    <row r="36" spans="1:12" ht="19.5" customHeight="1" x14ac:dyDescent="0.15">
      <c r="A36" s="296"/>
      <c r="B36" s="304"/>
      <c r="C36" s="302"/>
      <c r="D36" s="326" t="s">
        <v>401</v>
      </c>
      <c r="G36" s="293"/>
      <c r="L36" s="292"/>
    </row>
    <row r="37" spans="1:12" ht="19.5" customHeight="1" x14ac:dyDescent="0.15">
      <c r="A37" s="296"/>
      <c r="B37" s="304"/>
      <c r="C37" s="302" t="s">
        <v>267</v>
      </c>
      <c r="D37" s="302" t="s">
        <v>402</v>
      </c>
      <c r="G37" s="293"/>
      <c r="L37" s="292"/>
    </row>
    <row r="38" spans="1:12" ht="19.5" customHeight="1" x14ac:dyDescent="0.15">
      <c r="A38" s="296"/>
      <c r="B38" s="304"/>
      <c r="C38" s="302"/>
      <c r="D38" s="302" t="s">
        <v>268</v>
      </c>
      <c r="G38" s="293"/>
      <c r="L38" s="292"/>
    </row>
    <row r="39" spans="1:12" ht="19.5" customHeight="1" x14ac:dyDescent="0.15">
      <c r="A39" s="296" t="s">
        <v>394</v>
      </c>
      <c r="B39" s="306" t="s">
        <v>313</v>
      </c>
      <c r="C39" s="317"/>
      <c r="D39" s="327"/>
      <c r="E39" s="327"/>
      <c r="G39" s="293"/>
      <c r="L39" s="292"/>
    </row>
    <row r="40" spans="1:12" ht="19.5" customHeight="1" x14ac:dyDescent="0.15">
      <c r="A40" s="299"/>
      <c r="B40" s="307" t="s">
        <v>137</v>
      </c>
      <c r="C40" s="318" t="s">
        <v>186</v>
      </c>
      <c r="D40" s="318" t="s">
        <v>403</v>
      </c>
      <c r="E40" s="332" t="s">
        <v>404</v>
      </c>
      <c r="F40" s="344"/>
      <c r="G40" s="354"/>
      <c r="H40" s="356"/>
      <c r="I40" s="356"/>
      <c r="L40" s="292"/>
    </row>
    <row r="41" spans="1:12" ht="19.5" customHeight="1" x14ac:dyDescent="0.15">
      <c r="A41" s="300"/>
      <c r="B41" s="308"/>
      <c r="C41" s="316"/>
      <c r="D41" s="316"/>
      <c r="E41" s="333" t="s">
        <v>405</v>
      </c>
      <c r="F41" s="344"/>
      <c r="G41" s="355"/>
      <c r="H41" s="356"/>
      <c r="I41" s="356"/>
      <c r="L41" s="292"/>
    </row>
    <row r="42" spans="1:12" ht="19.5" customHeight="1" x14ac:dyDescent="0.15">
      <c r="A42" s="300"/>
      <c r="B42" s="308"/>
      <c r="C42" s="316"/>
      <c r="D42" s="316"/>
      <c r="E42" s="333" t="s">
        <v>187</v>
      </c>
      <c r="F42" s="344"/>
      <c r="G42" s="355"/>
      <c r="H42" s="356"/>
      <c r="I42" s="356"/>
      <c r="L42" s="292"/>
    </row>
    <row r="43" spans="1:12" ht="19.5" customHeight="1" x14ac:dyDescent="0.15">
      <c r="A43" s="300"/>
      <c r="B43" s="308"/>
      <c r="C43" s="316"/>
      <c r="D43" s="316"/>
      <c r="E43" s="333" t="s">
        <v>406</v>
      </c>
      <c r="F43" s="344"/>
      <c r="G43" s="355"/>
      <c r="H43" s="356"/>
      <c r="I43" s="363"/>
      <c r="L43" s="292"/>
    </row>
    <row r="44" spans="1:12" ht="19.5" customHeight="1" x14ac:dyDescent="0.15">
      <c r="A44" s="300"/>
      <c r="B44" s="308"/>
      <c r="C44" s="316"/>
      <c r="D44" s="316"/>
      <c r="E44" s="333" t="s">
        <v>407</v>
      </c>
      <c r="F44" s="344"/>
      <c r="G44" s="355"/>
      <c r="H44" s="356"/>
      <c r="I44" s="356"/>
      <c r="L44" s="292"/>
    </row>
    <row r="45" spans="1:12" ht="19.5" customHeight="1" x14ac:dyDescent="0.15">
      <c r="A45" s="300"/>
      <c r="B45" s="308"/>
      <c r="C45" s="316"/>
      <c r="D45" s="316"/>
      <c r="E45" s="333" t="s">
        <v>408</v>
      </c>
      <c r="F45" s="344"/>
      <c r="G45" s="355"/>
      <c r="H45" s="356"/>
      <c r="I45" s="356"/>
      <c r="L45" s="292"/>
    </row>
    <row r="46" spans="1:12" ht="19.5" customHeight="1" x14ac:dyDescent="0.15">
      <c r="A46" s="300"/>
      <c r="B46" s="309"/>
      <c r="C46" s="316"/>
      <c r="D46" s="316" t="s">
        <v>409</v>
      </c>
      <c r="E46" s="333" t="s">
        <v>410</v>
      </c>
      <c r="F46" s="344"/>
      <c r="G46" s="355"/>
      <c r="H46" s="356"/>
      <c r="I46" s="356"/>
      <c r="L46" s="292"/>
    </row>
    <row r="47" spans="1:12" ht="19.5" customHeight="1" x14ac:dyDescent="0.15">
      <c r="A47" s="300"/>
      <c r="B47" s="308"/>
      <c r="C47" s="316"/>
      <c r="D47" s="316"/>
      <c r="E47" s="333" t="s">
        <v>411</v>
      </c>
      <c r="F47" s="344"/>
      <c r="G47" s="355"/>
      <c r="H47" s="356"/>
      <c r="I47" s="356"/>
      <c r="L47" s="292"/>
    </row>
    <row r="48" spans="1:12" ht="19.5" customHeight="1" x14ac:dyDescent="0.15">
      <c r="A48" s="300"/>
      <c r="B48" s="308"/>
      <c r="C48" s="316"/>
      <c r="D48" s="328"/>
      <c r="E48" s="333" t="s">
        <v>412</v>
      </c>
      <c r="F48" s="344"/>
      <c r="G48" s="355"/>
      <c r="H48" s="357"/>
      <c r="I48" s="356"/>
      <c r="L48" s="292"/>
    </row>
    <row r="49" spans="1:12" ht="19.5" customHeight="1" x14ac:dyDescent="0.15">
      <c r="A49" s="300"/>
      <c r="B49" s="308"/>
      <c r="C49" s="316"/>
      <c r="D49" s="316"/>
      <c r="E49" s="333"/>
      <c r="F49" s="344"/>
      <c r="G49" s="355"/>
      <c r="H49" s="356"/>
      <c r="I49" s="363"/>
      <c r="L49" s="292"/>
    </row>
    <row r="50" spans="1:12" ht="19.5" customHeight="1" x14ac:dyDescent="0.15">
      <c r="A50" s="300"/>
      <c r="B50" s="308"/>
      <c r="C50" s="316"/>
      <c r="D50" s="316"/>
      <c r="E50" s="333"/>
      <c r="F50" s="344"/>
      <c r="G50" s="355"/>
      <c r="H50" s="356"/>
      <c r="I50" s="363"/>
      <c r="L50" s="292"/>
    </row>
    <row r="51" spans="1:12" ht="19.5" customHeight="1" x14ac:dyDescent="0.15">
      <c r="A51" s="300"/>
      <c r="B51" s="308"/>
      <c r="C51" s="316" t="s">
        <v>413</v>
      </c>
      <c r="D51" s="316" t="s">
        <v>413</v>
      </c>
      <c r="E51" s="334" t="s">
        <v>414</v>
      </c>
      <c r="F51" s="344"/>
      <c r="G51" s="355"/>
      <c r="H51" s="356"/>
      <c r="I51" s="356"/>
      <c r="L51" s="292"/>
    </row>
    <row r="52" spans="1:12" ht="19.5" customHeight="1" x14ac:dyDescent="0.15">
      <c r="A52" s="300"/>
      <c r="B52" s="308"/>
      <c r="C52" s="316" t="s">
        <v>138</v>
      </c>
      <c r="D52" s="316" t="s">
        <v>403</v>
      </c>
      <c r="E52" s="335" t="s">
        <v>140</v>
      </c>
      <c r="F52" s="344"/>
      <c r="G52" s="355"/>
      <c r="H52" s="356"/>
      <c r="I52" s="356"/>
      <c r="L52" s="292"/>
    </row>
    <row r="53" spans="1:12" ht="19.5" customHeight="1" x14ac:dyDescent="0.15">
      <c r="A53" s="300"/>
      <c r="B53" s="308"/>
      <c r="C53" s="316"/>
      <c r="D53" s="316"/>
      <c r="E53" s="333" t="s">
        <v>415</v>
      </c>
      <c r="F53" s="344"/>
      <c r="G53" s="355"/>
      <c r="H53" s="356"/>
      <c r="I53" s="356"/>
      <c r="L53" s="292"/>
    </row>
    <row r="54" spans="1:12" ht="19.5" customHeight="1" x14ac:dyDescent="0.15">
      <c r="A54" s="300"/>
      <c r="B54" s="308"/>
      <c r="C54" s="316"/>
      <c r="D54" s="316"/>
      <c r="E54" s="333" t="s">
        <v>416</v>
      </c>
      <c r="F54" s="344"/>
      <c r="G54" s="355"/>
      <c r="H54" s="356"/>
      <c r="I54" s="356"/>
      <c r="L54" s="292"/>
    </row>
    <row r="55" spans="1:12" ht="19.5" customHeight="1" x14ac:dyDescent="0.15">
      <c r="A55" s="300"/>
      <c r="B55" s="308"/>
      <c r="C55" s="316"/>
      <c r="D55" s="316"/>
      <c r="E55" s="333"/>
      <c r="F55" s="344"/>
      <c r="G55" s="355"/>
      <c r="H55" s="356"/>
      <c r="I55" s="363"/>
      <c r="L55" s="292"/>
    </row>
    <row r="56" spans="1:12" ht="19.5" customHeight="1" x14ac:dyDescent="0.15">
      <c r="A56" s="300"/>
      <c r="B56" s="308"/>
      <c r="C56" s="316"/>
      <c r="D56" s="316"/>
      <c r="E56" s="333"/>
      <c r="F56" s="344"/>
      <c r="G56" s="355"/>
      <c r="H56" s="356"/>
      <c r="I56" s="356"/>
      <c r="L56" s="292"/>
    </row>
    <row r="57" spans="1:12" ht="19.5" customHeight="1" x14ac:dyDescent="0.15">
      <c r="A57" s="300"/>
      <c r="B57" s="308"/>
      <c r="C57" s="316"/>
      <c r="D57" s="316"/>
      <c r="E57" s="333"/>
      <c r="F57" s="344"/>
      <c r="G57" s="355"/>
      <c r="H57" s="356"/>
      <c r="I57" s="356"/>
      <c r="L57" s="292"/>
    </row>
    <row r="58" spans="1:12" ht="19.5" customHeight="1" x14ac:dyDescent="0.15">
      <c r="A58" s="300"/>
      <c r="B58" s="308"/>
      <c r="C58" s="316"/>
      <c r="D58" s="316"/>
      <c r="E58" s="333"/>
      <c r="F58" s="344"/>
      <c r="G58" s="355"/>
      <c r="H58" s="356"/>
      <c r="I58" s="356"/>
      <c r="L58" s="292"/>
    </row>
    <row r="59" spans="1:12" ht="19.5" customHeight="1" x14ac:dyDescent="0.15">
      <c r="A59" s="300"/>
      <c r="B59" s="308"/>
      <c r="C59" s="316"/>
      <c r="D59" s="316" t="s">
        <v>409</v>
      </c>
      <c r="E59" s="333" t="s">
        <v>417</v>
      </c>
      <c r="F59" s="344"/>
      <c r="G59" s="355"/>
      <c r="H59" s="356"/>
      <c r="I59" s="356"/>
      <c r="L59" s="292"/>
    </row>
    <row r="60" spans="1:12" ht="19.5" customHeight="1" x14ac:dyDescent="0.15">
      <c r="A60" s="300"/>
      <c r="B60" s="308"/>
      <c r="C60" s="316"/>
      <c r="D60" s="316"/>
      <c r="E60" s="333" t="s">
        <v>418</v>
      </c>
      <c r="F60" s="344"/>
      <c r="G60" s="355"/>
      <c r="H60" s="356"/>
      <c r="I60" s="356"/>
      <c r="L60" s="292"/>
    </row>
    <row r="61" spans="1:12" ht="19.5" customHeight="1" x14ac:dyDescent="0.15">
      <c r="A61" s="300"/>
      <c r="B61" s="308"/>
      <c r="C61" s="316"/>
      <c r="D61" s="316"/>
      <c r="E61" s="333" t="s">
        <v>419</v>
      </c>
      <c r="F61" s="344"/>
      <c r="G61" s="355"/>
      <c r="H61" s="356"/>
      <c r="I61" s="356"/>
      <c r="L61" s="292"/>
    </row>
    <row r="62" spans="1:12" ht="19.5" customHeight="1" x14ac:dyDescent="0.15">
      <c r="A62" s="300"/>
      <c r="B62" s="308"/>
      <c r="C62" s="316"/>
      <c r="D62" s="316"/>
      <c r="E62" s="333"/>
      <c r="F62" s="344"/>
      <c r="G62" s="355"/>
      <c r="H62" s="356"/>
      <c r="I62" s="363"/>
      <c r="L62" s="292"/>
    </row>
    <row r="63" spans="1:12" ht="19.5" customHeight="1" x14ac:dyDescent="0.15">
      <c r="A63" s="300"/>
      <c r="B63" s="308"/>
      <c r="C63" s="316"/>
      <c r="D63" s="316"/>
      <c r="E63" s="333"/>
      <c r="F63" s="344"/>
      <c r="G63" s="355"/>
      <c r="H63" s="356"/>
      <c r="I63" s="363"/>
      <c r="L63" s="292"/>
    </row>
    <row r="64" spans="1:12" ht="19.5" customHeight="1" x14ac:dyDescent="0.15">
      <c r="A64" s="300"/>
      <c r="B64" s="308"/>
      <c r="C64" s="316"/>
      <c r="D64" s="316"/>
      <c r="E64" s="333"/>
      <c r="F64" s="344"/>
      <c r="G64" s="355"/>
      <c r="H64" s="356"/>
      <c r="I64" s="356"/>
      <c r="L64" s="292"/>
    </row>
    <row r="65" spans="1:12" ht="19.5" customHeight="1" x14ac:dyDescent="0.15">
      <c r="A65" s="300"/>
      <c r="B65" s="308"/>
      <c r="C65" s="316" t="s">
        <v>267</v>
      </c>
      <c r="D65" s="316" t="s">
        <v>402</v>
      </c>
      <c r="E65" s="333" t="s">
        <v>420</v>
      </c>
      <c r="F65" s="344"/>
      <c r="G65" s="355"/>
      <c r="H65" s="356"/>
      <c r="I65" s="356"/>
      <c r="L65" s="292"/>
    </row>
    <row r="66" spans="1:12" ht="19.5" customHeight="1" x14ac:dyDescent="0.15">
      <c r="A66" s="300"/>
      <c r="B66" s="310"/>
      <c r="C66" s="319"/>
      <c r="D66" s="319" t="s">
        <v>268</v>
      </c>
      <c r="E66" s="336" t="s">
        <v>269</v>
      </c>
      <c r="F66" s="344"/>
      <c r="G66" s="355"/>
      <c r="H66" s="356"/>
      <c r="I66" s="356"/>
      <c r="L66" s="292"/>
    </row>
    <row r="67" spans="1:12" ht="19.5" customHeight="1" x14ac:dyDescent="0.15">
      <c r="A67" s="299"/>
      <c r="B67" s="307" t="s">
        <v>398</v>
      </c>
      <c r="C67" s="318" t="s">
        <v>186</v>
      </c>
      <c r="D67" s="329" t="s">
        <v>403</v>
      </c>
      <c r="E67" s="337" t="str">
        <f t="shared" ref="E67:E93" si="0">E40&amp;""</f>
        <v>1_1_1 結婚支援センターに関する取組</v>
      </c>
      <c r="G67" s="293"/>
      <c r="L67" s="292"/>
    </row>
    <row r="68" spans="1:12" ht="19.5" customHeight="1" x14ac:dyDescent="0.15">
      <c r="A68" s="300"/>
      <c r="B68" s="308"/>
      <c r="C68" s="302"/>
      <c r="D68" s="302"/>
      <c r="E68" s="338" t="str">
        <f t="shared" si="0"/>
        <v>1_1_2 結婚支援ボランティア等に関する取組</v>
      </c>
      <c r="G68" s="293"/>
      <c r="L68" s="292"/>
    </row>
    <row r="69" spans="1:12" ht="19.5" customHeight="1" x14ac:dyDescent="0.15">
      <c r="A69" s="300"/>
      <c r="B69" s="308"/>
      <c r="C69" s="302"/>
      <c r="D69" s="302"/>
      <c r="E69" s="338" t="str">
        <f t="shared" si="0"/>
        <v>1_1_3 出会いの機会・場の提供に関する取組</v>
      </c>
      <c r="G69" s="293"/>
      <c r="L69" s="292"/>
    </row>
    <row r="70" spans="1:12" ht="19.5" customHeight="1" x14ac:dyDescent="0.15">
      <c r="A70" s="300"/>
      <c r="B70" s="308"/>
      <c r="C70" s="302"/>
      <c r="D70" s="302"/>
      <c r="E70" s="339" t="str">
        <f t="shared" si="0"/>
        <v>1_1_4 結婚支援事業者との官民連携型結婚支援</v>
      </c>
      <c r="G70" s="293"/>
      <c r="L70" s="292"/>
    </row>
    <row r="71" spans="1:12" ht="19.5" customHeight="1" x14ac:dyDescent="0.15">
      <c r="A71" s="300"/>
      <c r="B71" s="308"/>
      <c r="C71" s="302"/>
      <c r="D71" s="302"/>
      <c r="E71" s="339" t="str">
        <f t="shared" si="0"/>
        <v>1_1_5 AIを始めとするマッチングシステムの高度化・地域連携</v>
      </c>
      <c r="G71" s="293"/>
      <c r="L71" s="292"/>
    </row>
    <row r="72" spans="1:12" ht="19.5" customHeight="1" x14ac:dyDescent="0.15">
      <c r="A72" s="300"/>
      <c r="B72" s="308"/>
      <c r="C72" s="302"/>
      <c r="D72" s="302"/>
      <c r="E72" s="338" t="str">
        <f t="shared" si="0"/>
        <v>1_1_6 その他、ライフデザイン・結婚支援重点推進事業</v>
      </c>
      <c r="G72" s="293"/>
      <c r="L72" s="292"/>
    </row>
    <row r="73" spans="1:12" ht="19.5" customHeight="1" x14ac:dyDescent="0.15">
      <c r="A73" s="300"/>
      <c r="B73" s="309"/>
      <c r="C73" s="316"/>
      <c r="D73" s="316" t="s">
        <v>409</v>
      </c>
      <c r="E73" s="339" t="str">
        <f t="shared" si="0"/>
        <v>1_2_1 自治体間連携を伴うライフデザイン・結婚支援重点推進</v>
      </c>
      <c r="G73" s="293"/>
      <c r="L73" s="292"/>
    </row>
    <row r="74" spans="1:12" ht="19.5" customHeight="1" x14ac:dyDescent="0.15">
      <c r="A74" s="300"/>
      <c r="B74" s="308"/>
      <c r="C74" s="316"/>
      <c r="D74" s="316"/>
      <c r="E74" s="339" t="str">
        <f t="shared" si="0"/>
        <v>1_2_2 若い世代の描くライフデザイン支援</v>
      </c>
      <c r="G74" s="293"/>
      <c r="L74" s="292"/>
    </row>
    <row r="75" spans="1:12" ht="19.5" customHeight="1" x14ac:dyDescent="0.15">
      <c r="A75" s="300"/>
      <c r="B75" s="308"/>
      <c r="C75" s="316"/>
      <c r="D75" s="328"/>
      <c r="E75" s="339" t="str">
        <f t="shared" si="0"/>
        <v>1_2_3 地域の結婚支援ボランティア・事業者等を活用した伴走型結婚支援の充実</v>
      </c>
      <c r="G75" s="293"/>
      <c r="L75" s="292"/>
    </row>
    <row r="76" spans="1:12" ht="19.5" customHeight="1" x14ac:dyDescent="0.15">
      <c r="A76" s="300"/>
      <c r="B76" s="308"/>
      <c r="C76" s="316"/>
      <c r="D76" s="316"/>
      <c r="E76" s="339" t="str">
        <f t="shared" si="0"/>
        <v/>
      </c>
      <c r="G76" s="293"/>
      <c r="L76" s="292"/>
    </row>
    <row r="77" spans="1:12" ht="19.5" customHeight="1" x14ac:dyDescent="0.15">
      <c r="A77" s="300"/>
      <c r="B77" s="308"/>
      <c r="C77" s="316"/>
      <c r="D77" s="316"/>
      <c r="E77" s="339" t="str">
        <f t="shared" si="0"/>
        <v/>
      </c>
      <c r="G77" s="293"/>
      <c r="L77" s="292"/>
    </row>
    <row r="78" spans="1:12" ht="19.5" customHeight="1" x14ac:dyDescent="0.15">
      <c r="A78" s="300"/>
      <c r="B78" s="308"/>
      <c r="C78" s="302" t="s">
        <v>413</v>
      </c>
      <c r="D78" s="302" t="s">
        <v>413</v>
      </c>
      <c r="E78" s="338" t="str">
        <f t="shared" si="0"/>
        <v>2_1 結婚支援コンシェルジュ事業</v>
      </c>
      <c r="G78" s="293"/>
      <c r="L78" s="292"/>
    </row>
    <row r="79" spans="1:12" ht="19.5" customHeight="1" x14ac:dyDescent="0.15">
      <c r="A79" s="300"/>
      <c r="B79" s="308"/>
      <c r="C79" s="302" t="s">
        <v>138</v>
      </c>
      <c r="D79" s="302" t="s">
        <v>403</v>
      </c>
      <c r="E79" s="339" t="str">
        <f t="shared" si="0"/>
        <v>3_1_1 その他、結婚、妊娠・出産、子育てに温かい社会づくり・気運醸成事業</v>
      </c>
      <c r="G79" s="293"/>
      <c r="L79" s="292"/>
    </row>
    <row r="80" spans="1:12" ht="19.5" customHeight="1" x14ac:dyDescent="0.15">
      <c r="A80" s="300"/>
      <c r="B80" s="308"/>
      <c r="C80" s="302"/>
      <c r="D80" s="302"/>
      <c r="E80" s="339" t="str">
        <f t="shared" si="0"/>
        <v>3_1_2 ICT活用、官民連携等による結婚支援等の更なる推進のための調査研究</v>
      </c>
      <c r="G80" s="293"/>
      <c r="L80" s="292"/>
    </row>
    <row r="81" spans="1:15" ht="19.5" customHeight="1" x14ac:dyDescent="0.15">
      <c r="A81" s="300"/>
      <c r="B81" s="308"/>
      <c r="C81" s="302"/>
      <c r="D81" s="302"/>
      <c r="E81" s="339" t="str">
        <f t="shared" si="0"/>
        <v>3_1_3 企業等が地域等のために結婚を希望する者の新たなマッチングの可能性を創出する取組</v>
      </c>
      <c r="G81" s="293"/>
      <c r="L81" s="292"/>
    </row>
    <row r="82" spans="1:15" ht="19.5" customHeight="1" x14ac:dyDescent="0.15">
      <c r="A82" s="300"/>
      <c r="B82" s="308"/>
      <c r="C82" s="302"/>
      <c r="D82" s="302"/>
      <c r="E82" s="339" t="str">
        <f t="shared" si="0"/>
        <v/>
      </c>
      <c r="G82" s="293"/>
      <c r="L82" s="292"/>
    </row>
    <row r="83" spans="1:15" ht="19.350000000000001" customHeight="1" x14ac:dyDescent="0.15">
      <c r="A83" s="300"/>
      <c r="B83" s="308"/>
      <c r="C83" s="302"/>
      <c r="D83" s="302"/>
      <c r="E83" s="339" t="str">
        <f t="shared" si="0"/>
        <v/>
      </c>
      <c r="G83" s="293"/>
      <c r="L83" s="292"/>
    </row>
    <row r="84" spans="1:15" ht="19.350000000000001" customHeight="1" x14ac:dyDescent="0.15">
      <c r="A84" s="300"/>
      <c r="B84" s="308"/>
      <c r="C84" s="302"/>
      <c r="D84" s="302"/>
      <c r="E84" s="339" t="str">
        <f t="shared" si="0"/>
        <v/>
      </c>
      <c r="G84" s="293"/>
      <c r="L84" s="292"/>
    </row>
    <row r="85" spans="1:15" ht="19.350000000000001" customHeight="1" x14ac:dyDescent="0.15">
      <c r="A85" s="300"/>
      <c r="B85" s="308"/>
      <c r="C85" s="302"/>
      <c r="D85" s="302"/>
      <c r="E85" s="339" t="str">
        <f t="shared" si="0"/>
        <v/>
      </c>
      <c r="G85" s="293"/>
      <c r="L85" s="292"/>
    </row>
    <row r="86" spans="1:15" ht="19.350000000000001" customHeight="1" x14ac:dyDescent="0.15">
      <c r="A86" s="300"/>
      <c r="B86" s="308"/>
      <c r="C86" s="316"/>
      <c r="D86" s="316" t="s">
        <v>409</v>
      </c>
      <c r="E86" s="339" t="str">
        <f t="shared" si="0"/>
        <v>3_2_1 自治体間連携を伴う結婚、妊娠・出産、子育てに温かい社会づくり・気運醸成</v>
      </c>
      <c r="G86" s="293"/>
      <c r="L86" s="292"/>
    </row>
    <row r="87" spans="1:15" ht="19.350000000000001" customHeight="1" x14ac:dyDescent="0.15">
      <c r="A87" s="300"/>
      <c r="B87" s="308"/>
      <c r="C87" s="316"/>
      <c r="D87" s="316"/>
      <c r="E87" s="339" t="str">
        <f t="shared" si="0"/>
        <v>3_2_2 地域全体で結婚・子育て、子育てと仕事の両立と多様な働き方を応援する気運醸成</v>
      </c>
      <c r="G87" s="293"/>
      <c r="L87" s="292"/>
    </row>
    <row r="88" spans="1:15" ht="19.350000000000001" customHeight="1" x14ac:dyDescent="0.15">
      <c r="A88" s="300"/>
      <c r="B88" s="308"/>
      <c r="C88" s="316"/>
      <c r="D88" s="316"/>
      <c r="E88" s="339" t="str">
        <f t="shared" si="0"/>
        <v>3_2_3 育児休業取得と家事・育児分担の促進</v>
      </c>
      <c r="G88" s="293"/>
      <c r="L88" s="292"/>
    </row>
    <row r="89" spans="1:15" ht="19.350000000000001" customHeight="1" x14ac:dyDescent="0.15">
      <c r="A89" s="300"/>
      <c r="B89" s="308"/>
      <c r="C89" s="316"/>
      <c r="D89" s="316"/>
      <c r="E89" s="339" t="str">
        <f t="shared" si="0"/>
        <v/>
      </c>
      <c r="G89" s="293"/>
      <c r="L89" s="292"/>
    </row>
    <row r="90" spans="1:15" ht="19.350000000000001" customHeight="1" x14ac:dyDescent="0.15">
      <c r="A90" s="300"/>
      <c r="B90" s="308"/>
      <c r="C90" s="316"/>
      <c r="D90" s="316"/>
      <c r="E90" s="339" t="str">
        <f t="shared" si="0"/>
        <v/>
      </c>
      <c r="G90" s="293"/>
      <c r="L90" s="292"/>
    </row>
    <row r="91" spans="1:15" ht="19.350000000000001" customHeight="1" x14ac:dyDescent="0.15">
      <c r="A91" s="300"/>
      <c r="B91" s="308"/>
      <c r="C91" s="316"/>
      <c r="D91" s="316"/>
      <c r="E91" s="339" t="str">
        <f t="shared" si="0"/>
        <v/>
      </c>
      <c r="G91" s="293"/>
      <c r="L91" s="292"/>
    </row>
    <row r="92" spans="1:15" ht="19.350000000000001" customHeight="1" x14ac:dyDescent="0.15">
      <c r="A92" s="300"/>
      <c r="B92" s="308"/>
      <c r="C92" s="302" t="s">
        <v>267</v>
      </c>
      <c r="D92" s="316" t="s">
        <v>421</v>
      </c>
      <c r="E92" s="338" t="str">
        <f t="shared" si="0"/>
        <v>4_1 結婚・妊娠・共育ての相談機会提供・支援プログラム（一般コース）</v>
      </c>
      <c r="G92" s="293"/>
      <c r="L92" s="292"/>
    </row>
    <row r="93" spans="1:15" ht="19.350000000000001" customHeight="1" x14ac:dyDescent="0.15">
      <c r="A93" s="300"/>
      <c r="B93" s="310"/>
      <c r="C93" s="320"/>
      <c r="D93" s="319" t="s">
        <v>268</v>
      </c>
      <c r="E93" s="340" t="str">
        <f t="shared" si="0"/>
        <v>4_2 結婚・妊娠・共育ての相談機会提供・支援プログラム（都道府県主導型市町村連携コース）</v>
      </c>
      <c r="G93" s="293"/>
      <c r="L93" s="292"/>
    </row>
    <row r="94" spans="1:15" ht="19.5" customHeight="1" x14ac:dyDescent="0.15">
      <c r="F94" s="345"/>
      <c r="L94" s="293" t="s">
        <v>422</v>
      </c>
    </row>
    <row r="95" spans="1:15" ht="12" customHeight="1" x14ac:dyDescent="0.15"/>
    <row r="96" spans="1:15" ht="24" x14ac:dyDescent="0.15">
      <c r="A96" s="824" t="s">
        <v>423</v>
      </c>
      <c r="B96" s="825"/>
      <c r="C96" s="825"/>
      <c r="D96" s="825"/>
      <c r="E96" s="825"/>
      <c r="F96" s="826"/>
      <c r="G96" s="289"/>
      <c r="H96" s="358" t="s">
        <v>424</v>
      </c>
      <c r="L96" s="292"/>
      <c r="O96" s="293"/>
    </row>
    <row r="97" spans="1:15" ht="14.45" customHeight="1" x14ac:dyDescent="0.15">
      <c r="A97" s="301" t="s">
        <v>385</v>
      </c>
      <c r="B97" s="301" t="s">
        <v>425</v>
      </c>
      <c r="C97" s="321" t="s">
        <v>398</v>
      </c>
      <c r="D97" s="278" t="s">
        <v>12</v>
      </c>
      <c r="E97" s="301" t="s">
        <v>29</v>
      </c>
      <c r="F97" s="346" t="s">
        <v>340</v>
      </c>
      <c r="G97" s="289"/>
      <c r="H97" s="327" t="s">
        <v>426</v>
      </c>
      <c r="L97" s="292"/>
      <c r="O97" s="293"/>
    </row>
    <row r="98" spans="1:15" x14ac:dyDescent="0.15">
      <c r="A98" s="301" t="s">
        <v>387</v>
      </c>
      <c r="B98" s="301" t="s">
        <v>427</v>
      </c>
      <c r="C98" s="321" t="s">
        <v>137</v>
      </c>
      <c r="D98" s="278" t="s">
        <v>13</v>
      </c>
      <c r="E98" s="301" t="s">
        <v>150</v>
      </c>
      <c r="F98" s="346" t="s">
        <v>341</v>
      </c>
      <c r="G98" s="289"/>
      <c r="H98" s="359" t="s">
        <v>428</v>
      </c>
      <c r="L98" s="292"/>
      <c r="O98" s="293"/>
    </row>
    <row r="99" spans="1:15" x14ac:dyDescent="0.15">
      <c r="A99" s="301" t="s">
        <v>26</v>
      </c>
      <c r="B99" s="301" t="s">
        <v>429</v>
      </c>
      <c r="C99" s="276"/>
      <c r="D99" s="278" t="s">
        <v>14</v>
      </c>
      <c r="E99" s="301" t="s">
        <v>45</v>
      </c>
      <c r="F99" s="346" t="s">
        <v>430</v>
      </c>
      <c r="G99" s="289"/>
      <c r="H99" s="359" t="s">
        <v>166</v>
      </c>
      <c r="L99" s="292"/>
      <c r="O99" s="293"/>
    </row>
    <row r="100" spans="1:15" x14ac:dyDescent="0.15">
      <c r="A100" s="292"/>
      <c r="B100" s="301" t="s">
        <v>431</v>
      </c>
      <c r="C100" s="287"/>
      <c r="D100" s="278" t="s">
        <v>15</v>
      </c>
      <c r="E100" s="301" t="s">
        <v>432</v>
      </c>
      <c r="F100" s="346" t="s">
        <v>343</v>
      </c>
      <c r="G100" s="289"/>
      <c r="H100" s="359"/>
      <c r="L100" s="292"/>
      <c r="O100" s="293"/>
    </row>
    <row r="101" spans="1:15" ht="14.1" customHeight="1" x14ac:dyDescent="0.15">
      <c r="A101" s="302" t="s">
        <v>433</v>
      </c>
      <c r="B101" s="301" t="s">
        <v>434</v>
      </c>
      <c r="C101" s="276"/>
      <c r="D101" s="278" t="s">
        <v>16</v>
      </c>
      <c r="E101" s="301" t="s">
        <v>435</v>
      </c>
      <c r="F101" s="346" t="s">
        <v>344</v>
      </c>
      <c r="G101" s="289"/>
      <c r="H101" s="359" t="s">
        <v>436</v>
      </c>
      <c r="L101" s="292"/>
      <c r="O101" s="293"/>
    </row>
    <row r="102" spans="1:15" x14ac:dyDescent="0.15">
      <c r="A102" s="302" t="s">
        <v>437</v>
      </c>
      <c r="B102" s="301" t="s">
        <v>438</v>
      </c>
      <c r="C102" s="276"/>
      <c r="D102" s="278" t="s">
        <v>113</v>
      </c>
      <c r="E102" s="301" t="s">
        <v>439</v>
      </c>
      <c r="F102" s="346" t="s">
        <v>345</v>
      </c>
      <c r="G102" s="289"/>
      <c r="H102" s="360" t="s">
        <v>199</v>
      </c>
      <c r="L102" s="292"/>
      <c r="O102" s="293"/>
    </row>
    <row r="103" spans="1:15" x14ac:dyDescent="0.15">
      <c r="A103" s="292"/>
      <c r="B103" s="301" t="s">
        <v>440</v>
      </c>
      <c r="C103" s="276"/>
      <c r="D103" s="278" t="s">
        <v>114</v>
      </c>
      <c r="E103" s="301" t="s">
        <v>441</v>
      </c>
      <c r="F103" s="346" t="s">
        <v>442</v>
      </c>
      <c r="G103" s="289"/>
      <c r="H103" s="360" t="s">
        <v>443</v>
      </c>
      <c r="L103" s="292"/>
      <c r="O103" s="293"/>
    </row>
    <row r="104" spans="1:15" x14ac:dyDescent="0.15">
      <c r="A104" s="292"/>
      <c r="B104" s="301" t="s">
        <v>444</v>
      </c>
      <c r="C104" s="276"/>
      <c r="D104" s="278" t="s">
        <v>115</v>
      </c>
      <c r="E104" s="301" t="s">
        <v>445</v>
      </c>
      <c r="F104" s="346" t="s">
        <v>446</v>
      </c>
      <c r="G104" s="289"/>
      <c r="H104" s="360" t="s">
        <v>166</v>
      </c>
      <c r="L104" s="292"/>
      <c r="O104" s="293"/>
    </row>
    <row r="105" spans="1:15" x14ac:dyDescent="0.15">
      <c r="A105" s="292"/>
      <c r="B105" s="301" t="s">
        <v>447</v>
      </c>
      <c r="C105" s="276"/>
      <c r="D105" s="278" t="s">
        <v>200</v>
      </c>
      <c r="E105" s="301" t="s">
        <v>448</v>
      </c>
      <c r="F105" s="346" t="s">
        <v>449</v>
      </c>
      <c r="G105" s="289"/>
      <c r="H105" s="361"/>
      <c r="L105" s="292"/>
      <c r="O105" s="293"/>
    </row>
    <row r="106" spans="1:15" x14ac:dyDescent="0.15">
      <c r="A106" s="292"/>
      <c r="B106" s="301" t="s">
        <v>450</v>
      </c>
      <c r="C106" s="276"/>
      <c r="D106" s="278" t="s">
        <v>201</v>
      </c>
      <c r="E106" s="301" t="s">
        <v>451</v>
      </c>
      <c r="F106" s="346" t="s">
        <v>349</v>
      </c>
      <c r="G106" s="288"/>
      <c r="H106" s="362"/>
      <c r="L106" s="292"/>
      <c r="O106" s="293"/>
    </row>
    <row r="107" spans="1:15" x14ac:dyDescent="0.15">
      <c r="A107" s="292"/>
      <c r="B107" s="301" t="s">
        <v>452</v>
      </c>
      <c r="C107" s="276"/>
      <c r="D107" s="278" t="s">
        <v>202</v>
      </c>
      <c r="E107" s="301" t="s">
        <v>453</v>
      </c>
      <c r="F107" s="346" t="s">
        <v>350</v>
      </c>
      <c r="G107" s="288"/>
      <c r="H107" s="362"/>
      <c r="L107" s="292"/>
      <c r="O107" s="293"/>
    </row>
    <row r="108" spans="1:15" x14ac:dyDescent="0.15">
      <c r="A108" s="292"/>
      <c r="B108" s="301" t="s">
        <v>454</v>
      </c>
      <c r="C108" s="276"/>
      <c r="D108" s="278" t="s">
        <v>203</v>
      </c>
      <c r="E108" s="301" t="s">
        <v>455</v>
      </c>
      <c r="F108" s="346"/>
      <c r="G108" s="288"/>
      <c r="H108" s="362"/>
      <c r="L108" s="292"/>
      <c r="O108" s="293"/>
    </row>
    <row r="109" spans="1:15" x14ac:dyDescent="0.15">
      <c r="A109" s="292"/>
      <c r="B109" s="301" t="s">
        <v>456</v>
      </c>
      <c r="C109" s="276"/>
      <c r="D109" s="278" t="s">
        <v>204</v>
      </c>
      <c r="E109" s="301" t="s">
        <v>457</v>
      </c>
      <c r="F109" s="346" t="s">
        <v>458</v>
      </c>
      <c r="G109" s="288"/>
      <c r="H109" s="362"/>
      <c r="L109" s="292"/>
      <c r="O109" s="293"/>
    </row>
    <row r="110" spans="1:15" x14ac:dyDescent="0.15">
      <c r="A110" s="292"/>
      <c r="B110" s="301" t="s">
        <v>459</v>
      </c>
      <c r="C110" s="276"/>
      <c r="D110" s="278" t="s">
        <v>205</v>
      </c>
      <c r="E110" s="301" t="s">
        <v>460</v>
      </c>
      <c r="F110" s="346" t="s">
        <v>461</v>
      </c>
      <c r="G110" s="288"/>
      <c r="L110" s="292"/>
      <c r="O110" s="293"/>
    </row>
    <row r="111" spans="1:15" x14ac:dyDescent="0.15">
      <c r="A111" s="292"/>
      <c r="B111" s="301" t="s">
        <v>462</v>
      </c>
      <c r="C111" s="276"/>
      <c r="D111" s="278" t="s">
        <v>206</v>
      </c>
      <c r="E111" s="301" t="s">
        <v>463</v>
      </c>
      <c r="F111" s="301"/>
      <c r="G111" s="288"/>
      <c r="H111" s="362"/>
      <c r="L111" s="292"/>
      <c r="O111" s="293"/>
    </row>
    <row r="112" spans="1:15" x14ac:dyDescent="0.15">
      <c r="A112" s="292"/>
      <c r="B112" s="301" t="s">
        <v>464</v>
      </c>
      <c r="C112" s="276"/>
      <c r="D112" s="278" t="s">
        <v>207</v>
      </c>
      <c r="E112" s="301" t="s">
        <v>465</v>
      </c>
      <c r="F112" s="301"/>
      <c r="G112" s="288"/>
      <c r="H112" s="362"/>
      <c r="L112" s="292"/>
      <c r="O112" s="293"/>
    </row>
    <row r="113" spans="1:15" x14ac:dyDescent="0.15">
      <c r="A113" s="292"/>
      <c r="B113" s="301" t="s">
        <v>466</v>
      </c>
      <c r="C113" s="276"/>
      <c r="D113" s="278" t="s">
        <v>208</v>
      </c>
      <c r="E113" s="301" t="s">
        <v>374</v>
      </c>
      <c r="F113" s="346" t="s">
        <v>467</v>
      </c>
      <c r="G113" s="288"/>
      <c r="H113" s="362"/>
      <c r="L113" s="292"/>
      <c r="O113" s="293"/>
    </row>
    <row r="114" spans="1:15" x14ac:dyDescent="0.15">
      <c r="A114" s="292"/>
      <c r="B114" s="301" t="s">
        <v>468</v>
      </c>
      <c r="C114" s="276"/>
      <c r="D114" s="278" t="s">
        <v>209</v>
      </c>
      <c r="E114" s="232"/>
      <c r="F114" s="346" t="s">
        <v>469</v>
      </c>
      <c r="G114" s="288"/>
      <c r="H114" s="362"/>
      <c r="L114" s="292"/>
      <c r="O114" s="293"/>
    </row>
    <row r="115" spans="1:15" x14ac:dyDescent="0.15">
      <c r="A115" s="292"/>
      <c r="B115" s="301" t="s">
        <v>470</v>
      </c>
      <c r="C115" s="276"/>
      <c r="D115" s="278" t="s">
        <v>210</v>
      </c>
      <c r="E115" s="232"/>
      <c r="F115" s="346" t="s">
        <v>471</v>
      </c>
      <c r="G115" s="288"/>
      <c r="L115" s="292"/>
      <c r="O115" s="293"/>
    </row>
    <row r="116" spans="1:15" x14ac:dyDescent="0.15">
      <c r="A116" s="292"/>
      <c r="B116" s="301" t="s">
        <v>472</v>
      </c>
      <c r="C116" s="276"/>
      <c r="D116" s="278"/>
      <c r="E116" s="232"/>
      <c r="F116" s="288"/>
      <c r="G116" s="288"/>
      <c r="H116" s="362"/>
      <c r="L116" s="292"/>
      <c r="O116" s="293"/>
    </row>
    <row r="117" spans="1:15" x14ac:dyDescent="0.15">
      <c r="A117" s="292"/>
      <c r="B117" s="301" t="s">
        <v>473</v>
      </c>
      <c r="C117" s="276"/>
      <c r="D117" s="278"/>
      <c r="E117" s="232"/>
      <c r="F117" s="288"/>
      <c r="G117" s="288"/>
      <c r="H117" s="362"/>
      <c r="L117" s="292"/>
      <c r="O117" s="293"/>
    </row>
    <row r="118" spans="1:15" x14ac:dyDescent="0.15">
      <c r="A118" s="292"/>
      <c r="B118" s="301" t="s">
        <v>474</v>
      </c>
      <c r="C118" s="287"/>
      <c r="D118" s="232"/>
      <c r="E118" s="288"/>
      <c r="F118" s="288"/>
      <c r="H118" s="362"/>
      <c r="L118" s="292"/>
      <c r="N118" s="293"/>
    </row>
    <row r="119" spans="1:15" x14ac:dyDescent="0.15">
      <c r="A119" s="292"/>
      <c r="B119" s="301" t="s">
        <v>475</v>
      </c>
      <c r="C119" s="287"/>
      <c r="D119" s="232"/>
      <c r="E119" s="288"/>
      <c r="F119" s="288"/>
      <c r="H119" s="362"/>
      <c r="L119" s="292"/>
      <c r="N119" s="293"/>
    </row>
    <row r="120" spans="1:15" x14ac:dyDescent="0.15">
      <c r="A120" s="292"/>
      <c r="B120" s="301" t="s">
        <v>476</v>
      </c>
      <c r="C120" s="287"/>
      <c r="D120" s="232"/>
      <c r="E120" s="288"/>
      <c r="F120" s="288"/>
      <c r="H120" s="362"/>
      <c r="L120" s="292"/>
      <c r="N120" s="293"/>
    </row>
    <row r="121" spans="1:15" x14ac:dyDescent="0.15">
      <c r="A121" s="292"/>
      <c r="B121" s="301" t="s">
        <v>477</v>
      </c>
      <c r="C121" s="287"/>
      <c r="D121" s="232"/>
      <c r="E121" s="288"/>
      <c r="F121" s="288"/>
      <c r="H121" s="362"/>
      <c r="L121" s="292"/>
      <c r="N121" s="293"/>
    </row>
    <row r="122" spans="1:15" x14ac:dyDescent="0.15">
      <c r="A122" s="292"/>
      <c r="B122" s="301" t="s">
        <v>478</v>
      </c>
      <c r="C122" s="287"/>
      <c r="D122" s="232"/>
      <c r="E122" s="288"/>
      <c r="F122" s="288"/>
      <c r="H122" s="362"/>
      <c r="L122" s="292"/>
      <c r="N122" s="293"/>
    </row>
    <row r="123" spans="1:15" x14ac:dyDescent="0.15">
      <c r="A123" s="292"/>
      <c r="B123" s="301" t="s">
        <v>479</v>
      </c>
      <c r="C123" s="287"/>
      <c r="D123" s="232"/>
      <c r="E123" s="288"/>
      <c r="F123" s="288"/>
      <c r="H123" s="362"/>
      <c r="L123" s="292"/>
      <c r="N123" s="293"/>
    </row>
    <row r="124" spans="1:15" x14ac:dyDescent="0.15">
      <c r="A124" s="292"/>
      <c r="B124" s="301" t="s">
        <v>480</v>
      </c>
      <c r="C124" s="287"/>
      <c r="D124" s="232"/>
      <c r="E124" s="288"/>
      <c r="F124" s="288"/>
      <c r="H124" s="362"/>
      <c r="L124" s="292"/>
      <c r="N124" s="293"/>
    </row>
    <row r="125" spans="1:15" x14ac:dyDescent="0.15">
      <c r="A125" s="292"/>
      <c r="B125" s="301" t="s">
        <v>481</v>
      </c>
      <c r="C125" s="287"/>
      <c r="D125" s="232"/>
      <c r="E125" s="288"/>
      <c r="F125" s="288"/>
      <c r="H125" s="362"/>
      <c r="L125" s="292"/>
      <c r="N125" s="293"/>
    </row>
    <row r="126" spans="1:15" x14ac:dyDescent="0.15">
      <c r="A126" s="292"/>
      <c r="B126" s="301" t="s">
        <v>482</v>
      </c>
      <c r="C126" s="287"/>
      <c r="D126" s="232"/>
      <c r="E126" s="288"/>
      <c r="F126" s="288"/>
      <c r="H126" s="362"/>
      <c r="L126" s="292"/>
      <c r="N126" s="293"/>
    </row>
    <row r="127" spans="1:15" x14ac:dyDescent="0.15">
      <c r="A127" s="292"/>
      <c r="B127" s="301" t="s">
        <v>483</v>
      </c>
      <c r="C127" s="287"/>
      <c r="D127" s="232"/>
      <c r="E127" s="288"/>
      <c r="F127" s="288"/>
      <c r="H127" s="362"/>
      <c r="L127" s="292"/>
      <c r="N127" s="293"/>
    </row>
    <row r="128" spans="1:15" x14ac:dyDescent="0.15">
      <c r="A128" s="292"/>
      <c r="B128" s="301" t="s">
        <v>484</v>
      </c>
      <c r="C128" s="287"/>
      <c r="D128" s="232"/>
      <c r="E128" s="288"/>
      <c r="F128" s="288"/>
      <c r="H128" s="362"/>
      <c r="L128" s="292"/>
      <c r="N128" s="293"/>
    </row>
    <row r="129" spans="1:14" x14ac:dyDescent="0.15">
      <c r="A129" s="292"/>
      <c r="B129" s="301" t="s">
        <v>485</v>
      </c>
      <c r="C129" s="287"/>
      <c r="D129" s="232"/>
      <c r="E129" s="288"/>
      <c r="F129" s="288"/>
      <c r="H129" s="362"/>
      <c r="L129" s="292"/>
      <c r="N129" s="293"/>
    </row>
    <row r="130" spans="1:14" x14ac:dyDescent="0.15">
      <c r="A130" s="292"/>
      <c r="B130" s="301" t="s">
        <v>486</v>
      </c>
      <c r="C130" s="287"/>
      <c r="D130" s="232"/>
      <c r="E130" s="288"/>
      <c r="F130" s="288"/>
      <c r="L130" s="292"/>
      <c r="N130" s="293"/>
    </row>
    <row r="131" spans="1:14" x14ac:dyDescent="0.15">
      <c r="A131" s="292"/>
      <c r="B131" s="301" t="s">
        <v>487</v>
      </c>
      <c r="C131" s="287"/>
      <c r="D131" s="232"/>
      <c r="E131" s="288"/>
      <c r="F131" s="288"/>
      <c r="H131" s="362"/>
      <c r="L131" s="292"/>
      <c r="N131" s="293"/>
    </row>
    <row r="132" spans="1:14" x14ac:dyDescent="0.15">
      <c r="A132" s="292"/>
      <c r="B132" s="301" t="s">
        <v>488</v>
      </c>
      <c r="C132" s="287"/>
      <c r="D132" s="232"/>
      <c r="E132" s="288"/>
      <c r="F132" s="288"/>
      <c r="H132" s="362"/>
      <c r="L132" s="292"/>
      <c r="N132" s="293"/>
    </row>
    <row r="133" spans="1:14" x14ac:dyDescent="0.15">
      <c r="A133" s="292"/>
      <c r="B133" s="301" t="s">
        <v>489</v>
      </c>
      <c r="C133" s="287"/>
      <c r="D133" s="232"/>
      <c r="E133" s="288"/>
      <c r="F133" s="288"/>
      <c r="H133" s="362"/>
      <c r="L133" s="292"/>
      <c r="N133" s="293"/>
    </row>
    <row r="134" spans="1:14" x14ac:dyDescent="0.15">
      <c r="A134" s="292"/>
      <c r="B134" s="301" t="s">
        <v>490</v>
      </c>
      <c r="C134" s="287"/>
      <c r="D134" s="232"/>
      <c r="E134" s="288"/>
      <c r="F134" s="288"/>
      <c r="H134" s="362"/>
      <c r="L134" s="292"/>
      <c r="N134" s="293"/>
    </row>
    <row r="135" spans="1:14" x14ac:dyDescent="0.15">
      <c r="A135" s="292"/>
      <c r="B135" s="301" t="s">
        <v>491</v>
      </c>
      <c r="C135" s="287"/>
      <c r="D135" s="232"/>
      <c r="E135" s="288"/>
      <c r="F135" s="288"/>
      <c r="L135" s="292"/>
      <c r="N135" s="293"/>
    </row>
    <row r="136" spans="1:14" x14ac:dyDescent="0.15">
      <c r="A136" s="292"/>
      <c r="B136" s="301" t="s">
        <v>492</v>
      </c>
      <c r="C136" s="287"/>
      <c r="D136" s="232"/>
      <c r="E136" s="288"/>
      <c r="F136" s="288"/>
      <c r="L136" s="292"/>
      <c r="N136" s="293"/>
    </row>
    <row r="137" spans="1:14" x14ac:dyDescent="0.15">
      <c r="A137" s="292"/>
      <c r="B137" s="301" t="s">
        <v>493</v>
      </c>
      <c r="C137" s="287"/>
      <c r="D137" s="232"/>
      <c r="E137" s="288"/>
      <c r="F137" s="288"/>
      <c r="L137" s="292"/>
      <c r="N137" s="293"/>
    </row>
    <row r="138" spans="1:14" x14ac:dyDescent="0.15">
      <c r="A138" s="292"/>
      <c r="B138" s="301" t="s">
        <v>494</v>
      </c>
      <c r="C138" s="287"/>
      <c r="D138" s="232"/>
      <c r="E138" s="288"/>
      <c r="F138" s="288"/>
      <c r="L138" s="292"/>
      <c r="N138" s="293"/>
    </row>
    <row r="139" spans="1:14" x14ac:dyDescent="0.15">
      <c r="A139" s="292"/>
      <c r="B139" s="301" t="s">
        <v>495</v>
      </c>
      <c r="C139" s="287"/>
      <c r="D139" s="232"/>
      <c r="E139" s="288"/>
      <c r="F139" s="288"/>
      <c r="L139" s="292"/>
      <c r="N139" s="293"/>
    </row>
    <row r="140" spans="1:14" x14ac:dyDescent="0.15">
      <c r="A140" s="292"/>
      <c r="B140" s="301" t="s">
        <v>496</v>
      </c>
      <c r="C140" s="287"/>
      <c r="D140" s="232"/>
      <c r="E140" s="288"/>
      <c r="F140" s="288"/>
      <c r="L140" s="292"/>
      <c r="N140" s="293"/>
    </row>
    <row r="141" spans="1:14" x14ac:dyDescent="0.15">
      <c r="A141" s="292"/>
      <c r="B141" s="301" t="s">
        <v>497</v>
      </c>
      <c r="C141" s="287"/>
      <c r="D141" s="232"/>
      <c r="E141" s="288"/>
      <c r="F141" s="288"/>
      <c r="L141" s="292"/>
      <c r="N141" s="293"/>
    </row>
    <row r="142" spans="1:14" x14ac:dyDescent="0.15">
      <c r="A142" s="292"/>
      <c r="B142" s="301" t="s">
        <v>498</v>
      </c>
      <c r="C142" s="287"/>
      <c r="D142" s="232"/>
      <c r="E142" s="288"/>
      <c r="F142" s="288"/>
      <c r="L142" s="292"/>
      <c r="N142" s="293"/>
    </row>
    <row r="143" spans="1:14" x14ac:dyDescent="0.15">
      <c r="A143" s="292"/>
      <c r="B143" s="301" t="s">
        <v>499</v>
      </c>
      <c r="C143" s="287"/>
      <c r="D143" s="232"/>
      <c r="E143" s="288"/>
      <c r="F143" s="288"/>
      <c r="L143" s="292"/>
      <c r="N143" s="293"/>
    </row>
    <row r="144" spans="1:14" x14ac:dyDescent="0.15">
      <c r="A144" s="292"/>
      <c r="B144" s="292"/>
      <c r="C144" s="287"/>
      <c r="D144" s="232"/>
      <c r="E144" s="288"/>
      <c r="F144" s="288"/>
      <c r="L144" s="292"/>
      <c r="N144" s="293"/>
    </row>
    <row r="145" spans="1:14" x14ac:dyDescent="0.15">
      <c r="A145" s="292"/>
      <c r="B145" s="290"/>
      <c r="C145" s="232"/>
      <c r="D145" s="291"/>
      <c r="E145" s="288"/>
      <c r="F145" s="347" t="s">
        <v>500</v>
      </c>
      <c r="G145" s="347" t="s">
        <v>501</v>
      </c>
      <c r="H145" s="347" t="s">
        <v>502</v>
      </c>
      <c r="I145" s="347" t="s">
        <v>503</v>
      </c>
      <c r="J145" s="347" t="s">
        <v>504</v>
      </c>
      <c r="K145" s="347" t="s">
        <v>505</v>
      </c>
      <c r="L145" s="347" t="s">
        <v>506</v>
      </c>
      <c r="M145" s="347" t="s">
        <v>507</v>
      </c>
    </row>
    <row r="146" spans="1:14" ht="122.1" customHeight="1" x14ac:dyDescent="0.15">
      <c r="A146" s="292"/>
      <c r="B146" s="311"/>
      <c r="C146" s="827" t="s">
        <v>508</v>
      </c>
      <c r="D146" s="828"/>
      <c r="E146" s="829"/>
      <c r="F146" s="348" t="s">
        <v>509</v>
      </c>
      <c r="G146" s="348" t="s">
        <v>510</v>
      </c>
      <c r="H146" s="348" t="s">
        <v>511</v>
      </c>
      <c r="I146" s="348" t="s">
        <v>512</v>
      </c>
      <c r="J146" s="348" t="s">
        <v>513</v>
      </c>
      <c r="K146" s="348" t="s">
        <v>514</v>
      </c>
      <c r="L146" s="349"/>
      <c r="M146" s="349"/>
    </row>
    <row r="147" spans="1:14" ht="82.35" customHeight="1" x14ac:dyDescent="0.15">
      <c r="A147" s="292"/>
      <c r="B147" s="311"/>
      <c r="C147" s="322" t="s">
        <v>515</v>
      </c>
      <c r="D147" s="302" t="s">
        <v>409</v>
      </c>
      <c r="E147" s="333" t="s">
        <v>410</v>
      </c>
      <c r="F147" s="349" t="s">
        <v>516</v>
      </c>
      <c r="G147" s="349" t="s">
        <v>517</v>
      </c>
      <c r="H147" s="349" t="s">
        <v>518</v>
      </c>
      <c r="I147" s="364"/>
      <c r="J147" s="349"/>
      <c r="K147" s="349"/>
      <c r="L147" s="349"/>
      <c r="M147" s="349"/>
    </row>
    <row r="148" spans="1:14" ht="95.1" customHeight="1" x14ac:dyDescent="0.15">
      <c r="A148" s="292"/>
      <c r="B148" s="311"/>
      <c r="C148" s="301"/>
      <c r="D148" s="302"/>
      <c r="E148" s="333" t="s">
        <v>411</v>
      </c>
      <c r="F148" s="349" t="s">
        <v>519</v>
      </c>
      <c r="G148" s="349"/>
      <c r="H148" s="349"/>
      <c r="I148" s="349"/>
      <c r="J148" s="349"/>
      <c r="K148" s="349"/>
      <c r="L148" s="349"/>
      <c r="M148" s="349"/>
    </row>
    <row r="149" spans="1:14" ht="82.35" customHeight="1" x14ac:dyDescent="0.15">
      <c r="A149" s="292"/>
      <c r="B149" s="311"/>
      <c r="C149" s="301"/>
      <c r="D149" s="302"/>
      <c r="E149" s="333" t="s">
        <v>520</v>
      </c>
      <c r="F149" s="349" t="s">
        <v>521</v>
      </c>
      <c r="G149" s="349" t="s">
        <v>522</v>
      </c>
      <c r="H149" s="349"/>
      <c r="I149" s="349"/>
      <c r="J149" s="349"/>
      <c r="K149" s="349"/>
      <c r="L149" s="349"/>
      <c r="M149" s="349"/>
    </row>
    <row r="150" spans="1:14" ht="82.35" customHeight="1" x14ac:dyDescent="0.15">
      <c r="A150" s="292"/>
      <c r="B150" s="311"/>
      <c r="C150" s="301"/>
      <c r="D150" s="302"/>
      <c r="E150" s="333" t="s">
        <v>523</v>
      </c>
      <c r="F150" s="349" t="s">
        <v>524</v>
      </c>
      <c r="G150" s="349"/>
      <c r="H150" s="349"/>
      <c r="I150" s="349"/>
      <c r="J150" s="349"/>
      <c r="K150" s="349"/>
      <c r="L150" s="349"/>
      <c r="M150" s="349"/>
    </row>
    <row r="151" spans="1:14" ht="82.35" customHeight="1" x14ac:dyDescent="0.15">
      <c r="A151" s="292"/>
      <c r="B151" s="311"/>
      <c r="C151" s="301"/>
      <c r="D151" s="302"/>
      <c r="E151" s="333" t="s">
        <v>525</v>
      </c>
      <c r="F151" s="349" t="s">
        <v>526</v>
      </c>
      <c r="G151" s="349"/>
      <c r="H151" s="349"/>
      <c r="I151" s="349"/>
      <c r="J151" s="349"/>
      <c r="K151" s="349"/>
      <c r="L151" s="349"/>
      <c r="M151" s="349"/>
    </row>
    <row r="152" spans="1:14" ht="134.44999999999999" customHeight="1" x14ac:dyDescent="0.15">
      <c r="A152" s="292"/>
      <c r="B152" s="311"/>
      <c r="C152" s="322" t="s">
        <v>413</v>
      </c>
      <c r="D152" s="302" t="s">
        <v>413</v>
      </c>
      <c r="E152" s="333" t="s">
        <v>527</v>
      </c>
      <c r="F152" s="349" t="s">
        <v>528</v>
      </c>
      <c r="G152" s="349"/>
      <c r="H152" s="349"/>
      <c r="I152" s="349"/>
      <c r="J152" s="349"/>
      <c r="K152" s="349"/>
      <c r="L152" s="349"/>
      <c r="M152" s="349"/>
    </row>
    <row r="153" spans="1:14" ht="82.35" customHeight="1" x14ac:dyDescent="0.15">
      <c r="A153" s="292"/>
      <c r="B153" s="311"/>
      <c r="C153" s="322" t="s">
        <v>138</v>
      </c>
      <c r="D153" s="302" t="s">
        <v>409</v>
      </c>
      <c r="E153" s="333" t="s">
        <v>417</v>
      </c>
      <c r="F153" s="349" t="s">
        <v>529</v>
      </c>
      <c r="G153" s="349" t="s">
        <v>517</v>
      </c>
      <c r="H153" s="349" t="s">
        <v>518</v>
      </c>
      <c r="I153" s="364"/>
      <c r="J153" s="349"/>
      <c r="K153" s="349"/>
      <c r="L153" s="349"/>
      <c r="M153" s="349"/>
    </row>
    <row r="154" spans="1:14" ht="116.45" customHeight="1" x14ac:dyDescent="0.15">
      <c r="A154" s="292"/>
      <c r="B154" s="311"/>
      <c r="C154" s="304"/>
      <c r="D154" s="302"/>
      <c r="E154" s="333" t="s">
        <v>530</v>
      </c>
      <c r="F154" s="349" t="s">
        <v>531</v>
      </c>
      <c r="G154" s="349"/>
      <c r="H154" s="349"/>
      <c r="I154" s="349"/>
      <c r="J154" s="349"/>
      <c r="K154" s="349"/>
      <c r="L154" s="349"/>
      <c r="M154" s="349"/>
      <c r="N154" s="293"/>
    </row>
    <row r="155" spans="1:14" ht="82.35" customHeight="1" x14ac:dyDescent="0.15">
      <c r="A155" s="292"/>
      <c r="B155" s="311"/>
      <c r="C155" s="304"/>
      <c r="D155" s="302"/>
      <c r="E155" s="333" t="s">
        <v>419</v>
      </c>
      <c r="F155" s="349" t="s">
        <v>532</v>
      </c>
      <c r="G155" s="349"/>
      <c r="H155" s="349"/>
      <c r="I155" s="349"/>
      <c r="J155" s="349"/>
      <c r="K155" s="349"/>
      <c r="L155" s="349"/>
      <c r="M155" s="349"/>
    </row>
    <row r="156" spans="1:14" ht="82.35" customHeight="1" x14ac:dyDescent="0.15">
      <c r="A156" s="292"/>
      <c r="B156" s="311"/>
      <c r="C156" s="304"/>
      <c r="D156" s="302"/>
      <c r="E156" s="333" t="s">
        <v>533</v>
      </c>
      <c r="F156" s="349" t="s">
        <v>534</v>
      </c>
      <c r="G156" s="349"/>
      <c r="H156" s="349"/>
      <c r="I156" s="349"/>
      <c r="J156" s="349"/>
      <c r="K156" s="349"/>
      <c r="L156" s="349"/>
      <c r="M156" s="349"/>
    </row>
    <row r="157" spans="1:14" ht="82.35" customHeight="1" x14ac:dyDescent="0.15">
      <c r="A157" s="292"/>
      <c r="B157" s="311"/>
      <c r="C157" s="304"/>
      <c r="D157" s="302"/>
      <c r="E157" s="333" t="s">
        <v>535</v>
      </c>
      <c r="F157" s="349" t="s">
        <v>536</v>
      </c>
      <c r="G157" s="349"/>
      <c r="H157" s="349"/>
      <c r="I157" s="349"/>
      <c r="J157" s="349"/>
      <c r="K157" s="349"/>
      <c r="L157" s="349"/>
      <c r="M157" s="349"/>
    </row>
    <row r="158" spans="1:14" ht="57" customHeight="1" x14ac:dyDescent="0.15">
      <c r="A158" s="292"/>
      <c r="B158" s="292"/>
      <c r="C158" s="287"/>
      <c r="D158" s="232"/>
      <c r="E158" s="288"/>
      <c r="F158" s="288"/>
      <c r="L158" s="292"/>
      <c r="N158" s="293"/>
    </row>
  </sheetData>
  <sheetProtection algorithmName="SHA-512" hashValue="9Ogai1bCtrv7UCMVHdMi08rF7fSDLwAZMPneFn4tDqopA304krwWY395Wl3vD/rcunZGM4b0pwUDQKM+4vXOww==" saltValue="nMlP67fWx6/i5DvEH++T8A==" spinCount="100000" sheet="1" objects="1" scenarios="1"/>
  <mergeCells count="3">
    <mergeCell ref="G1:I1"/>
    <mergeCell ref="A96:F96"/>
    <mergeCell ref="C146:E146"/>
  </mergeCells>
  <phoneticPr fontId="4"/>
  <pageMargins left="0.7" right="0.7" top="0.75" bottom="0.75" header="0.3" footer="0.3"/>
  <pageSetup paperSize="9" scale="2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A1:E1789"/>
  <sheetViews>
    <sheetView workbookViewId="0"/>
  </sheetViews>
  <sheetFormatPr defaultRowHeight="12" x14ac:dyDescent="0.15"/>
  <cols>
    <col min="1" max="1" width="9.85546875" style="366" bestFit="1" customWidth="1"/>
    <col min="2" max="3" width="17.5703125" style="366" bestFit="1" customWidth="1"/>
    <col min="4" max="4" width="16.85546875" style="366" bestFit="1" customWidth="1"/>
    <col min="5" max="5" width="20.42578125" style="366" bestFit="1" customWidth="1"/>
  </cols>
  <sheetData>
    <row r="1" spans="1:5" x14ac:dyDescent="0.15">
      <c r="A1" s="367" t="s">
        <v>537</v>
      </c>
      <c r="B1" s="367" t="s">
        <v>538</v>
      </c>
      <c r="C1" s="367" t="s">
        <v>539</v>
      </c>
      <c r="D1" s="367" t="s">
        <v>540</v>
      </c>
      <c r="E1" s="367" t="s">
        <v>541</v>
      </c>
    </row>
    <row r="2" spans="1:5" x14ac:dyDescent="0.15">
      <c r="A2" s="368" t="s">
        <v>542</v>
      </c>
      <c r="B2" s="368" t="s">
        <v>425</v>
      </c>
      <c r="C2" s="368"/>
      <c r="D2" s="368" t="s">
        <v>543</v>
      </c>
      <c r="E2" s="368"/>
    </row>
    <row r="3" spans="1:5" x14ac:dyDescent="0.15">
      <c r="A3" s="368" t="s">
        <v>544</v>
      </c>
      <c r="B3" s="368" t="s">
        <v>425</v>
      </c>
      <c r="C3" s="368" t="s">
        <v>545</v>
      </c>
      <c r="D3" s="368" t="s">
        <v>543</v>
      </c>
      <c r="E3" s="368" t="s">
        <v>546</v>
      </c>
    </row>
    <row r="4" spans="1:5" x14ac:dyDescent="0.15">
      <c r="A4" s="368" t="s">
        <v>547</v>
      </c>
      <c r="B4" s="368" t="s">
        <v>425</v>
      </c>
      <c r="C4" s="368" t="s">
        <v>548</v>
      </c>
      <c r="D4" s="368" t="s">
        <v>543</v>
      </c>
      <c r="E4" s="368" t="s">
        <v>549</v>
      </c>
    </row>
    <row r="5" spans="1:5" x14ac:dyDescent="0.15">
      <c r="A5" s="368" t="s">
        <v>550</v>
      </c>
      <c r="B5" s="368" t="s">
        <v>425</v>
      </c>
      <c r="C5" s="368" t="s">
        <v>551</v>
      </c>
      <c r="D5" s="368" t="s">
        <v>543</v>
      </c>
      <c r="E5" s="368" t="s">
        <v>552</v>
      </c>
    </row>
    <row r="6" spans="1:5" x14ac:dyDescent="0.15">
      <c r="A6" s="368" t="s">
        <v>553</v>
      </c>
      <c r="B6" s="368" t="s">
        <v>425</v>
      </c>
      <c r="C6" s="368" t="s">
        <v>554</v>
      </c>
      <c r="D6" s="368" t="s">
        <v>543</v>
      </c>
      <c r="E6" s="368" t="s">
        <v>555</v>
      </c>
    </row>
    <row r="7" spans="1:5" x14ac:dyDescent="0.15">
      <c r="A7" s="368" t="s">
        <v>556</v>
      </c>
      <c r="B7" s="368" t="s">
        <v>425</v>
      </c>
      <c r="C7" s="368" t="s">
        <v>557</v>
      </c>
      <c r="D7" s="368" t="s">
        <v>543</v>
      </c>
      <c r="E7" s="368" t="s">
        <v>558</v>
      </c>
    </row>
    <row r="8" spans="1:5" x14ac:dyDescent="0.15">
      <c r="A8" s="368" t="s">
        <v>559</v>
      </c>
      <c r="B8" s="368" t="s">
        <v>425</v>
      </c>
      <c r="C8" s="368" t="s">
        <v>560</v>
      </c>
      <c r="D8" s="368" t="s">
        <v>543</v>
      </c>
      <c r="E8" s="368" t="s">
        <v>561</v>
      </c>
    </row>
    <row r="9" spans="1:5" x14ac:dyDescent="0.15">
      <c r="A9" s="368" t="s">
        <v>562</v>
      </c>
      <c r="B9" s="368" t="s">
        <v>425</v>
      </c>
      <c r="C9" s="368" t="s">
        <v>563</v>
      </c>
      <c r="D9" s="368" t="s">
        <v>543</v>
      </c>
      <c r="E9" s="368" t="s">
        <v>564</v>
      </c>
    </row>
    <row r="10" spans="1:5" x14ac:dyDescent="0.15">
      <c r="A10" s="368" t="s">
        <v>565</v>
      </c>
      <c r="B10" s="368" t="s">
        <v>425</v>
      </c>
      <c r="C10" s="368" t="s">
        <v>566</v>
      </c>
      <c r="D10" s="368" t="s">
        <v>543</v>
      </c>
      <c r="E10" s="368" t="s">
        <v>567</v>
      </c>
    </row>
    <row r="11" spans="1:5" x14ac:dyDescent="0.15">
      <c r="A11" s="368" t="s">
        <v>568</v>
      </c>
      <c r="B11" s="368" t="s">
        <v>425</v>
      </c>
      <c r="C11" s="368" t="s">
        <v>569</v>
      </c>
      <c r="D11" s="368" t="s">
        <v>543</v>
      </c>
      <c r="E11" s="368" t="s">
        <v>570</v>
      </c>
    </row>
    <row r="12" spans="1:5" x14ac:dyDescent="0.15">
      <c r="A12" s="368" t="s">
        <v>571</v>
      </c>
      <c r="B12" s="368" t="s">
        <v>425</v>
      </c>
      <c r="C12" s="368" t="s">
        <v>572</v>
      </c>
      <c r="D12" s="368" t="s">
        <v>543</v>
      </c>
      <c r="E12" s="368" t="s">
        <v>573</v>
      </c>
    </row>
    <row r="13" spans="1:5" x14ac:dyDescent="0.15">
      <c r="A13" s="368" t="s">
        <v>574</v>
      </c>
      <c r="B13" s="368" t="s">
        <v>425</v>
      </c>
      <c r="C13" s="368" t="s">
        <v>575</v>
      </c>
      <c r="D13" s="368" t="s">
        <v>543</v>
      </c>
      <c r="E13" s="368" t="s">
        <v>576</v>
      </c>
    </row>
    <row r="14" spans="1:5" x14ac:dyDescent="0.15">
      <c r="A14" s="368" t="s">
        <v>577</v>
      </c>
      <c r="B14" s="368" t="s">
        <v>425</v>
      </c>
      <c r="C14" s="368" t="s">
        <v>578</v>
      </c>
      <c r="D14" s="368" t="s">
        <v>543</v>
      </c>
      <c r="E14" s="368" t="s">
        <v>579</v>
      </c>
    </row>
    <row r="15" spans="1:5" x14ac:dyDescent="0.15">
      <c r="A15" s="368" t="s">
        <v>580</v>
      </c>
      <c r="B15" s="368" t="s">
        <v>425</v>
      </c>
      <c r="C15" s="368" t="s">
        <v>581</v>
      </c>
      <c r="D15" s="368" t="s">
        <v>543</v>
      </c>
      <c r="E15" s="368" t="s">
        <v>582</v>
      </c>
    </row>
    <row r="16" spans="1:5" x14ac:dyDescent="0.15">
      <c r="A16" s="368" t="s">
        <v>583</v>
      </c>
      <c r="B16" s="368" t="s">
        <v>425</v>
      </c>
      <c r="C16" s="368" t="s">
        <v>584</v>
      </c>
      <c r="D16" s="368" t="s">
        <v>543</v>
      </c>
      <c r="E16" s="368" t="s">
        <v>585</v>
      </c>
    </row>
    <row r="17" spans="1:5" x14ac:dyDescent="0.15">
      <c r="A17" s="368" t="s">
        <v>586</v>
      </c>
      <c r="B17" s="368" t="s">
        <v>425</v>
      </c>
      <c r="C17" s="368" t="s">
        <v>587</v>
      </c>
      <c r="D17" s="368" t="s">
        <v>543</v>
      </c>
      <c r="E17" s="368" t="s">
        <v>588</v>
      </c>
    </row>
    <row r="18" spans="1:5" x14ac:dyDescent="0.15">
      <c r="A18" s="368" t="s">
        <v>589</v>
      </c>
      <c r="B18" s="368" t="s">
        <v>425</v>
      </c>
      <c r="C18" s="368" t="s">
        <v>590</v>
      </c>
      <c r="D18" s="368" t="s">
        <v>543</v>
      </c>
      <c r="E18" s="368" t="s">
        <v>591</v>
      </c>
    </row>
    <row r="19" spans="1:5" x14ac:dyDescent="0.15">
      <c r="A19" s="368" t="s">
        <v>592</v>
      </c>
      <c r="B19" s="368" t="s">
        <v>425</v>
      </c>
      <c r="C19" s="368" t="s">
        <v>593</v>
      </c>
      <c r="D19" s="368" t="s">
        <v>543</v>
      </c>
      <c r="E19" s="368" t="s">
        <v>594</v>
      </c>
    </row>
    <row r="20" spans="1:5" x14ac:dyDescent="0.15">
      <c r="A20" s="368" t="s">
        <v>595</v>
      </c>
      <c r="B20" s="368" t="s">
        <v>425</v>
      </c>
      <c r="C20" s="368" t="s">
        <v>596</v>
      </c>
      <c r="D20" s="368" t="s">
        <v>543</v>
      </c>
      <c r="E20" s="368" t="s">
        <v>597</v>
      </c>
    </row>
    <row r="21" spans="1:5" x14ac:dyDescent="0.15">
      <c r="A21" s="368" t="s">
        <v>598</v>
      </c>
      <c r="B21" s="368" t="s">
        <v>425</v>
      </c>
      <c r="C21" s="368" t="s">
        <v>599</v>
      </c>
      <c r="D21" s="368" t="s">
        <v>543</v>
      </c>
      <c r="E21" s="368" t="s">
        <v>600</v>
      </c>
    </row>
    <row r="22" spans="1:5" x14ac:dyDescent="0.15">
      <c r="A22" s="368" t="s">
        <v>601</v>
      </c>
      <c r="B22" s="368" t="s">
        <v>425</v>
      </c>
      <c r="C22" s="368" t="s">
        <v>602</v>
      </c>
      <c r="D22" s="368" t="s">
        <v>543</v>
      </c>
      <c r="E22" s="368" t="s">
        <v>603</v>
      </c>
    </row>
    <row r="23" spans="1:5" x14ac:dyDescent="0.15">
      <c r="A23" s="368" t="s">
        <v>604</v>
      </c>
      <c r="B23" s="368" t="s">
        <v>425</v>
      </c>
      <c r="C23" s="368" t="s">
        <v>605</v>
      </c>
      <c r="D23" s="368" t="s">
        <v>543</v>
      </c>
      <c r="E23" s="368" t="s">
        <v>606</v>
      </c>
    </row>
    <row r="24" spans="1:5" x14ac:dyDescent="0.15">
      <c r="A24" s="368" t="s">
        <v>607</v>
      </c>
      <c r="B24" s="368" t="s">
        <v>425</v>
      </c>
      <c r="C24" s="368" t="s">
        <v>608</v>
      </c>
      <c r="D24" s="368" t="s">
        <v>543</v>
      </c>
      <c r="E24" s="368" t="s">
        <v>609</v>
      </c>
    </row>
    <row r="25" spans="1:5" x14ac:dyDescent="0.15">
      <c r="A25" s="368" t="s">
        <v>610</v>
      </c>
      <c r="B25" s="368" t="s">
        <v>425</v>
      </c>
      <c r="C25" s="368" t="s">
        <v>611</v>
      </c>
      <c r="D25" s="368" t="s">
        <v>543</v>
      </c>
      <c r="E25" s="368" t="s">
        <v>612</v>
      </c>
    </row>
    <row r="26" spans="1:5" x14ac:dyDescent="0.15">
      <c r="A26" s="368" t="s">
        <v>613</v>
      </c>
      <c r="B26" s="368" t="s">
        <v>425</v>
      </c>
      <c r="C26" s="368" t="s">
        <v>614</v>
      </c>
      <c r="D26" s="368" t="s">
        <v>543</v>
      </c>
      <c r="E26" s="368" t="s">
        <v>615</v>
      </c>
    </row>
    <row r="27" spans="1:5" x14ac:dyDescent="0.15">
      <c r="A27" s="368" t="s">
        <v>616</v>
      </c>
      <c r="B27" s="368" t="s">
        <v>425</v>
      </c>
      <c r="C27" s="368" t="s">
        <v>617</v>
      </c>
      <c r="D27" s="368" t="s">
        <v>543</v>
      </c>
      <c r="E27" s="368" t="s">
        <v>618</v>
      </c>
    </row>
    <row r="28" spans="1:5" x14ac:dyDescent="0.15">
      <c r="A28" s="368" t="s">
        <v>619</v>
      </c>
      <c r="B28" s="368" t="s">
        <v>425</v>
      </c>
      <c r="C28" s="368" t="s">
        <v>620</v>
      </c>
      <c r="D28" s="368" t="s">
        <v>543</v>
      </c>
      <c r="E28" s="368" t="s">
        <v>621</v>
      </c>
    </row>
    <row r="29" spans="1:5" x14ac:dyDescent="0.15">
      <c r="A29" s="368" t="s">
        <v>622</v>
      </c>
      <c r="B29" s="368" t="s">
        <v>425</v>
      </c>
      <c r="C29" s="368" t="s">
        <v>623</v>
      </c>
      <c r="D29" s="368" t="s">
        <v>543</v>
      </c>
      <c r="E29" s="368" t="s">
        <v>624</v>
      </c>
    </row>
    <row r="30" spans="1:5" x14ac:dyDescent="0.15">
      <c r="A30" s="368" t="s">
        <v>625</v>
      </c>
      <c r="B30" s="368" t="s">
        <v>425</v>
      </c>
      <c r="C30" s="368" t="s">
        <v>626</v>
      </c>
      <c r="D30" s="368" t="s">
        <v>543</v>
      </c>
      <c r="E30" s="368" t="s">
        <v>627</v>
      </c>
    </row>
    <row r="31" spans="1:5" x14ac:dyDescent="0.15">
      <c r="A31" s="368" t="s">
        <v>628</v>
      </c>
      <c r="B31" s="368" t="s">
        <v>425</v>
      </c>
      <c r="C31" s="368" t="s">
        <v>629</v>
      </c>
      <c r="D31" s="368" t="s">
        <v>543</v>
      </c>
      <c r="E31" s="368" t="s">
        <v>630</v>
      </c>
    </row>
    <row r="32" spans="1:5" x14ac:dyDescent="0.15">
      <c r="A32" s="368" t="s">
        <v>631</v>
      </c>
      <c r="B32" s="368" t="s">
        <v>425</v>
      </c>
      <c r="C32" s="368" t="s">
        <v>632</v>
      </c>
      <c r="D32" s="368" t="s">
        <v>543</v>
      </c>
      <c r="E32" s="368" t="s">
        <v>633</v>
      </c>
    </row>
    <row r="33" spans="1:5" x14ac:dyDescent="0.15">
      <c r="A33" s="368" t="s">
        <v>634</v>
      </c>
      <c r="B33" s="368" t="s">
        <v>425</v>
      </c>
      <c r="C33" s="368" t="s">
        <v>635</v>
      </c>
      <c r="D33" s="368" t="s">
        <v>543</v>
      </c>
      <c r="E33" s="368" t="s">
        <v>636</v>
      </c>
    </row>
    <row r="34" spans="1:5" x14ac:dyDescent="0.15">
      <c r="A34" s="368" t="s">
        <v>637</v>
      </c>
      <c r="B34" s="368" t="s">
        <v>425</v>
      </c>
      <c r="C34" s="368" t="s">
        <v>638</v>
      </c>
      <c r="D34" s="368" t="s">
        <v>543</v>
      </c>
      <c r="E34" s="368" t="s">
        <v>639</v>
      </c>
    </row>
    <row r="35" spans="1:5" x14ac:dyDescent="0.15">
      <c r="A35" s="368" t="s">
        <v>640</v>
      </c>
      <c r="B35" s="368" t="s">
        <v>425</v>
      </c>
      <c r="C35" s="368" t="s">
        <v>641</v>
      </c>
      <c r="D35" s="368" t="s">
        <v>543</v>
      </c>
      <c r="E35" s="368" t="s">
        <v>642</v>
      </c>
    </row>
    <row r="36" spans="1:5" x14ac:dyDescent="0.15">
      <c r="A36" s="368" t="s">
        <v>643</v>
      </c>
      <c r="B36" s="368" t="s">
        <v>425</v>
      </c>
      <c r="C36" s="368" t="s">
        <v>644</v>
      </c>
      <c r="D36" s="368" t="s">
        <v>543</v>
      </c>
      <c r="E36" s="368" t="s">
        <v>645</v>
      </c>
    </row>
    <row r="37" spans="1:5" x14ac:dyDescent="0.15">
      <c r="A37" s="368" t="s">
        <v>646</v>
      </c>
      <c r="B37" s="368" t="s">
        <v>425</v>
      </c>
      <c r="C37" s="368" t="s">
        <v>647</v>
      </c>
      <c r="D37" s="368" t="s">
        <v>543</v>
      </c>
      <c r="E37" s="368" t="s">
        <v>648</v>
      </c>
    </row>
    <row r="38" spans="1:5" x14ac:dyDescent="0.15">
      <c r="A38" s="368" t="s">
        <v>649</v>
      </c>
      <c r="B38" s="368" t="s">
        <v>425</v>
      </c>
      <c r="C38" s="368" t="s">
        <v>650</v>
      </c>
      <c r="D38" s="368" t="s">
        <v>543</v>
      </c>
      <c r="E38" s="368" t="s">
        <v>651</v>
      </c>
    </row>
    <row r="39" spans="1:5" x14ac:dyDescent="0.15">
      <c r="A39" s="368" t="s">
        <v>652</v>
      </c>
      <c r="B39" s="368" t="s">
        <v>425</v>
      </c>
      <c r="C39" s="368" t="s">
        <v>653</v>
      </c>
      <c r="D39" s="368" t="s">
        <v>543</v>
      </c>
      <c r="E39" s="368" t="s">
        <v>654</v>
      </c>
    </row>
    <row r="40" spans="1:5" x14ac:dyDescent="0.15">
      <c r="A40" s="368" t="s">
        <v>655</v>
      </c>
      <c r="B40" s="368" t="s">
        <v>425</v>
      </c>
      <c r="C40" s="368" t="s">
        <v>656</v>
      </c>
      <c r="D40" s="368" t="s">
        <v>543</v>
      </c>
      <c r="E40" s="368" t="s">
        <v>657</v>
      </c>
    </row>
    <row r="41" spans="1:5" x14ac:dyDescent="0.15">
      <c r="A41" s="368" t="s">
        <v>658</v>
      </c>
      <c r="B41" s="368" t="s">
        <v>425</v>
      </c>
      <c r="C41" s="368" t="s">
        <v>659</v>
      </c>
      <c r="D41" s="368" t="s">
        <v>543</v>
      </c>
      <c r="E41" s="368" t="s">
        <v>660</v>
      </c>
    </row>
    <row r="42" spans="1:5" x14ac:dyDescent="0.15">
      <c r="A42" s="368" t="s">
        <v>661</v>
      </c>
      <c r="B42" s="368" t="s">
        <v>425</v>
      </c>
      <c r="C42" s="368" t="s">
        <v>662</v>
      </c>
      <c r="D42" s="368" t="s">
        <v>543</v>
      </c>
      <c r="E42" s="368" t="s">
        <v>663</v>
      </c>
    </row>
    <row r="43" spans="1:5" x14ac:dyDescent="0.15">
      <c r="A43" s="368" t="s">
        <v>664</v>
      </c>
      <c r="B43" s="368" t="s">
        <v>425</v>
      </c>
      <c r="C43" s="368" t="s">
        <v>665</v>
      </c>
      <c r="D43" s="368" t="s">
        <v>543</v>
      </c>
      <c r="E43" s="368" t="s">
        <v>666</v>
      </c>
    </row>
    <row r="44" spans="1:5" x14ac:dyDescent="0.15">
      <c r="A44" s="368" t="s">
        <v>667</v>
      </c>
      <c r="B44" s="368" t="s">
        <v>425</v>
      </c>
      <c r="C44" s="368" t="s">
        <v>668</v>
      </c>
      <c r="D44" s="368" t="s">
        <v>543</v>
      </c>
      <c r="E44" s="368" t="s">
        <v>669</v>
      </c>
    </row>
    <row r="45" spans="1:5" x14ac:dyDescent="0.15">
      <c r="A45" s="368" t="s">
        <v>670</v>
      </c>
      <c r="B45" s="368" t="s">
        <v>425</v>
      </c>
      <c r="C45" s="368" t="s">
        <v>671</v>
      </c>
      <c r="D45" s="368" t="s">
        <v>543</v>
      </c>
      <c r="E45" s="368" t="s">
        <v>672</v>
      </c>
    </row>
    <row r="46" spans="1:5" x14ac:dyDescent="0.15">
      <c r="A46" s="368" t="s">
        <v>673</v>
      </c>
      <c r="B46" s="368" t="s">
        <v>425</v>
      </c>
      <c r="C46" s="368" t="s">
        <v>674</v>
      </c>
      <c r="D46" s="368" t="s">
        <v>543</v>
      </c>
      <c r="E46" s="368" t="s">
        <v>675</v>
      </c>
    </row>
    <row r="47" spans="1:5" x14ac:dyDescent="0.15">
      <c r="A47" s="368" t="s">
        <v>676</v>
      </c>
      <c r="B47" s="368" t="s">
        <v>425</v>
      </c>
      <c r="C47" s="368" t="s">
        <v>677</v>
      </c>
      <c r="D47" s="368" t="s">
        <v>543</v>
      </c>
      <c r="E47" s="368" t="s">
        <v>678</v>
      </c>
    </row>
    <row r="48" spans="1:5" x14ac:dyDescent="0.15">
      <c r="A48" s="368" t="s">
        <v>679</v>
      </c>
      <c r="B48" s="368" t="s">
        <v>425</v>
      </c>
      <c r="C48" s="368" t="s">
        <v>680</v>
      </c>
      <c r="D48" s="368" t="s">
        <v>543</v>
      </c>
      <c r="E48" s="368" t="s">
        <v>681</v>
      </c>
    </row>
    <row r="49" spans="1:5" x14ac:dyDescent="0.15">
      <c r="A49" s="368" t="s">
        <v>682</v>
      </c>
      <c r="B49" s="368" t="s">
        <v>425</v>
      </c>
      <c r="C49" s="368" t="s">
        <v>683</v>
      </c>
      <c r="D49" s="368" t="s">
        <v>543</v>
      </c>
      <c r="E49" s="368" t="s">
        <v>684</v>
      </c>
    </row>
    <row r="50" spans="1:5" x14ac:dyDescent="0.15">
      <c r="A50" s="368" t="s">
        <v>685</v>
      </c>
      <c r="B50" s="368" t="s">
        <v>425</v>
      </c>
      <c r="C50" s="368" t="s">
        <v>686</v>
      </c>
      <c r="D50" s="368" t="s">
        <v>543</v>
      </c>
      <c r="E50" s="368" t="s">
        <v>687</v>
      </c>
    </row>
    <row r="51" spans="1:5" x14ac:dyDescent="0.15">
      <c r="A51" s="368" t="s">
        <v>688</v>
      </c>
      <c r="B51" s="368" t="s">
        <v>425</v>
      </c>
      <c r="C51" s="368" t="s">
        <v>689</v>
      </c>
      <c r="D51" s="368" t="s">
        <v>543</v>
      </c>
      <c r="E51" s="368" t="s">
        <v>690</v>
      </c>
    </row>
    <row r="52" spans="1:5" x14ac:dyDescent="0.15">
      <c r="A52" s="368" t="s">
        <v>691</v>
      </c>
      <c r="B52" s="368" t="s">
        <v>425</v>
      </c>
      <c r="C52" s="368" t="s">
        <v>692</v>
      </c>
      <c r="D52" s="368" t="s">
        <v>543</v>
      </c>
      <c r="E52" s="368" t="s">
        <v>693</v>
      </c>
    </row>
    <row r="53" spans="1:5" x14ac:dyDescent="0.15">
      <c r="A53" s="368" t="s">
        <v>694</v>
      </c>
      <c r="B53" s="368" t="s">
        <v>425</v>
      </c>
      <c r="C53" s="368" t="s">
        <v>695</v>
      </c>
      <c r="D53" s="368" t="s">
        <v>543</v>
      </c>
      <c r="E53" s="368" t="s">
        <v>696</v>
      </c>
    </row>
    <row r="54" spans="1:5" x14ac:dyDescent="0.15">
      <c r="A54" s="368" t="s">
        <v>697</v>
      </c>
      <c r="B54" s="368" t="s">
        <v>425</v>
      </c>
      <c r="C54" s="368" t="s">
        <v>698</v>
      </c>
      <c r="D54" s="368" t="s">
        <v>543</v>
      </c>
      <c r="E54" s="368" t="s">
        <v>699</v>
      </c>
    </row>
    <row r="55" spans="1:5" x14ac:dyDescent="0.15">
      <c r="A55" s="368" t="s">
        <v>700</v>
      </c>
      <c r="B55" s="368" t="s">
        <v>425</v>
      </c>
      <c r="C55" s="368" t="s">
        <v>701</v>
      </c>
      <c r="D55" s="368" t="s">
        <v>543</v>
      </c>
      <c r="E55" s="368" t="s">
        <v>702</v>
      </c>
    </row>
    <row r="56" spans="1:5" x14ac:dyDescent="0.15">
      <c r="A56" s="368" t="s">
        <v>703</v>
      </c>
      <c r="B56" s="368" t="s">
        <v>425</v>
      </c>
      <c r="C56" s="368" t="s">
        <v>704</v>
      </c>
      <c r="D56" s="368" t="s">
        <v>543</v>
      </c>
      <c r="E56" s="368" t="s">
        <v>705</v>
      </c>
    </row>
    <row r="57" spans="1:5" x14ac:dyDescent="0.15">
      <c r="A57" s="368" t="s">
        <v>706</v>
      </c>
      <c r="B57" s="368" t="s">
        <v>425</v>
      </c>
      <c r="C57" s="368" t="s">
        <v>707</v>
      </c>
      <c r="D57" s="368" t="s">
        <v>543</v>
      </c>
      <c r="E57" s="368" t="s">
        <v>708</v>
      </c>
    </row>
    <row r="58" spans="1:5" x14ac:dyDescent="0.15">
      <c r="A58" s="368" t="s">
        <v>709</v>
      </c>
      <c r="B58" s="368" t="s">
        <v>425</v>
      </c>
      <c r="C58" s="368" t="s">
        <v>710</v>
      </c>
      <c r="D58" s="368" t="s">
        <v>543</v>
      </c>
      <c r="E58" s="368" t="s">
        <v>711</v>
      </c>
    </row>
    <row r="59" spans="1:5" x14ac:dyDescent="0.15">
      <c r="A59" s="368" t="s">
        <v>712</v>
      </c>
      <c r="B59" s="368" t="s">
        <v>425</v>
      </c>
      <c r="C59" s="368" t="s">
        <v>713</v>
      </c>
      <c r="D59" s="368" t="s">
        <v>543</v>
      </c>
      <c r="E59" s="368" t="s">
        <v>714</v>
      </c>
    </row>
    <row r="60" spans="1:5" x14ac:dyDescent="0.15">
      <c r="A60" s="368" t="s">
        <v>715</v>
      </c>
      <c r="B60" s="368" t="s">
        <v>425</v>
      </c>
      <c r="C60" s="368" t="s">
        <v>716</v>
      </c>
      <c r="D60" s="368" t="s">
        <v>543</v>
      </c>
      <c r="E60" s="368" t="s">
        <v>717</v>
      </c>
    </row>
    <row r="61" spans="1:5" x14ac:dyDescent="0.15">
      <c r="A61" s="368" t="s">
        <v>718</v>
      </c>
      <c r="B61" s="368" t="s">
        <v>425</v>
      </c>
      <c r="C61" s="368" t="s">
        <v>719</v>
      </c>
      <c r="D61" s="368" t="s">
        <v>543</v>
      </c>
      <c r="E61" s="368" t="s">
        <v>720</v>
      </c>
    </row>
    <row r="62" spans="1:5" x14ac:dyDescent="0.15">
      <c r="A62" s="368" t="s">
        <v>721</v>
      </c>
      <c r="B62" s="368" t="s">
        <v>425</v>
      </c>
      <c r="C62" s="368" t="s">
        <v>722</v>
      </c>
      <c r="D62" s="368" t="s">
        <v>543</v>
      </c>
      <c r="E62" s="368" t="s">
        <v>723</v>
      </c>
    </row>
    <row r="63" spans="1:5" x14ac:dyDescent="0.15">
      <c r="A63" s="368" t="s">
        <v>724</v>
      </c>
      <c r="B63" s="368" t="s">
        <v>425</v>
      </c>
      <c r="C63" s="368" t="s">
        <v>725</v>
      </c>
      <c r="D63" s="368" t="s">
        <v>543</v>
      </c>
      <c r="E63" s="368" t="s">
        <v>726</v>
      </c>
    </row>
    <row r="64" spans="1:5" x14ac:dyDescent="0.15">
      <c r="A64" s="368" t="s">
        <v>727</v>
      </c>
      <c r="B64" s="368" t="s">
        <v>425</v>
      </c>
      <c r="C64" s="368" t="s">
        <v>728</v>
      </c>
      <c r="D64" s="368" t="s">
        <v>543</v>
      </c>
      <c r="E64" s="368" t="s">
        <v>729</v>
      </c>
    </row>
    <row r="65" spans="1:5" x14ac:dyDescent="0.15">
      <c r="A65" s="368" t="s">
        <v>730</v>
      </c>
      <c r="B65" s="368" t="s">
        <v>425</v>
      </c>
      <c r="C65" s="368" t="s">
        <v>731</v>
      </c>
      <c r="D65" s="368" t="s">
        <v>543</v>
      </c>
      <c r="E65" s="368" t="s">
        <v>732</v>
      </c>
    </row>
    <row r="66" spans="1:5" x14ac:dyDescent="0.15">
      <c r="A66" s="368" t="s">
        <v>733</v>
      </c>
      <c r="B66" s="368" t="s">
        <v>425</v>
      </c>
      <c r="C66" s="368" t="s">
        <v>734</v>
      </c>
      <c r="D66" s="368" t="s">
        <v>543</v>
      </c>
      <c r="E66" s="368" t="s">
        <v>735</v>
      </c>
    </row>
    <row r="67" spans="1:5" x14ac:dyDescent="0.15">
      <c r="A67" s="368" t="s">
        <v>736</v>
      </c>
      <c r="B67" s="368" t="s">
        <v>425</v>
      </c>
      <c r="C67" s="368" t="s">
        <v>737</v>
      </c>
      <c r="D67" s="368" t="s">
        <v>543</v>
      </c>
      <c r="E67" s="368" t="s">
        <v>738</v>
      </c>
    </row>
    <row r="68" spans="1:5" x14ac:dyDescent="0.15">
      <c r="A68" s="368" t="s">
        <v>739</v>
      </c>
      <c r="B68" s="368" t="s">
        <v>425</v>
      </c>
      <c r="C68" s="368" t="s">
        <v>740</v>
      </c>
      <c r="D68" s="368" t="s">
        <v>543</v>
      </c>
      <c r="E68" s="368" t="s">
        <v>741</v>
      </c>
    </row>
    <row r="69" spans="1:5" x14ac:dyDescent="0.15">
      <c r="A69" s="368" t="s">
        <v>742</v>
      </c>
      <c r="B69" s="368" t="s">
        <v>425</v>
      </c>
      <c r="C69" s="368" t="s">
        <v>743</v>
      </c>
      <c r="D69" s="368" t="s">
        <v>543</v>
      </c>
      <c r="E69" s="368" t="s">
        <v>744</v>
      </c>
    </row>
    <row r="70" spans="1:5" x14ac:dyDescent="0.15">
      <c r="A70" s="368" t="s">
        <v>745</v>
      </c>
      <c r="B70" s="368" t="s">
        <v>425</v>
      </c>
      <c r="C70" s="368" t="s">
        <v>746</v>
      </c>
      <c r="D70" s="368" t="s">
        <v>543</v>
      </c>
      <c r="E70" s="368" t="s">
        <v>747</v>
      </c>
    </row>
    <row r="71" spans="1:5" x14ac:dyDescent="0.15">
      <c r="A71" s="368" t="s">
        <v>748</v>
      </c>
      <c r="B71" s="368" t="s">
        <v>425</v>
      </c>
      <c r="C71" s="368" t="s">
        <v>749</v>
      </c>
      <c r="D71" s="368" t="s">
        <v>543</v>
      </c>
      <c r="E71" s="368" t="s">
        <v>750</v>
      </c>
    </row>
    <row r="72" spans="1:5" x14ac:dyDescent="0.15">
      <c r="A72" s="368" t="s">
        <v>751</v>
      </c>
      <c r="B72" s="368" t="s">
        <v>425</v>
      </c>
      <c r="C72" s="368" t="s">
        <v>752</v>
      </c>
      <c r="D72" s="368" t="s">
        <v>543</v>
      </c>
      <c r="E72" s="368" t="s">
        <v>753</v>
      </c>
    </row>
    <row r="73" spans="1:5" x14ac:dyDescent="0.15">
      <c r="A73" s="368" t="s">
        <v>754</v>
      </c>
      <c r="B73" s="368" t="s">
        <v>425</v>
      </c>
      <c r="C73" s="368" t="s">
        <v>755</v>
      </c>
      <c r="D73" s="368" t="s">
        <v>543</v>
      </c>
      <c r="E73" s="368" t="s">
        <v>756</v>
      </c>
    </row>
    <row r="74" spans="1:5" x14ac:dyDescent="0.15">
      <c r="A74" s="368" t="s">
        <v>757</v>
      </c>
      <c r="B74" s="368" t="s">
        <v>425</v>
      </c>
      <c r="C74" s="368" t="s">
        <v>758</v>
      </c>
      <c r="D74" s="368" t="s">
        <v>543</v>
      </c>
      <c r="E74" s="368" t="s">
        <v>759</v>
      </c>
    </row>
    <row r="75" spans="1:5" x14ac:dyDescent="0.15">
      <c r="A75" s="368" t="s">
        <v>760</v>
      </c>
      <c r="B75" s="368" t="s">
        <v>425</v>
      </c>
      <c r="C75" s="368" t="s">
        <v>761</v>
      </c>
      <c r="D75" s="368" t="s">
        <v>543</v>
      </c>
      <c r="E75" s="368" t="s">
        <v>762</v>
      </c>
    </row>
    <row r="76" spans="1:5" x14ac:dyDescent="0.15">
      <c r="A76" s="368" t="s">
        <v>763</v>
      </c>
      <c r="B76" s="368" t="s">
        <v>425</v>
      </c>
      <c r="C76" s="368" t="s">
        <v>764</v>
      </c>
      <c r="D76" s="368" t="s">
        <v>543</v>
      </c>
      <c r="E76" s="368" t="s">
        <v>765</v>
      </c>
    </row>
    <row r="77" spans="1:5" x14ac:dyDescent="0.15">
      <c r="A77" s="368" t="s">
        <v>766</v>
      </c>
      <c r="B77" s="368" t="s">
        <v>425</v>
      </c>
      <c r="C77" s="368" t="s">
        <v>767</v>
      </c>
      <c r="D77" s="368" t="s">
        <v>543</v>
      </c>
      <c r="E77" s="368" t="s">
        <v>768</v>
      </c>
    </row>
    <row r="78" spans="1:5" x14ac:dyDescent="0.15">
      <c r="A78" s="368" t="s">
        <v>769</v>
      </c>
      <c r="B78" s="368" t="s">
        <v>425</v>
      </c>
      <c r="C78" s="368" t="s">
        <v>770</v>
      </c>
      <c r="D78" s="368" t="s">
        <v>543</v>
      </c>
      <c r="E78" s="368" t="s">
        <v>771</v>
      </c>
    </row>
    <row r="79" spans="1:5" x14ac:dyDescent="0.15">
      <c r="A79" s="368" t="s">
        <v>772</v>
      </c>
      <c r="B79" s="368" t="s">
        <v>425</v>
      </c>
      <c r="C79" s="368" t="s">
        <v>773</v>
      </c>
      <c r="D79" s="368" t="s">
        <v>543</v>
      </c>
      <c r="E79" s="368" t="s">
        <v>774</v>
      </c>
    </row>
    <row r="80" spans="1:5" x14ac:dyDescent="0.15">
      <c r="A80" s="368" t="s">
        <v>775</v>
      </c>
      <c r="B80" s="368" t="s">
        <v>425</v>
      </c>
      <c r="C80" s="368" t="s">
        <v>776</v>
      </c>
      <c r="D80" s="368" t="s">
        <v>543</v>
      </c>
      <c r="E80" s="368" t="s">
        <v>777</v>
      </c>
    </row>
    <row r="81" spans="1:5" x14ac:dyDescent="0.15">
      <c r="A81" s="368" t="s">
        <v>778</v>
      </c>
      <c r="B81" s="368" t="s">
        <v>425</v>
      </c>
      <c r="C81" s="368" t="s">
        <v>779</v>
      </c>
      <c r="D81" s="368" t="s">
        <v>543</v>
      </c>
      <c r="E81" s="368" t="s">
        <v>780</v>
      </c>
    </row>
    <row r="82" spans="1:5" x14ac:dyDescent="0.15">
      <c r="A82" s="368" t="s">
        <v>781</v>
      </c>
      <c r="B82" s="368" t="s">
        <v>425</v>
      </c>
      <c r="C82" s="368" t="s">
        <v>782</v>
      </c>
      <c r="D82" s="368" t="s">
        <v>543</v>
      </c>
      <c r="E82" s="368" t="s">
        <v>783</v>
      </c>
    </row>
    <row r="83" spans="1:5" x14ac:dyDescent="0.15">
      <c r="A83" s="368" t="s">
        <v>784</v>
      </c>
      <c r="B83" s="368" t="s">
        <v>425</v>
      </c>
      <c r="C83" s="368" t="s">
        <v>785</v>
      </c>
      <c r="D83" s="368" t="s">
        <v>543</v>
      </c>
      <c r="E83" s="368" t="s">
        <v>786</v>
      </c>
    </row>
    <row r="84" spans="1:5" x14ac:dyDescent="0.15">
      <c r="A84" s="368" t="s">
        <v>787</v>
      </c>
      <c r="B84" s="368" t="s">
        <v>425</v>
      </c>
      <c r="C84" s="368" t="s">
        <v>788</v>
      </c>
      <c r="D84" s="368" t="s">
        <v>543</v>
      </c>
      <c r="E84" s="368" t="s">
        <v>789</v>
      </c>
    </row>
    <row r="85" spans="1:5" x14ac:dyDescent="0.15">
      <c r="A85" s="368" t="s">
        <v>790</v>
      </c>
      <c r="B85" s="368" t="s">
        <v>425</v>
      </c>
      <c r="C85" s="368" t="s">
        <v>791</v>
      </c>
      <c r="D85" s="368" t="s">
        <v>543</v>
      </c>
      <c r="E85" s="368" t="s">
        <v>792</v>
      </c>
    </row>
    <row r="86" spans="1:5" x14ac:dyDescent="0.15">
      <c r="A86" s="368" t="s">
        <v>793</v>
      </c>
      <c r="B86" s="368" t="s">
        <v>425</v>
      </c>
      <c r="C86" s="368" t="s">
        <v>794</v>
      </c>
      <c r="D86" s="368" t="s">
        <v>543</v>
      </c>
      <c r="E86" s="368" t="s">
        <v>795</v>
      </c>
    </row>
    <row r="87" spans="1:5" x14ac:dyDescent="0.15">
      <c r="A87" s="368" t="s">
        <v>796</v>
      </c>
      <c r="B87" s="368" t="s">
        <v>425</v>
      </c>
      <c r="C87" s="368" t="s">
        <v>797</v>
      </c>
      <c r="D87" s="368" t="s">
        <v>543</v>
      </c>
      <c r="E87" s="368" t="s">
        <v>798</v>
      </c>
    </row>
    <row r="88" spans="1:5" x14ac:dyDescent="0.15">
      <c r="A88" s="368" t="s">
        <v>799</v>
      </c>
      <c r="B88" s="368" t="s">
        <v>425</v>
      </c>
      <c r="C88" s="368" t="s">
        <v>800</v>
      </c>
      <c r="D88" s="368" t="s">
        <v>543</v>
      </c>
      <c r="E88" s="368" t="s">
        <v>801</v>
      </c>
    </row>
    <row r="89" spans="1:5" x14ac:dyDescent="0.15">
      <c r="A89" s="368" t="s">
        <v>802</v>
      </c>
      <c r="B89" s="368" t="s">
        <v>425</v>
      </c>
      <c r="C89" s="368" t="s">
        <v>803</v>
      </c>
      <c r="D89" s="368" t="s">
        <v>543</v>
      </c>
      <c r="E89" s="368" t="s">
        <v>804</v>
      </c>
    </row>
    <row r="90" spans="1:5" x14ac:dyDescent="0.15">
      <c r="A90" s="368" t="s">
        <v>805</v>
      </c>
      <c r="B90" s="368" t="s">
        <v>425</v>
      </c>
      <c r="C90" s="368" t="s">
        <v>806</v>
      </c>
      <c r="D90" s="368" t="s">
        <v>543</v>
      </c>
      <c r="E90" s="368" t="s">
        <v>807</v>
      </c>
    </row>
    <row r="91" spans="1:5" x14ac:dyDescent="0.15">
      <c r="A91" s="368" t="s">
        <v>808</v>
      </c>
      <c r="B91" s="368" t="s">
        <v>425</v>
      </c>
      <c r="C91" s="368" t="s">
        <v>809</v>
      </c>
      <c r="D91" s="368" t="s">
        <v>543</v>
      </c>
      <c r="E91" s="368" t="s">
        <v>810</v>
      </c>
    </row>
    <row r="92" spans="1:5" x14ac:dyDescent="0.15">
      <c r="A92" s="368" t="s">
        <v>811</v>
      </c>
      <c r="B92" s="368" t="s">
        <v>425</v>
      </c>
      <c r="C92" s="368" t="s">
        <v>812</v>
      </c>
      <c r="D92" s="368" t="s">
        <v>543</v>
      </c>
      <c r="E92" s="368" t="s">
        <v>813</v>
      </c>
    </row>
    <row r="93" spans="1:5" x14ac:dyDescent="0.15">
      <c r="A93" s="368" t="s">
        <v>814</v>
      </c>
      <c r="B93" s="368" t="s">
        <v>425</v>
      </c>
      <c r="C93" s="368" t="s">
        <v>815</v>
      </c>
      <c r="D93" s="368" t="s">
        <v>543</v>
      </c>
      <c r="E93" s="368" t="s">
        <v>816</v>
      </c>
    </row>
    <row r="94" spans="1:5" x14ac:dyDescent="0.15">
      <c r="A94" s="368" t="s">
        <v>817</v>
      </c>
      <c r="B94" s="368" t="s">
        <v>425</v>
      </c>
      <c r="C94" s="368" t="s">
        <v>818</v>
      </c>
      <c r="D94" s="368" t="s">
        <v>543</v>
      </c>
      <c r="E94" s="368" t="s">
        <v>819</v>
      </c>
    </row>
    <row r="95" spans="1:5" x14ac:dyDescent="0.15">
      <c r="A95" s="368" t="s">
        <v>820</v>
      </c>
      <c r="B95" s="368" t="s">
        <v>425</v>
      </c>
      <c r="C95" s="368" t="s">
        <v>821</v>
      </c>
      <c r="D95" s="368" t="s">
        <v>543</v>
      </c>
      <c r="E95" s="368" t="s">
        <v>822</v>
      </c>
    </row>
    <row r="96" spans="1:5" x14ac:dyDescent="0.15">
      <c r="A96" s="368" t="s">
        <v>823</v>
      </c>
      <c r="B96" s="368" t="s">
        <v>425</v>
      </c>
      <c r="C96" s="368" t="s">
        <v>824</v>
      </c>
      <c r="D96" s="368" t="s">
        <v>543</v>
      </c>
      <c r="E96" s="368" t="s">
        <v>825</v>
      </c>
    </row>
    <row r="97" spans="1:5" x14ac:dyDescent="0.15">
      <c r="A97" s="368" t="s">
        <v>826</v>
      </c>
      <c r="B97" s="368" t="s">
        <v>425</v>
      </c>
      <c r="C97" s="368" t="s">
        <v>827</v>
      </c>
      <c r="D97" s="368" t="s">
        <v>543</v>
      </c>
      <c r="E97" s="368" t="s">
        <v>828</v>
      </c>
    </row>
    <row r="98" spans="1:5" x14ac:dyDescent="0.15">
      <c r="A98" s="368" t="s">
        <v>829</v>
      </c>
      <c r="B98" s="368" t="s">
        <v>425</v>
      </c>
      <c r="C98" s="368" t="s">
        <v>830</v>
      </c>
      <c r="D98" s="368" t="s">
        <v>543</v>
      </c>
      <c r="E98" s="368" t="s">
        <v>831</v>
      </c>
    </row>
    <row r="99" spans="1:5" x14ac:dyDescent="0.15">
      <c r="A99" s="368" t="s">
        <v>832</v>
      </c>
      <c r="B99" s="368" t="s">
        <v>425</v>
      </c>
      <c r="C99" s="368" t="s">
        <v>833</v>
      </c>
      <c r="D99" s="368" t="s">
        <v>543</v>
      </c>
      <c r="E99" s="368" t="s">
        <v>834</v>
      </c>
    </row>
    <row r="100" spans="1:5" x14ac:dyDescent="0.15">
      <c r="A100" s="368" t="s">
        <v>835</v>
      </c>
      <c r="B100" s="368" t="s">
        <v>425</v>
      </c>
      <c r="C100" s="368" t="s">
        <v>836</v>
      </c>
      <c r="D100" s="368" t="s">
        <v>543</v>
      </c>
      <c r="E100" s="368" t="s">
        <v>837</v>
      </c>
    </row>
    <row r="101" spans="1:5" x14ac:dyDescent="0.15">
      <c r="A101" s="368" t="s">
        <v>838</v>
      </c>
      <c r="B101" s="368" t="s">
        <v>425</v>
      </c>
      <c r="C101" s="368" t="s">
        <v>839</v>
      </c>
      <c r="D101" s="368" t="s">
        <v>543</v>
      </c>
      <c r="E101" s="368" t="s">
        <v>840</v>
      </c>
    </row>
    <row r="102" spans="1:5" x14ac:dyDescent="0.15">
      <c r="A102" s="368" t="s">
        <v>841</v>
      </c>
      <c r="B102" s="368" t="s">
        <v>425</v>
      </c>
      <c r="C102" s="368" t="s">
        <v>842</v>
      </c>
      <c r="D102" s="368" t="s">
        <v>543</v>
      </c>
      <c r="E102" s="368" t="s">
        <v>843</v>
      </c>
    </row>
    <row r="103" spans="1:5" x14ac:dyDescent="0.15">
      <c r="A103" s="368" t="s">
        <v>844</v>
      </c>
      <c r="B103" s="368" t="s">
        <v>425</v>
      </c>
      <c r="C103" s="368" t="s">
        <v>845</v>
      </c>
      <c r="D103" s="368" t="s">
        <v>543</v>
      </c>
      <c r="E103" s="368" t="s">
        <v>846</v>
      </c>
    </row>
    <row r="104" spans="1:5" x14ac:dyDescent="0.15">
      <c r="A104" s="368" t="s">
        <v>847</v>
      </c>
      <c r="B104" s="368" t="s">
        <v>425</v>
      </c>
      <c r="C104" s="368" t="s">
        <v>848</v>
      </c>
      <c r="D104" s="368" t="s">
        <v>543</v>
      </c>
      <c r="E104" s="368" t="s">
        <v>849</v>
      </c>
    </row>
    <row r="105" spans="1:5" x14ac:dyDescent="0.15">
      <c r="A105" s="368" t="s">
        <v>850</v>
      </c>
      <c r="B105" s="368" t="s">
        <v>425</v>
      </c>
      <c r="C105" s="368" t="s">
        <v>851</v>
      </c>
      <c r="D105" s="368" t="s">
        <v>543</v>
      </c>
      <c r="E105" s="368" t="s">
        <v>852</v>
      </c>
    </row>
    <row r="106" spans="1:5" x14ac:dyDescent="0.15">
      <c r="A106" s="368" t="s">
        <v>853</v>
      </c>
      <c r="B106" s="368" t="s">
        <v>425</v>
      </c>
      <c r="C106" s="368" t="s">
        <v>854</v>
      </c>
      <c r="D106" s="368" t="s">
        <v>543</v>
      </c>
      <c r="E106" s="368" t="s">
        <v>855</v>
      </c>
    </row>
    <row r="107" spans="1:5" x14ac:dyDescent="0.15">
      <c r="A107" s="368" t="s">
        <v>856</v>
      </c>
      <c r="B107" s="368" t="s">
        <v>425</v>
      </c>
      <c r="C107" s="368" t="s">
        <v>857</v>
      </c>
      <c r="D107" s="368" t="s">
        <v>543</v>
      </c>
      <c r="E107" s="368" t="s">
        <v>858</v>
      </c>
    </row>
    <row r="108" spans="1:5" x14ac:dyDescent="0.15">
      <c r="A108" s="368" t="s">
        <v>859</v>
      </c>
      <c r="B108" s="368" t="s">
        <v>425</v>
      </c>
      <c r="C108" s="368" t="s">
        <v>860</v>
      </c>
      <c r="D108" s="368" t="s">
        <v>543</v>
      </c>
      <c r="E108" s="368" t="s">
        <v>861</v>
      </c>
    </row>
    <row r="109" spans="1:5" x14ac:dyDescent="0.15">
      <c r="A109" s="368" t="s">
        <v>862</v>
      </c>
      <c r="B109" s="368" t="s">
        <v>425</v>
      </c>
      <c r="C109" s="368" t="s">
        <v>863</v>
      </c>
      <c r="D109" s="368" t="s">
        <v>543</v>
      </c>
      <c r="E109" s="368" t="s">
        <v>864</v>
      </c>
    </row>
    <row r="110" spans="1:5" x14ac:dyDescent="0.15">
      <c r="A110" s="368" t="s">
        <v>865</v>
      </c>
      <c r="B110" s="368" t="s">
        <v>425</v>
      </c>
      <c r="C110" s="368" t="s">
        <v>866</v>
      </c>
      <c r="D110" s="368" t="s">
        <v>543</v>
      </c>
      <c r="E110" s="368" t="s">
        <v>867</v>
      </c>
    </row>
    <row r="111" spans="1:5" x14ac:dyDescent="0.15">
      <c r="A111" s="368" t="s">
        <v>868</v>
      </c>
      <c r="B111" s="368" t="s">
        <v>425</v>
      </c>
      <c r="C111" s="368" t="s">
        <v>869</v>
      </c>
      <c r="D111" s="368" t="s">
        <v>543</v>
      </c>
      <c r="E111" s="368" t="s">
        <v>870</v>
      </c>
    </row>
    <row r="112" spans="1:5" x14ac:dyDescent="0.15">
      <c r="A112" s="368" t="s">
        <v>871</v>
      </c>
      <c r="B112" s="368" t="s">
        <v>425</v>
      </c>
      <c r="C112" s="368" t="s">
        <v>872</v>
      </c>
      <c r="D112" s="368" t="s">
        <v>543</v>
      </c>
      <c r="E112" s="368" t="s">
        <v>873</v>
      </c>
    </row>
    <row r="113" spans="1:5" x14ac:dyDescent="0.15">
      <c r="A113" s="368" t="s">
        <v>874</v>
      </c>
      <c r="B113" s="368" t="s">
        <v>425</v>
      </c>
      <c r="C113" s="368" t="s">
        <v>875</v>
      </c>
      <c r="D113" s="368" t="s">
        <v>543</v>
      </c>
      <c r="E113" s="368" t="s">
        <v>876</v>
      </c>
    </row>
    <row r="114" spans="1:5" x14ac:dyDescent="0.15">
      <c r="A114" s="368" t="s">
        <v>877</v>
      </c>
      <c r="B114" s="368" t="s">
        <v>425</v>
      </c>
      <c r="C114" s="368" t="s">
        <v>878</v>
      </c>
      <c r="D114" s="368" t="s">
        <v>543</v>
      </c>
      <c r="E114" s="368" t="s">
        <v>879</v>
      </c>
    </row>
    <row r="115" spans="1:5" x14ac:dyDescent="0.15">
      <c r="A115" s="368" t="s">
        <v>880</v>
      </c>
      <c r="B115" s="368" t="s">
        <v>425</v>
      </c>
      <c r="C115" s="368" t="s">
        <v>881</v>
      </c>
      <c r="D115" s="368" t="s">
        <v>543</v>
      </c>
      <c r="E115" s="368" t="s">
        <v>882</v>
      </c>
    </row>
    <row r="116" spans="1:5" x14ac:dyDescent="0.15">
      <c r="A116" s="368" t="s">
        <v>883</v>
      </c>
      <c r="B116" s="368" t="s">
        <v>425</v>
      </c>
      <c r="C116" s="368" t="s">
        <v>884</v>
      </c>
      <c r="D116" s="368" t="s">
        <v>543</v>
      </c>
      <c r="E116" s="368" t="s">
        <v>885</v>
      </c>
    </row>
    <row r="117" spans="1:5" x14ac:dyDescent="0.15">
      <c r="A117" s="368" t="s">
        <v>886</v>
      </c>
      <c r="B117" s="368" t="s">
        <v>425</v>
      </c>
      <c r="C117" s="368" t="s">
        <v>887</v>
      </c>
      <c r="D117" s="368" t="s">
        <v>543</v>
      </c>
      <c r="E117" s="368" t="s">
        <v>888</v>
      </c>
    </row>
    <row r="118" spans="1:5" x14ac:dyDescent="0.15">
      <c r="A118" s="368" t="s">
        <v>889</v>
      </c>
      <c r="B118" s="368" t="s">
        <v>425</v>
      </c>
      <c r="C118" s="368" t="s">
        <v>890</v>
      </c>
      <c r="D118" s="368" t="s">
        <v>543</v>
      </c>
      <c r="E118" s="368" t="s">
        <v>684</v>
      </c>
    </row>
    <row r="119" spans="1:5" x14ac:dyDescent="0.15">
      <c r="A119" s="368" t="s">
        <v>891</v>
      </c>
      <c r="B119" s="368" t="s">
        <v>425</v>
      </c>
      <c r="C119" s="368" t="s">
        <v>892</v>
      </c>
      <c r="D119" s="368" t="s">
        <v>543</v>
      </c>
      <c r="E119" s="368" t="s">
        <v>893</v>
      </c>
    </row>
    <row r="120" spans="1:5" x14ac:dyDescent="0.15">
      <c r="A120" s="368" t="s">
        <v>894</v>
      </c>
      <c r="B120" s="368" t="s">
        <v>425</v>
      </c>
      <c r="C120" s="368" t="s">
        <v>895</v>
      </c>
      <c r="D120" s="368" t="s">
        <v>543</v>
      </c>
      <c r="E120" s="368" t="s">
        <v>896</v>
      </c>
    </row>
    <row r="121" spans="1:5" x14ac:dyDescent="0.15">
      <c r="A121" s="368" t="s">
        <v>897</v>
      </c>
      <c r="B121" s="368" t="s">
        <v>425</v>
      </c>
      <c r="C121" s="368" t="s">
        <v>898</v>
      </c>
      <c r="D121" s="368" t="s">
        <v>543</v>
      </c>
      <c r="E121" s="368" t="s">
        <v>899</v>
      </c>
    </row>
    <row r="122" spans="1:5" x14ac:dyDescent="0.15">
      <c r="A122" s="368" t="s">
        <v>900</v>
      </c>
      <c r="B122" s="368" t="s">
        <v>425</v>
      </c>
      <c r="C122" s="368" t="s">
        <v>901</v>
      </c>
      <c r="D122" s="368" t="s">
        <v>543</v>
      </c>
      <c r="E122" s="368" t="s">
        <v>902</v>
      </c>
    </row>
    <row r="123" spans="1:5" x14ac:dyDescent="0.15">
      <c r="A123" s="368" t="s">
        <v>903</v>
      </c>
      <c r="B123" s="368" t="s">
        <v>425</v>
      </c>
      <c r="C123" s="368" t="s">
        <v>904</v>
      </c>
      <c r="D123" s="368" t="s">
        <v>543</v>
      </c>
      <c r="E123" s="368" t="s">
        <v>905</v>
      </c>
    </row>
    <row r="124" spans="1:5" x14ac:dyDescent="0.15">
      <c r="A124" s="368" t="s">
        <v>906</v>
      </c>
      <c r="B124" s="368" t="s">
        <v>425</v>
      </c>
      <c r="C124" s="368" t="s">
        <v>907</v>
      </c>
      <c r="D124" s="368" t="s">
        <v>543</v>
      </c>
      <c r="E124" s="368" t="s">
        <v>908</v>
      </c>
    </row>
    <row r="125" spans="1:5" x14ac:dyDescent="0.15">
      <c r="A125" s="368" t="s">
        <v>909</v>
      </c>
      <c r="B125" s="368" t="s">
        <v>425</v>
      </c>
      <c r="C125" s="368" t="s">
        <v>910</v>
      </c>
      <c r="D125" s="368" t="s">
        <v>543</v>
      </c>
      <c r="E125" s="368" t="s">
        <v>911</v>
      </c>
    </row>
    <row r="126" spans="1:5" x14ac:dyDescent="0.15">
      <c r="A126" s="368" t="s">
        <v>912</v>
      </c>
      <c r="B126" s="368" t="s">
        <v>425</v>
      </c>
      <c r="C126" s="368" t="s">
        <v>913</v>
      </c>
      <c r="D126" s="368" t="s">
        <v>543</v>
      </c>
      <c r="E126" s="368" t="s">
        <v>914</v>
      </c>
    </row>
    <row r="127" spans="1:5" x14ac:dyDescent="0.15">
      <c r="A127" s="368" t="s">
        <v>915</v>
      </c>
      <c r="B127" s="368" t="s">
        <v>425</v>
      </c>
      <c r="C127" s="368" t="s">
        <v>916</v>
      </c>
      <c r="D127" s="368" t="s">
        <v>543</v>
      </c>
      <c r="E127" s="368" t="s">
        <v>917</v>
      </c>
    </row>
    <row r="128" spans="1:5" x14ac:dyDescent="0.15">
      <c r="A128" s="368" t="s">
        <v>918</v>
      </c>
      <c r="B128" s="368" t="s">
        <v>425</v>
      </c>
      <c r="C128" s="368" t="s">
        <v>919</v>
      </c>
      <c r="D128" s="368" t="s">
        <v>543</v>
      </c>
      <c r="E128" s="368" t="s">
        <v>920</v>
      </c>
    </row>
    <row r="129" spans="1:5" x14ac:dyDescent="0.15">
      <c r="A129" s="368" t="s">
        <v>921</v>
      </c>
      <c r="B129" s="368" t="s">
        <v>425</v>
      </c>
      <c r="C129" s="368" t="s">
        <v>922</v>
      </c>
      <c r="D129" s="368" t="s">
        <v>543</v>
      </c>
      <c r="E129" s="368" t="s">
        <v>923</v>
      </c>
    </row>
    <row r="130" spans="1:5" x14ac:dyDescent="0.15">
      <c r="A130" s="368" t="s">
        <v>924</v>
      </c>
      <c r="B130" s="368" t="s">
        <v>425</v>
      </c>
      <c r="C130" s="368" t="s">
        <v>925</v>
      </c>
      <c r="D130" s="368" t="s">
        <v>543</v>
      </c>
      <c r="E130" s="368" t="s">
        <v>926</v>
      </c>
    </row>
    <row r="131" spans="1:5" x14ac:dyDescent="0.15">
      <c r="A131" s="368" t="s">
        <v>927</v>
      </c>
      <c r="B131" s="368" t="s">
        <v>425</v>
      </c>
      <c r="C131" s="368" t="s">
        <v>928</v>
      </c>
      <c r="D131" s="368" t="s">
        <v>543</v>
      </c>
      <c r="E131" s="368" t="s">
        <v>929</v>
      </c>
    </row>
    <row r="132" spans="1:5" x14ac:dyDescent="0.15">
      <c r="A132" s="368" t="s">
        <v>930</v>
      </c>
      <c r="B132" s="368" t="s">
        <v>425</v>
      </c>
      <c r="C132" s="368" t="s">
        <v>931</v>
      </c>
      <c r="D132" s="368" t="s">
        <v>543</v>
      </c>
      <c r="E132" s="368" t="s">
        <v>932</v>
      </c>
    </row>
    <row r="133" spans="1:5" x14ac:dyDescent="0.15">
      <c r="A133" s="368" t="s">
        <v>933</v>
      </c>
      <c r="B133" s="368" t="s">
        <v>425</v>
      </c>
      <c r="C133" s="368" t="s">
        <v>934</v>
      </c>
      <c r="D133" s="368" t="s">
        <v>543</v>
      </c>
      <c r="E133" s="368" t="s">
        <v>935</v>
      </c>
    </row>
    <row r="134" spans="1:5" x14ac:dyDescent="0.15">
      <c r="A134" s="368" t="s">
        <v>936</v>
      </c>
      <c r="B134" s="368" t="s">
        <v>425</v>
      </c>
      <c r="C134" s="368" t="s">
        <v>937</v>
      </c>
      <c r="D134" s="368" t="s">
        <v>543</v>
      </c>
      <c r="E134" s="368" t="s">
        <v>938</v>
      </c>
    </row>
    <row r="135" spans="1:5" x14ac:dyDescent="0.15">
      <c r="A135" s="368" t="s">
        <v>939</v>
      </c>
      <c r="B135" s="368" t="s">
        <v>425</v>
      </c>
      <c r="C135" s="368" t="s">
        <v>940</v>
      </c>
      <c r="D135" s="368" t="s">
        <v>543</v>
      </c>
      <c r="E135" s="368" t="s">
        <v>941</v>
      </c>
    </row>
    <row r="136" spans="1:5" x14ac:dyDescent="0.15">
      <c r="A136" s="368" t="s">
        <v>942</v>
      </c>
      <c r="B136" s="368" t="s">
        <v>425</v>
      </c>
      <c r="C136" s="368" t="s">
        <v>943</v>
      </c>
      <c r="D136" s="368" t="s">
        <v>543</v>
      </c>
      <c r="E136" s="368" t="s">
        <v>944</v>
      </c>
    </row>
    <row r="137" spans="1:5" x14ac:dyDescent="0.15">
      <c r="A137" s="368" t="s">
        <v>945</v>
      </c>
      <c r="B137" s="368" t="s">
        <v>425</v>
      </c>
      <c r="C137" s="368" t="s">
        <v>946</v>
      </c>
      <c r="D137" s="368" t="s">
        <v>543</v>
      </c>
      <c r="E137" s="368" t="s">
        <v>947</v>
      </c>
    </row>
    <row r="138" spans="1:5" x14ac:dyDescent="0.15">
      <c r="A138" s="368" t="s">
        <v>948</v>
      </c>
      <c r="B138" s="368" t="s">
        <v>425</v>
      </c>
      <c r="C138" s="368" t="s">
        <v>949</v>
      </c>
      <c r="D138" s="368" t="s">
        <v>543</v>
      </c>
      <c r="E138" s="368" t="s">
        <v>950</v>
      </c>
    </row>
    <row r="139" spans="1:5" x14ac:dyDescent="0.15">
      <c r="A139" s="368" t="s">
        <v>951</v>
      </c>
      <c r="B139" s="368" t="s">
        <v>425</v>
      </c>
      <c r="C139" s="368" t="s">
        <v>952</v>
      </c>
      <c r="D139" s="368" t="s">
        <v>543</v>
      </c>
      <c r="E139" s="368" t="s">
        <v>953</v>
      </c>
    </row>
    <row r="140" spans="1:5" x14ac:dyDescent="0.15">
      <c r="A140" s="368" t="s">
        <v>954</v>
      </c>
      <c r="B140" s="368" t="s">
        <v>425</v>
      </c>
      <c r="C140" s="368" t="s">
        <v>955</v>
      </c>
      <c r="D140" s="368" t="s">
        <v>543</v>
      </c>
      <c r="E140" s="368" t="s">
        <v>956</v>
      </c>
    </row>
    <row r="141" spans="1:5" x14ac:dyDescent="0.15">
      <c r="A141" s="368" t="s">
        <v>957</v>
      </c>
      <c r="B141" s="368" t="s">
        <v>425</v>
      </c>
      <c r="C141" s="368" t="s">
        <v>958</v>
      </c>
      <c r="D141" s="368" t="s">
        <v>543</v>
      </c>
      <c r="E141" s="368" t="s">
        <v>959</v>
      </c>
    </row>
    <row r="142" spans="1:5" x14ac:dyDescent="0.15">
      <c r="A142" s="368" t="s">
        <v>960</v>
      </c>
      <c r="B142" s="368" t="s">
        <v>425</v>
      </c>
      <c r="C142" s="368" t="s">
        <v>961</v>
      </c>
      <c r="D142" s="368" t="s">
        <v>543</v>
      </c>
      <c r="E142" s="368" t="s">
        <v>962</v>
      </c>
    </row>
    <row r="143" spans="1:5" x14ac:dyDescent="0.15">
      <c r="A143" s="368" t="s">
        <v>963</v>
      </c>
      <c r="B143" s="368" t="s">
        <v>425</v>
      </c>
      <c r="C143" s="368" t="s">
        <v>964</v>
      </c>
      <c r="D143" s="368" t="s">
        <v>543</v>
      </c>
      <c r="E143" s="368" t="s">
        <v>965</v>
      </c>
    </row>
    <row r="144" spans="1:5" x14ac:dyDescent="0.15">
      <c r="A144" s="368" t="s">
        <v>966</v>
      </c>
      <c r="B144" s="368" t="s">
        <v>425</v>
      </c>
      <c r="C144" s="368" t="s">
        <v>967</v>
      </c>
      <c r="D144" s="368" t="s">
        <v>543</v>
      </c>
      <c r="E144" s="368" t="s">
        <v>968</v>
      </c>
    </row>
    <row r="145" spans="1:5" x14ac:dyDescent="0.15">
      <c r="A145" s="368" t="s">
        <v>969</v>
      </c>
      <c r="B145" s="368" t="s">
        <v>425</v>
      </c>
      <c r="C145" s="368" t="s">
        <v>970</v>
      </c>
      <c r="D145" s="368" t="s">
        <v>543</v>
      </c>
      <c r="E145" s="368" t="s">
        <v>971</v>
      </c>
    </row>
    <row r="146" spans="1:5" x14ac:dyDescent="0.15">
      <c r="A146" s="368" t="s">
        <v>972</v>
      </c>
      <c r="B146" s="368" t="s">
        <v>425</v>
      </c>
      <c r="C146" s="368" t="s">
        <v>973</v>
      </c>
      <c r="D146" s="368" t="s">
        <v>543</v>
      </c>
      <c r="E146" s="368" t="s">
        <v>974</v>
      </c>
    </row>
    <row r="147" spans="1:5" x14ac:dyDescent="0.15">
      <c r="A147" s="368" t="s">
        <v>975</v>
      </c>
      <c r="B147" s="368" t="s">
        <v>425</v>
      </c>
      <c r="C147" s="368" t="s">
        <v>976</v>
      </c>
      <c r="D147" s="368" t="s">
        <v>543</v>
      </c>
      <c r="E147" s="368" t="s">
        <v>977</v>
      </c>
    </row>
    <row r="148" spans="1:5" x14ac:dyDescent="0.15">
      <c r="A148" s="368" t="s">
        <v>978</v>
      </c>
      <c r="B148" s="368" t="s">
        <v>425</v>
      </c>
      <c r="C148" s="368" t="s">
        <v>979</v>
      </c>
      <c r="D148" s="368" t="s">
        <v>543</v>
      </c>
      <c r="E148" s="368" t="s">
        <v>980</v>
      </c>
    </row>
    <row r="149" spans="1:5" x14ac:dyDescent="0.15">
      <c r="A149" s="368" t="s">
        <v>981</v>
      </c>
      <c r="B149" s="368" t="s">
        <v>425</v>
      </c>
      <c r="C149" s="368" t="s">
        <v>982</v>
      </c>
      <c r="D149" s="368" t="s">
        <v>543</v>
      </c>
      <c r="E149" s="368" t="s">
        <v>983</v>
      </c>
    </row>
    <row r="150" spans="1:5" x14ac:dyDescent="0.15">
      <c r="A150" s="368" t="s">
        <v>984</v>
      </c>
      <c r="B150" s="368" t="s">
        <v>425</v>
      </c>
      <c r="C150" s="368" t="s">
        <v>985</v>
      </c>
      <c r="D150" s="368" t="s">
        <v>543</v>
      </c>
      <c r="E150" s="368" t="s">
        <v>986</v>
      </c>
    </row>
    <row r="151" spans="1:5" x14ac:dyDescent="0.15">
      <c r="A151" s="368" t="s">
        <v>987</v>
      </c>
      <c r="B151" s="368" t="s">
        <v>425</v>
      </c>
      <c r="C151" s="368" t="s">
        <v>988</v>
      </c>
      <c r="D151" s="368" t="s">
        <v>543</v>
      </c>
      <c r="E151" s="368" t="s">
        <v>989</v>
      </c>
    </row>
    <row r="152" spans="1:5" x14ac:dyDescent="0.15">
      <c r="A152" s="368" t="s">
        <v>990</v>
      </c>
      <c r="B152" s="368" t="s">
        <v>425</v>
      </c>
      <c r="C152" s="368" t="s">
        <v>991</v>
      </c>
      <c r="D152" s="368" t="s">
        <v>543</v>
      </c>
      <c r="E152" s="368" t="s">
        <v>992</v>
      </c>
    </row>
    <row r="153" spans="1:5" x14ac:dyDescent="0.15">
      <c r="A153" s="368" t="s">
        <v>993</v>
      </c>
      <c r="B153" s="368" t="s">
        <v>425</v>
      </c>
      <c r="C153" s="368" t="s">
        <v>994</v>
      </c>
      <c r="D153" s="368" t="s">
        <v>543</v>
      </c>
      <c r="E153" s="368" t="s">
        <v>995</v>
      </c>
    </row>
    <row r="154" spans="1:5" x14ac:dyDescent="0.15">
      <c r="A154" s="368" t="s">
        <v>996</v>
      </c>
      <c r="B154" s="368" t="s">
        <v>425</v>
      </c>
      <c r="C154" s="368" t="s">
        <v>997</v>
      </c>
      <c r="D154" s="368" t="s">
        <v>543</v>
      </c>
      <c r="E154" s="368" t="s">
        <v>998</v>
      </c>
    </row>
    <row r="155" spans="1:5" x14ac:dyDescent="0.15">
      <c r="A155" s="368" t="s">
        <v>999</v>
      </c>
      <c r="B155" s="368" t="s">
        <v>425</v>
      </c>
      <c r="C155" s="368" t="s">
        <v>1000</v>
      </c>
      <c r="D155" s="368" t="s">
        <v>543</v>
      </c>
      <c r="E155" s="368" t="s">
        <v>1001</v>
      </c>
    </row>
    <row r="156" spans="1:5" x14ac:dyDescent="0.15">
      <c r="A156" s="368" t="s">
        <v>1002</v>
      </c>
      <c r="B156" s="368" t="s">
        <v>425</v>
      </c>
      <c r="C156" s="368" t="s">
        <v>1003</v>
      </c>
      <c r="D156" s="368" t="s">
        <v>543</v>
      </c>
      <c r="E156" s="368" t="s">
        <v>1004</v>
      </c>
    </row>
    <row r="157" spans="1:5" x14ac:dyDescent="0.15">
      <c r="A157" s="368" t="s">
        <v>1005</v>
      </c>
      <c r="B157" s="368" t="s">
        <v>425</v>
      </c>
      <c r="C157" s="368" t="s">
        <v>1006</v>
      </c>
      <c r="D157" s="368" t="s">
        <v>543</v>
      </c>
      <c r="E157" s="368" t="s">
        <v>1007</v>
      </c>
    </row>
    <row r="158" spans="1:5" x14ac:dyDescent="0.15">
      <c r="A158" s="368" t="s">
        <v>1008</v>
      </c>
      <c r="B158" s="368" t="s">
        <v>425</v>
      </c>
      <c r="C158" s="368" t="s">
        <v>1009</v>
      </c>
      <c r="D158" s="368" t="s">
        <v>543</v>
      </c>
      <c r="E158" s="368" t="s">
        <v>1010</v>
      </c>
    </row>
    <row r="159" spans="1:5" x14ac:dyDescent="0.15">
      <c r="A159" s="368" t="s">
        <v>1011</v>
      </c>
      <c r="B159" s="368" t="s">
        <v>425</v>
      </c>
      <c r="C159" s="368" t="s">
        <v>1012</v>
      </c>
      <c r="D159" s="368" t="s">
        <v>543</v>
      </c>
      <c r="E159" s="368" t="s">
        <v>1013</v>
      </c>
    </row>
    <row r="160" spans="1:5" x14ac:dyDescent="0.15">
      <c r="A160" s="368" t="s">
        <v>1014</v>
      </c>
      <c r="B160" s="368" t="s">
        <v>425</v>
      </c>
      <c r="C160" s="368" t="s">
        <v>1015</v>
      </c>
      <c r="D160" s="368" t="s">
        <v>543</v>
      </c>
      <c r="E160" s="368" t="s">
        <v>1016</v>
      </c>
    </row>
    <row r="161" spans="1:5" x14ac:dyDescent="0.15">
      <c r="A161" s="368" t="s">
        <v>1017</v>
      </c>
      <c r="B161" s="368" t="s">
        <v>425</v>
      </c>
      <c r="C161" s="368" t="s">
        <v>1018</v>
      </c>
      <c r="D161" s="368" t="s">
        <v>543</v>
      </c>
      <c r="E161" s="368" t="s">
        <v>1019</v>
      </c>
    </row>
    <row r="162" spans="1:5" x14ac:dyDescent="0.15">
      <c r="A162" s="368" t="s">
        <v>1020</v>
      </c>
      <c r="B162" s="368" t="s">
        <v>425</v>
      </c>
      <c r="C162" s="368" t="s">
        <v>1021</v>
      </c>
      <c r="D162" s="368" t="s">
        <v>543</v>
      </c>
      <c r="E162" s="368" t="s">
        <v>1022</v>
      </c>
    </row>
    <row r="163" spans="1:5" x14ac:dyDescent="0.15">
      <c r="A163" s="368" t="s">
        <v>1023</v>
      </c>
      <c r="B163" s="368" t="s">
        <v>425</v>
      </c>
      <c r="C163" s="368" t="s">
        <v>1024</v>
      </c>
      <c r="D163" s="368" t="s">
        <v>543</v>
      </c>
      <c r="E163" s="368" t="s">
        <v>1025</v>
      </c>
    </row>
    <row r="164" spans="1:5" x14ac:dyDescent="0.15">
      <c r="A164" s="368" t="s">
        <v>1026</v>
      </c>
      <c r="B164" s="368" t="s">
        <v>425</v>
      </c>
      <c r="C164" s="368" t="s">
        <v>1027</v>
      </c>
      <c r="D164" s="368" t="s">
        <v>543</v>
      </c>
      <c r="E164" s="368" t="s">
        <v>1028</v>
      </c>
    </row>
    <row r="165" spans="1:5" x14ac:dyDescent="0.15">
      <c r="A165" s="368" t="s">
        <v>1029</v>
      </c>
      <c r="B165" s="368" t="s">
        <v>425</v>
      </c>
      <c r="C165" s="368" t="s">
        <v>1030</v>
      </c>
      <c r="D165" s="368" t="s">
        <v>543</v>
      </c>
      <c r="E165" s="368" t="s">
        <v>1031</v>
      </c>
    </row>
    <row r="166" spans="1:5" x14ac:dyDescent="0.15">
      <c r="A166" s="368" t="s">
        <v>1032</v>
      </c>
      <c r="B166" s="368" t="s">
        <v>425</v>
      </c>
      <c r="C166" s="368" t="s">
        <v>1033</v>
      </c>
      <c r="D166" s="368" t="s">
        <v>543</v>
      </c>
      <c r="E166" s="368" t="s">
        <v>1034</v>
      </c>
    </row>
    <row r="167" spans="1:5" x14ac:dyDescent="0.15">
      <c r="A167" s="368" t="s">
        <v>1035</v>
      </c>
      <c r="B167" s="368" t="s">
        <v>425</v>
      </c>
      <c r="C167" s="368" t="s">
        <v>1036</v>
      </c>
      <c r="D167" s="368" t="s">
        <v>543</v>
      </c>
      <c r="E167" s="368" t="s">
        <v>1037</v>
      </c>
    </row>
    <row r="168" spans="1:5" x14ac:dyDescent="0.15">
      <c r="A168" s="368" t="s">
        <v>1038</v>
      </c>
      <c r="B168" s="368" t="s">
        <v>425</v>
      </c>
      <c r="C168" s="368" t="s">
        <v>1039</v>
      </c>
      <c r="D168" s="368" t="s">
        <v>543</v>
      </c>
      <c r="E168" s="368" t="s">
        <v>1040</v>
      </c>
    </row>
    <row r="169" spans="1:5" x14ac:dyDescent="0.15">
      <c r="A169" s="368" t="s">
        <v>1041</v>
      </c>
      <c r="B169" s="368" t="s">
        <v>425</v>
      </c>
      <c r="C169" s="368" t="s">
        <v>1042</v>
      </c>
      <c r="D169" s="368" t="s">
        <v>543</v>
      </c>
      <c r="E169" s="368" t="s">
        <v>1043</v>
      </c>
    </row>
    <row r="170" spans="1:5" x14ac:dyDescent="0.15">
      <c r="A170" s="368" t="s">
        <v>1044</v>
      </c>
      <c r="B170" s="368" t="s">
        <v>425</v>
      </c>
      <c r="C170" s="368" t="s">
        <v>1045</v>
      </c>
      <c r="D170" s="368" t="s">
        <v>543</v>
      </c>
      <c r="E170" s="368" t="s">
        <v>1046</v>
      </c>
    </row>
    <row r="171" spans="1:5" x14ac:dyDescent="0.15">
      <c r="A171" s="368" t="s">
        <v>1047</v>
      </c>
      <c r="B171" s="368" t="s">
        <v>425</v>
      </c>
      <c r="C171" s="368" t="s">
        <v>1048</v>
      </c>
      <c r="D171" s="368" t="s">
        <v>543</v>
      </c>
      <c r="E171" s="368" t="s">
        <v>1049</v>
      </c>
    </row>
    <row r="172" spans="1:5" x14ac:dyDescent="0.15">
      <c r="A172" s="368" t="s">
        <v>1050</v>
      </c>
      <c r="B172" s="368" t="s">
        <v>425</v>
      </c>
      <c r="C172" s="368" t="s">
        <v>1051</v>
      </c>
      <c r="D172" s="368" t="s">
        <v>543</v>
      </c>
      <c r="E172" s="368" t="s">
        <v>1052</v>
      </c>
    </row>
    <row r="173" spans="1:5" x14ac:dyDescent="0.15">
      <c r="A173" s="368" t="s">
        <v>1053</v>
      </c>
      <c r="B173" s="368" t="s">
        <v>425</v>
      </c>
      <c r="C173" s="368" t="s">
        <v>1054</v>
      </c>
      <c r="D173" s="368" t="s">
        <v>543</v>
      </c>
      <c r="E173" s="368" t="s">
        <v>1055</v>
      </c>
    </row>
    <row r="174" spans="1:5" x14ac:dyDescent="0.15">
      <c r="A174" s="368" t="s">
        <v>1056</v>
      </c>
      <c r="B174" s="368" t="s">
        <v>425</v>
      </c>
      <c r="C174" s="368" t="s">
        <v>1057</v>
      </c>
      <c r="D174" s="368" t="s">
        <v>543</v>
      </c>
      <c r="E174" s="368" t="s">
        <v>1058</v>
      </c>
    </row>
    <row r="175" spans="1:5" x14ac:dyDescent="0.15">
      <c r="A175" s="368" t="s">
        <v>1059</v>
      </c>
      <c r="B175" s="368" t="s">
        <v>425</v>
      </c>
      <c r="C175" s="368" t="s">
        <v>1060</v>
      </c>
      <c r="D175" s="368" t="s">
        <v>543</v>
      </c>
      <c r="E175" s="368" t="s">
        <v>1061</v>
      </c>
    </row>
    <row r="176" spans="1:5" x14ac:dyDescent="0.15">
      <c r="A176" s="368" t="s">
        <v>1062</v>
      </c>
      <c r="B176" s="368" t="s">
        <v>425</v>
      </c>
      <c r="C176" s="368" t="s">
        <v>1063</v>
      </c>
      <c r="D176" s="368" t="s">
        <v>543</v>
      </c>
      <c r="E176" s="368" t="s">
        <v>1064</v>
      </c>
    </row>
    <row r="177" spans="1:5" x14ac:dyDescent="0.15">
      <c r="A177" s="368" t="s">
        <v>1065</v>
      </c>
      <c r="B177" s="368" t="s">
        <v>425</v>
      </c>
      <c r="C177" s="368" t="s">
        <v>1066</v>
      </c>
      <c r="D177" s="368" t="s">
        <v>543</v>
      </c>
      <c r="E177" s="368" t="s">
        <v>1067</v>
      </c>
    </row>
    <row r="178" spans="1:5" x14ac:dyDescent="0.15">
      <c r="A178" s="368" t="s">
        <v>1068</v>
      </c>
      <c r="B178" s="368" t="s">
        <v>425</v>
      </c>
      <c r="C178" s="368" t="s">
        <v>1069</v>
      </c>
      <c r="D178" s="368" t="s">
        <v>543</v>
      </c>
      <c r="E178" s="368" t="s">
        <v>1070</v>
      </c>
    </row>
    <row r="179" spans="1:5" x14ac:dyDescent="0.15">
      <c r="A179" s="368" t="s">
        <v>1071</v>
      </c>
      <c r="B179" s="368" t="s">
        <v>425</v>
      </c>
      <c r="C179" s="368" t="s">
        <v>1072</v>
      </c>
      <c r="D179" s="368" t="s">
        <v>543</v>
      </c>
      <c r="E179" s="368" t="s">
        <v>1073</v>
      </c>
    </row>
    <row r="180" spans="1:5" x14ac:dyDescent="0.15">
      <c r="A180" s="368" t="s">
        <v>1074</v>
      </c>
      <c r="B180" s="368" t="s">
        <v>425</v>
      </c>
      <c r="C180" s="368" t="s">
        <v>1075</v>
      </c>
      <c r="D180" s="368" t="s">
        <v>543</v>
      </c>
      <c r="E180" s="368" t="s">
        <v>1076</v>
      </c>
    </row>
    <row r="181" spans="1:5" x14ac:dyDescent="0.15">
      <c r="A181" s="368" t="s">
        <v>1077</v>
      </c>
      <c r="B181" s="368" t="s">
        <v>425</v>
      </c>
      <c r="C181" s="368" t="s">
        <v>1078</v>
      </c>
      <c r="D181" s="368" t="s">
        <v>543</v>
      </c>
      <c r="E181" s="368" t="s">
        <v>1079</v>
      </c>
    </row>
    <row r="182" spans="1:5" x14ac:dyDescent="0.15">
      <c r="A182" s="368" t="s">
        <v>1080</v>
      </c>
      <c r="B182" s="368" t="s">
        <v>427</v>
      </c>
      <c r="C182" s="368"/>
      <c r="D182" s="368" t="s">
        <v>1081</v>
      </c>
      <c r="E182" s="368"/>
    </row>
    <row r="183" spans="1:5" x14ac:dyDescent="0.15">
      <c r="A183" s="368" t="s">
        <v>1082</v>
      </c>
      <c r="B183" s="368" t="s">
        <v>427</v>
      </c>
      <c r="C183" s="368" t="s">
        <v>1083</v>
      </c>
      <c r="D183" s="368" t="s">
        <v>1081</v>
      </c>
      <c r="E183" s="368" t="s">
        <v>1084</v>
      </c>
    </row>
    <row r="184" spans="1:5" x14ac:dyDescent="0.15">
      <c r="A184" s="368" t="s">
        <v>1085</v>
      </c>
      <c r="B184" s="368" t="s">
        <v>427</v>
      </c>
      <c r="C184" s="368" t="s">
        <v>1086</v>
      </c>
      <c r="D184" s="368" t="s">
        <v>1081</v>
      </c>
      <c r="E184" s="368" t="s">
        <v>1087</v>
      </c>
    </row>
    <row r="185" spans="1:5" x14ac:dyDescent="0.15">
      <c r="A185" s="368" t="s">
        <v>1088</v>
      </c>
      <c r="B185" s="368" t="s">
        <v>427</v>
      </c>
      <c r="C185" s="368" t="s">
        <v>1089</v>
      </c>
      <c r="D185" s="368" t="s">
        <v>1081</v>
      </c>
      <c r="E185" s="368" t="s">
        <v>1090</v>
      </c>
    </row>
    <row r="186" spans="1:5" x14ac:dyDescent="0.15">
      <c r="A186" s="368" t="s">
        <v>1091</v>
      </c>
      <c r="B186" s="368" t="s">
        <v>427</v>
      </c>
      <c r="C186" s="368" t="s">
        <v>1092</v>
      </c>
      <c r="D186" s="368" t="s">
        <v>1081</v>
      </c>
      <c r="E186" s="368" t="s">
        <v>1093</v>
      </c>
    </row>
    <row r="187" spans="1:5" x14ac:dyDescent="0.15">
      <c r="A187" s="368" t="s">
        <v>1094</v>
      </c>
      <c r="B187" s="368" t="s">
        <v>427</v>
      </c>
      <c r="C187" s="368" t="s">
        <v>1095</v>
      </c>
      <c r="D187" s="368" t="s">
        <v>1081</v>
      </c>
      <c r="E187" s="368" t="s">
        <v>1096</v>
      </c>
    </row>
    <row r="188" spans="1:5" x14ac:dyDescent="0.15">
      <c r="A188" s="368" t="s">
        <v>1097</v>
      </c>
      <c r="B188" s="368" t="s">
        <v>427</v>
      </c>
      <c r="C188" s="368" t="s">
        <v>1098</v>
      </c>
      <c r="D188" s="368" t="s">
        <v>1081</v>
      </c>
      <c r="E188" s="368" t="s">
        <v>1099</v>
      </c>
    </row>
    <row r="189" spans="1:5" x14ac:dyDescent="0.15">
      <c r="A189" s="368" t="s">
        <v>1100</v>
      </c>
      <c r="B189" s="368" t="s">
        <v>427</v>
      </c>
      <c r="C189" s="368" t="s">
        <v>1101</v>
      </c>
      <c r="D189" s="368" t="s">
        <v>1081</v>
      </c>
      <c r="E189" s="368" t="s">
        <v>1102</v>
      </c>
    </row>
    <row r="190" spans="1:5" x14ac:dyDescent="0.15">
      <c r="A190" s="368" t="s">
        <v>1103</v>
      </c>
      <c r="B190" s="368" t="s">
        <v>427</v>
      </c>
      <c r="C190" s="368" t="s">
        <v>1104</v>
      </c>
      <c r="D190" s="368" t="s">
        <v>1081</v>
      </c>
      <c r="E190" s="368" t="s">
        <v>1105</v>
      </c>
    </row>
    <row r="191" spans="1:5" x14ac:dyDescent="0.15">
      <c r="A191" s="368" t="s">
        <v>1106</v>
      </c>
      <c r="B191" s="368" t="s">
        <v>427</v>
      </c>
      <c r="C191" s="368" t="s">
        <v>1107</v>
      </c>
      <c r="D191" s="368" t="s">
        <v>1081</v>
      </c>
      <c r="E191" s="368" t="s">
        <v>1108</v>
      </c>
    </row>
    <row r="192" spans="1:5" x14ac:dyDescent="0.15">
      <c r="A192" s="368" t="s">
        <v>1109</v>
      </c>
      <c r="B192" s="368" t="s">
        <v>427</v>
      </c>
      <c r="C192" s="368" t="s">
        <v>1110</v>
      </c>
      <c r="D192" s="368" t="s">
        <v>1081</v>
      </c>
      <c r="E192" s="368" t="s">
        <v>1111</v>
      </c>
    </row>
    <row r="193" spans="1:5" x14ac:dyDescent="0.15">
      <c r="A193" s="368" t="s">
        <v>1112</v>
      </c>
      <c r="B193" s="368" t="s">
        <v>427</v>
      </c>
      <c r="C193" s="368" t="s">
        <v>1113</v>
      </c>
      <c r="D193" s="368" t="s">
        <v>1081</v>
      </c>
      <c r="E193" s="368" t="s">
        <v>1114</v>
      </c>
    </row>
    <row r="194" spans="1:5" x14ac:dyDescent="0.15">
      <c r="A194" s="368" t="s">
        <v>1115</v>
      </c>
      <c r="B194" s="368" t="s">
        <v>427</v>
      </c>
      <c r="C194" s="368" t="s">
        <v>1116</v>
      </c>
      <c r="D194" s="368" t="s">
        <v>1081</v>
      </c>
      <c r="E194" s="368" t="s">
        <v>1117</v>
      </c>
    </row>
    <row r="195" spans="1:5" x14ac:dyDescent="0.15">
      <c r="A195" s="368" t="s">
        <v>1118</v>
      </c>
      <c r="B195" s="368" t="s">
        <v>427</v>
      </c>
      <c r="C195" s="368" t="s">
        <v>1119</v>
      </c>
      <c r="D195" s="368" t="s">
        <v>1081</v>
      </c>
      <c r="E195" s="368" t="s">
        <v>1120</v>
      </c>
    </row>
    <row r="196" spans="1:5" x14ac:dyDescent="0.15">
      <c r="A196" s="368" t="s">
        <v>1121</v>
      </c>
      <c r="B196" s="368" t="s">
        <v>427</v>
      </c>
      <c r="C196" s="368" t="s">
        <v>1122</v>
      </c>
      <c r="D196" s="368" t="s">
        <v>1081</v>
      </c>
      <c r="E196" s="368" t="s">
        <v>1123</v>
      </c>
    </row>
    <row r="197" spans="1:5" x14ac:dyDescent="0.15">
      <c r="A197" s="368" t="s">
        <v>1124</v>
      </c>
      <c r="B197" s="368" t="s">
        <v>427</v>
      </c>
      <c r="C197" s="368" t="s">
        <v>1125</v>
      </c>
      <c r="D197" s="368" t="s">
        <v>1081</v>
      </c>
      <c r="E197" s="368" t="s">
        <v>1126</v>
      </c>
    </row>
    <row r="198" spans="1:5" x14ac:dyDescent="0.15">
      <c r="A198" s="368" t="s">
        <v>1127</v>
      </c>
      <c r="B198" s="368" t="s">
        <v>427</v>
      </c>
      <c r="C198" s="368" t="s">
        <v>1128</v>
      </c>
      <c r="D198" s="368" t="s">
        <v>1081</v>
      </c>
      <c r="E198" s="368" t="s">
        <v>1129</v>
      </c>
    </row>
    <row r="199" spans="1:5" x14ac:dyDescent="0.15">
      <c r="A199" s="368" t="s">
        <v>1130</v>
      </c>
      <c r="B199" s="368" t="s">
        <v>427</v>
      </c>
      <c r="C199" s="368" t="s">
        <v>1131</v>
      </c>
      <c r="D199" s="368" t="s">
        <v>1081</v>
      </c>
      <c r="E199" s="368" t="s">
        <v>1132</v>
      </c>
    </row>
    <row r="200" spans="1:5" x14ac:dyDescent="0.15">
      <c r="A200" s="368" t="s">
        <v>1133</v>
      </c>
      <c r="B200" s="368" t="s">
        <v>427</v>
      </c>
      <c r="C200" s="368" t="s">
        <v>1134</v>
      </c>
      <c r="D200" s="368" t="s">
        <v>1081</v>
      </c>
      <c r="E200" s="368" t="s">
        <v>1135</v>
      </c>
    </row>
    <row r="201" spans="1:5" x14ac:dyDescent="0.15">
      <c r="A201" s="368" t="s">
        <v>1136</v>
      </c>
      <c r="B201" s="368" t="s">
        <v>427</v>
      </c>
      <c r="C201" s="368" t="s">
        <v>1137</v>
      </c>
      <c r="D201" s="368" t="s">
        <v>1081</v>
      </c>
      <c r="E201" s="368" t="s">
        <v>1138</v>
      </c>
    </row>
    <row r="202" spans="1:5" x14ac:dyDescent="0.15">
      <c r="A202" s="368" t="s">
        <v>1139</v>
      </c>
      <c r="B202" s="368" t="s">
        <v>427</v>
      </c>
      <c r="C202" s="368" t="s">
        <v>1140</v>
      </c>
      <c r="D202" s="368" t="s">
        <v>1081</v>
      </c>
      <c r="E202" s="368" t="s">
        <v>1141</v>
      </c>
    </row>
    <row r="203" spans="1:5" x14ac:dyDescent="0.15">
      <c r="A203" s="368" t="s">
        <v>1142</v>
      </c>
      <c r="B203" s="368" t="s">
        <v>427</v>
      </c>
      <c r="C203" s="368" t="s">
        <v>1143</v>
      </c>
      <c r="D203" s="368" t="s">
        <v>1081</v>
      </c>
      <c r="E203" s="368" t="s">
        <v>1144</v>
      </c>
    </row>
    <row r="204" spans="1:5" x14ac:dyDescent="0.15">
      <c r="A204" s="368" t="s">
        <v>1145</v>
      </c>
      <c r="B204" s="368" t="s">
        <v>427</v>
      </c>
      <c r="C204" s="368" t="s">
        <v>1146</v>
      </c>
      <c r="D204" s="368" t="s">
        <v>1081</v>
      </c>
      <c r="E204" s="368" t="s">
        <v>1147</v>
      </c>
    </row>
    <row r="205" spans="1:5" x14ac:dyDescent="0.15">
      <c r="A205" s="368" t="s">
        <v>1148</v>
      </c>
      <c r="B205" s="368" t="s">
        <v>427</v>
      </c>
      <c r="C205" s="368" t="s">
        <v>1149</v>
      </c>
      <c r="D205" s="368" t="s">
        <v>1081</v>
      </c>
      <c r="E205" s="368" t="s">
        <v>1150</v>
      </c>
    </row>
    <row r="206" spans="1:5" x14ac:dyDescent="0.15">
      <c r="A206" s="368" t="s">
        <v>1151</v>
      </c>
      <c r="B206" s="368" t="s">
        <v>427</v>
      </c>
      <c r="C206" s="368" t="s">
        <v>1152</v>
      </c>
      <c r="D206" s="368" t="s">
        <v>1081</v>
      </c>
      <c r="E206" s="368" t="s">
        <v>1153</v>
      </c>
    </row>
    <row r="207" spans="1:5" x14ac:dyDescent="0.15">
      <c r="A207" s="368" t="s">
        <v>1154</v>
      </c>
      <c r="B207" s="368" t="s">
        <v>427</v>
      </c>
      <c r="C207" s="368" t="s">
        <v>1155</v>
      </c>
      <c r="D207" s="368" t="s">
        <v>1081</v>
      </c>
      <c r="E207" s="368" t="s">
        <v>1156</v>
      </c>
    </row>
    <row r="208" spans="1:5" x14ac:dyDescent="0.15">
      <c r="A208" s="368" t="s">
        <v>1157</v>
      </c>
      <c r="B208" s="368" t="s">
        <v>427</v>
      </c>
      <c r="C208" s="368" t="s">
        <v>1158</v>
      </c>
      <c r="D208" s="368" t="s">
        <v>1081</v>
      </c>
      <c r="E208" s="368" t="s">
        <v>1159</v>
      </c>
    </row>
    <row r="209" spans="1:5" x14ac:dyDescent="0.15">
      <c r="A209" s="368" t="s">
        <v>1160</v>
      </c>
      <c r="B209" s="368" t="s">
        <v>427</v>
      </c>
      <c r="C209" s="368" t="s">
        <v>1161</v>
      </c>
      <c r="D209" s="368" t="s">
        <v>1081</v>
      </c>
      <c r="E209" s="368" t="s">
        <v>1162</v>
      </c>
    </row>
    <row r="210" spans="1:5" x14ac:dyDescent="0.15">
      <c r="A210" s="368" t="s">
        <v>1163</v>
      </c>
      <c r="B210" s="368" t="s">
        <v>427</v>
      </c>
      <c r="C210" s="368" t="s">
        <v>1164</v>
      </c>
      <c r="D210" s="368" t="s">
        <v>1081</v>
      </c>
      <c r="E210" s="368" t="s">
        <v>1165</v>
      </c>
    </row>
    <row r="211" spans="1:5" x14ac:dyDescent="0.15">
      <c r="A211" s="368" t="s">
        <v>1166</v>
      </c>
      <c r="B211" s="368" t="s">
        <v>427</v>
      </c>
      <c r="C211" s="368" t="s">
        <v>1167</v>
      </c>
      <c r="D211" s="368" t="s">
        <v>1081</v>
      </c>
      <c r="E211" s="368" t="s">
        <v>1168</v>
      </c>
    </row>
    <row r="212" spans="1:5" x14ac:dyDescent="0.15">
      <c r="A212" s="368" t="s">
        <v>1169</v>
      </c>
      <c r="B212" s="368" t="s">
        <v>427</v>
      </c>
      <c r="C212" s="368" t="s">
        <v>1170</v>
      </c>
      <c r="D212" s="368" t="s">
        <v>1081</v>
      </c>
      <c r="E212" s="368" t="s">
        <v>1171</v>
      </c>
    </row>
    <row r="213" spans="1:5" x14ac:dyDescent="0.15">
      <c r="A213" s="368" t="s">
        <v>1172</v>
      </c>
      <c r="B213" s="368" t="s">
        <v>427</v>
      </c>
      <c r="C213" s="368" t="s">
        <v>1173</v>
      </c>
      <c r="D213" s="368" t="s">
        <v>1081</v>
      </c>
      <c r="E213" s="368" t="s">
        <v>1174</v>
      </c>
    </row>
    <row r="214" spans="1:5" x14ac:dyDescent="0.15">
      <c r="A214" s="368" t="s">
        <v>1175</v>
      </c>
      <c r="B214" s="368" t="s">
        <v>427</v>
      </c>
      <c r="C214" s="368" t="s">
        <v>1176</v>
      </c>
      <c r="D214" s="368" t="s">
        <v>1081</v>
      </c>
      <c r="E214" s="368" t="s">
        <v>1177</v>
      </c>
    </row>
    <row r="215" spans="1:5" x14ac:dyDescent="0.15">
      <c r="A215" s="368" t="s">
        <v>1178</v>
      </c>
      <c r="B215" s="368" t="s">
        <v>427</v>
      </c>
      <c r="C215" s="368" t="s">
        <v>1179</v>
      </c>
      <c r="D215" s="368" t="s">
        <v>1081</v>
      </c>
      <c r="E215" s="368" t="s">
        <v>1180</v>
      </c>
    </row>
    <row r="216" spans="1:5" x14ac:dyDescent="0.15">
      <c r="A216" s="368" t="s">
        <v>1181</v>
      </c>
      <c r="B216" s="368" t="s">
        <v>427</v>
      </c>
      <c r="C216" s="368" t="s">
        <v>1182</v>
      </c>
      <c r="D216" s="368" t="s">
        <v>1081</v>
      </c>
      <c r="E216" s="368" t="s">
        <v>1183</v>
      </c>
    </row>
    <row r="217" spans="1:5" x14ac:dyDescent="0.15">
      <c r="A217" s="368" t="s">
        <v>1184</v>
      </c>
      <c r="B217" s="368" t="s">
        <v>427</v>
      </c>
      <c r="C217" s="368" t="s">
        <v>1185</v>
      </c>
      <c r="D217" s="368" t="s">
        <v>1081</v>
      </c>
      <c r="E217" s="368" t="s">
        <v>1186</v>
      </c>
    </row>
    <row r="218" spans="1:5" x14ac:dyDescent="0.15">
      <c r="A218" s="368" t="s">
        <v>1187</v>
      </c>
      <c r="B218" s="368" t="s">
        <v>427</v>
      </c>
      <c r="C218" s="368" t="s">
        <v>1188</v>
      </c>
      <c r="D218" s="368" t="s">
        <v>1081</v>
      </c>
      <c r="E218" s="368" t="s">
        <v>1189</v>
      </c>
    </row>
    <row r="219" spans="1:5" x14ac:dyDescent="0.15">
      <c r="A219" s="368" t="s">
        <v>1190</v>
      </c>
      <c r="B219" s="368" t="s">
        <v>427</v>
      </c>
      <c r="C219" s="368" t="s">
        <v>1191</v>
      </c>
      <c r="D219" s="368" t="s">
        <v>1081</v>
      </c>
      <c r="E219" s="368" t="s">
        <v>1192</v>
      </c>
    </row>
    <row r="220" spans="1:5" x14ac:dyDescent="0.15">
      <c r="A220" s="368" t="s">
        <v>1193</v>
      </c>
      <c r="B220" s="368" t="s">
        <v>427</v>
      </c>
      <c r="C220" s="368" t="s">
        <v>1194</v>
      </c>
      <c r="D220" s="368" t="s">
        <v>1081</v>
      </c>
      <c r="E220" s="368" t="s">
        <v>1195</v>
      </c>
    </row>
    <row r="221" spans="1:5" x14ac:dyDescent="0.15">
      <c r="A221" s="368" t="s">
        <v>1196</v>
      </c>
      <c r="B221" s="368" t="s">
        <v>427</v>
      </c>
      <c r="C221" s="368" t="s">
        <v>1197</v>
      </c>
      <c r="D221" s="368" t="s">
        <v>1081</v>
      </c>
      <c r="E221" s="368" t="s">
        <v>1198</v>
      </c>
    </row>
    <row r="222" spans="1:5" x14ac:dyDescent="0.15">
      <c r="A222" s="368" t="s">
        <v>1199</v>
      </c>
      <c r="B222" s="368" t="s">
        <v>427</v>
      </c>
      <c r="C222" s="368" t="s">
        <v>1200</v>
      </c>
      <c r="D222" s="368" t="s">
        <v>1081</v>
      </c>
      <c r="E222" s="368" t="s">
        <v>1201</v>
      </c>
    </row>
    <row r="223" spans="1:5" x14ac:dyDescent="0.15">
      <c r="A223" s="368" t="s">
        <v>1202</v>
      </c>
      <c r="B223" s="368" t="s">
        <v>429</v>
      </c>
      <c r="C223" s="368"/>
      <c r="D223" s="368" t="s">
        <v>1203</v>
      </c>
      <c r="E223" s="368"/>
    </row>
    <row r="224" spans="1:5" x14ac:dyDescent="0.15">
      <c r="A224" s="368" t="s">
        <v>1204</v>
      </c>
      <c r="B224" s="368" t="s">
        <v>429</v>
      </c>
      <c r="C224" s="368" t="s">
        <v>1205</v>
      </c>
      <c r="D224" s="368" t="s">
        <v>1203</v>
      </c>
      <c r="E224" s="368" t="s">
        <v>1206</v>
      </c>
    </row>
    <row r="225" spans="1:5" x14ac:dyDescent="0.15">
      <c r="A225" s="368" t="s">
        <v>1207</v>
      </c>
      <c r="B225" s="368" t="s">
        <v>429</v>
      </c>
      <c r="C225" s="368" t="s">
        <v>1208</v>
      </c>
      <c r="D225" s="368" t="s">
        <v>1203</v>
      </c>
      <c r="E225" s="368" t="s">
        <v>1209</v>
      </c>
    </row>
    <row r="226" spans="1:5" x14ac:dyDescent="0.15">
      <c r="A226" s="368" t="s">
        <v>1210</v>
      </c>
      <c r="B226" s="368" t="s">
        <v>429</v>
      </c>
      <c r="C226" s="368" t="s">
        <v>1211</v>
      </c>
      <c r="D226" s="368" t="s">
        <v>1203</v>
      </c>
      <c r="E226" s="368" t="s">
        <v>1212</v>
      </c>
    </row>
    <row r="227" spans="1:5" x14ac:dyDescent="0.15">
      <c r="A227" s="368" t="s">
        <v>1213</v>
      </c>
      <c r="B227" s="368" t="s">
        <v>429</v>
      </c>
      <c r="C227" s="368" t="s">
        <v>1214</v>
      </c>
      <c r="D227" s="368" t="s">
        <v>1203</v>
      </c>
      <c r="E227" s="368" t="s">
        <v>1215</v>
      </c>
    </row>
    <row r="228" spans="1:5" x14ac:dyDescent="0.15">
      <c r="A228" s="368" t="s">
        <v>1216</v>
      </c>
      <c r="B228" s="368" t="s">
        <v>429</v>
      </c>
      <c r="C228" s="368" t="s">
        <v>1217</v>
      </c>
      <c r="D228" s="368" t="s">
        <v>1203</v>
      </c>
      <c r="E228" s="368" t="s">
        <v>1218</v>
      </c>
    </row>
    <row r="229" spans="1:5" x14ac:dyDescent="0.15">
      <c r="A229" s="368" t="s">
        <v>1219</v>
      </c>
      <c r="B229" s="368" t="s">
        <v>429</v>
      </c>
      <c r="C229" s="368" t="s">
        <v>1220</v>
      </c>
      <c r="D229" s="368" t="s">
        <v>1203</v>
      </c>
      <c r="E229" s="368" t="s">
        <v>1221</v>
      </c>
    </row>
    <row r="230" spans="1:5" x14ac:dyDescent="0.15">
      <c r="A230" s="368" t="s">
        <v>1222</v>
      </c>
      <c r="B230" s="368" t="s">
        <v>429</v>
      </c>
      <c r="C230" s="368" t="s">
        <v>1223</v>
      </c>
      <c r="D230" s="368" t="s">
        <v>1203</v>
      </c>
      <c r="E230" s="368" t="s">
        <v>1224</v>
      </c>
    </row>
    <row r="231" spans="1:5" x14ac:dyDescent="0.15">
      <c r="A231" s="368" t="s">
        <v>1225</v>
      </c>
      <c r="B231" s="368" t="s">
        <v>429</v>
      </c>
      <c r="C231" s="368" t="s">
        <v>1226</v>
      </c>
      <c r="D231" s="368" t="s">
        <v>1203</v>
      </c>
      <c r="E231" s="368" t="s">
        <v>1227</v>
      </c>
    </row>
    <row r="232" spans="1:5" x14ac:dyDescent="0.15">
      <c r="A232" s="368" t="s">
        <v>1228</v>
      </c>
      <c r="B232" s="368" t="s">
        <v>429</v>
      </c>
      <c r="C232" s="368" t="s">
        <v>1229</v>
      </c>
      <c r="D232" s="368" t="s">
        <v>1203</v>
      </c>
      <c r="E232" s="368" t="s">
        <v>1230</v>
      </c>
    </row>
    <row r="233" spans="1:5" x14ac:dyDescent="0.15">
      <c r="A233" s="368" t="s">
        <v>1231</v>
      </c>
      <c r="B233" s="368" t="s">
        <v>429</v>
      </c>
      <c r="C233" s="368" t="s">
        <v>1232</v>
      </c>
      <c r="D233" s="368" t="s">
        <v>1203</v>
      </c>
      <c r="E233" s="368" t="s">
        <v>1233</v>
      </c>
    </row>
    <row r="234" spans="1:5" x14ac:dyDescent="0.15">
      <c r="A234" s="368" t="s">
        <v>1234</v>
      </c>
      <c r="B234" s="368" t="s">
        <v>429</v>
      </c>
      <c r="C234" s="368" t="s">
        <v>1235</v>
      </c>
      <c r="D234" s="368" t="s">
        <v>1203</v>
      </c>
      <c r="E234" s="368" t="s">
        <v>1236</v>
      </c>
    </row>
    <row r="235" spans="1:5" x14ac:dyDescent="0.15">
      <c r="A235" s="368" t="s">
        <v>1237</v>
      </c>
      <c r="B235" s="368" t="s">
        <v>429</v>
      </c>
      <c r="C235" s="368" t="s">
        <v>1238</v>
      </c>
      <c r="D235" s="368" t="s">
        <v>1203</v>
      </c>
      <c r="E235" s="368" t="s">
        <v>1239</v>
      </c>
    </row>
    <row r="236" spans="1:5" x14ac:dyDescent="0.15">
      <c r="A236" s="368" t="s">
        <v>1240</v>
      </c>
      <c r="B236" s="368" t="s">
        <v>429</v>
      </c>
      <c r="C236" s="368" t="s">
        <v>1241</v>
      </c>
      <c r="D236" s="368" t="s">
        <v>1203</v>
      </c>
      <c r="E236" s="368" t="s">
        <v>1242</v>
      </c>
    </row>
    <row r="237" spans="1:5" x14ac:dyDescent="0.15">
      <c r="A237" s="368" t="s">
        <v>1243</v>
      </c>
      <c r="B237" s="368" t="s">
        <v>429</v>
      </c>
      <c r="C237" s="368" t="s">
        <v>1244</v>
      </c>
      <c r="D237" s="368" t="s">
        <v>1203</v>
      </c>
      <c r="E237" s="368" t="s">
        <v>1245</v>
      </c>
    </row>
    <row r="238" spans="1:5" x14ac:dyDescent="0.15">
      <c r="A238" s="368" t="s">
        <v>1246</v>
      </c>
      <c r="B238" s="368" t="s">
        <v>429</v>
      </c>
      <c r="C238" s="368" t="s">
        <v>1247</v>
      </c>
      <c r="D238" s="368" t="s">
        <v>1203</v>
      </c>
      <c r="E238" s="368" t="s">
        <v>1248</v>
      </c>
    </row>
    <row r="239" spans="1:5" x14ac:dyDescent="0.15">
      <c r="A239" s="368" t="s">
        <v>1249</v>
      </c>
      <c r="B239" s="368" t="s">
        <v>429</v>
      </c>
      <c r="C239" s="368" t="s">
        <v>1250</v>
      </c>
      <c r="D239" s="368" t="s">
        <v>1203</v>
      </c>
      <c r="E239" s="368" t="s">
        <v>1251</v>
      </c>
    </row>
    <row r="240" spans="1:5" x14ac:dyDescent="0.15">
      <c r="A240" s="368" t="s">
        <v>1252</v>
      </c>
      <c r="B240" s="368" t="s">
        <v>429</v>
      </c>
      <c r="C240" s="368" t="s">
        <v>1253</v>
      </c>
      <c r="D240" s="368" t="s">
        <v>1203</v>
      </c>
      <c r="E240" s="368" t="s">
        <v>1254</v>
      </c>
    </row>
    <row r="241" spans="1:5" x14ac:dyDescent="0.15">
      <c r="A241" s="368" t="s">
        <v>1255</v>
      </c>
      <c r="B241" s="368" t="s">
        <v>429</v>
      </c>
      <c r="C241" s="368" t="s">
        <v>1256</v>
      </c>
      <c r="D241" s="368" t="s">
        <v>1203</v>
      </c>
      <c r="E241" s="368" t="s">
        <v>1257</v>
      </c>
    </row>
    <row r="242" spans="1:5" x14ac:dyDescent="0.15">
      <c r="A242" s="368" t="s">
        <v>1258</v>
      </c>
      <c r="B242" s="368" t="s">
        <v>429</v>
      </c>
      <c r="C242" s="368" t="s">
        <v>1259</v>
      </c>
      <c r="D242" s="368" t="s">
        <v>1203</v>
      </c>
      <c r="E242" s="368" t="s">
        <v>1260</v>
      </c>
    </row>
    <row r="243" spans="1:5" x14ac:dyDescent="0.15">
      <c r="A243" s="368" t="s">
        <v>1261</v>
      </c>
      <c r="B243" s="368" t="s">
        <v>429</v>
      </c>
      <c r="C243" s="368" t="s">
        <v>1262</v>
      </c>
      <c r="D243" s="368" t="s">
        <v>1203</v>
      </c>
      <c r="E243" s="368" t="s">
        <v>1263</v>
      </c>
    </row>
    <row r="244" spans="1:5" x14ac:dyDescent="0.15">
      <c r="A244" s="368" t="s">
        <v>1264</v>
      </c>
      <c r="B244" s="368" t="s">
        <v>429</v>
      </c>
      <c r="C244" s="368" t="s">
        <v>1265</v>
      </c>
      <c r="D244" s="368" t="s">
        <v>1203</v>
      </c>
      <c r="E244" s="368" t="s">
        <v>1266</v>
      </c>
    </row>
    <row r="245" spans="1:5" x14ac:dyDescent="0.15">
      <c r="A245" s="368" t="s">
        <v>1267</v>
      </c>
      <c r="B245" s="368" t="s">
        <v>429</v>
      </c>
      <c r="C245" s="368" t="s">
        <v>1268</v>
      </c>
      <c r="D245" s="368" t="s">
        <v>1203</v>
      </c>
      <c r="E245" s="368" t="s">
        <v>1269</v>
      </c>
    </row>
    <row r="246" spans="1:5" x14ac:dyDescent="0.15">
      <c r="A246" s="368" t="s">
        <v>1270</v>
      </c>
      <c r="B246" s="368" t="s">
        <v>429</v>
      </c>
      <c r="C246" s="368" t="s">
        <v>1271</v>
      </c>
      <c r="D246" s="368" t="s">
        <v>1203</v>
      </c>
      <c r="E246" s="368" t="s">
        <v>1272</v>
      </c>
    </row>
    <row r="247" spans="1:5" x14ac:dyDescent="0.15">
      <c r="A247" s="368" t="s">
        <v>1273</v>
      </c>
      <c r="B247" s="368" t="s">
        <v>429</v>
      </c>
      <c r="C247" s="368" t="s">
        <v>1274</v>
      </c>
      <c r="D247" s="368" t="s">
        <v>1203</v>
      </c>
      <c r="E247" s="368" t="s">
        <v>1275</v>
      </c>
    </row>
    <row r="248" spans="1:5" x14ac:dyDescent="0.15">
      <c r="A248" s="368" t="s">
        <v>1276</v>
      </c>
      <c r="B248" s="368" t="s">
        <v>429</v>
      </c>
      <c r="C248" s="368" t="s">
        <v>1277</v>
      </c>
      <c r="D248" s="368" t="s">
        <v>1203</v>
      </c>
      <c r="E248" s="368" t="s">
        <v>1278</v>
      </c>
    </row>
    <row r="249" spans="1:5" x14ac:dyDescent="0.15">
      <c r="A249" s="368" t="s">
        <v>1279</v>
      </c>
      <c r="B249" s="368" t="s">
        <v>429</v>
      </c>
      <c r="C249" s="368" t="s">
        <v>1280</v>
      </c>
      <c r="D249" s="368" t="s">
        <v>1203</v>
      </c>
      <c r="E249" s="368" t="s">
        <v>1281</v>
      </c>
    </row>
    <row r="250" spans="1:5" x14ac:dyDescent="0.15">
      <c r="A250" s="368" t="s">
        <v>1282</v>
      </c>
      <c r="B250" s="368" t="s">
        <v>429</v>
      </c>
      <c r="C250" s="368" t="s">
        <v>1283</v>
      </c>
      <c r="D250" s="368" t="s">
        <v>1203</v>
      </c>
      <c r="E250" s="368" t="s">
        <v>1284</v>
      </c>
    </row>
    <row r="251" spans="1:5" x14ac:dyDescent="0.15">
      <c r="A251" s="368" t="s">
        <v>1285</v>
      </c>
      <c r="B251" s="368" t="s">
        <v>429</v>
      </c>
      <c r="C251" s="368" t="s">
        <v>1286</v>
      </c>
      <c r="D251" s="368" t="s">
        <v>1203</v>
      </c>
      <c r="E251" s="368" t="s">
        <v>1287</v>
      </c>
    </row>
    <row r="252" spans="1:5" x14ac:dyDescent="0.15">
      <c r="A252" s="368" t="s">
        <v>1288</v>
      </c>
      <c r="B252" s="368" t="s">
        <v>429</v>
      </c>
      <c r="C252" s="368" t="s">
        <v>1289</v>
      </c>
      <c r="D252" s="368" t="s">
        <v>1203</v>
      </c>
      <c r="E252" s="368" t="s">
        <v>1290</v>
      </c>
    </row>
    <row r="253" spans="1:5" x14ac:dyDescent="0.15">
      <c r="A253" s="368" t="s">
        <v>1291</v>
      </c>
      <c r="B253" s="368" t="s">
        <v>429</v>
      </c>
      <c r="C253" s="368" t="s">
        <v>1292</v>
      </c>
      <c r="D253" s="368" t="s">
        <v>1203</v>
      </c>
      <c r="E253" s="368" t="s">
        <v>1293</v>
      </c>
    </row>
    <row r="254" spans="1:5" x14ac:dyDescent="0.15">
      <c r="A254" s="368" t="s">
        <v>1294</v>
      </c>
      <c r="B254" s="368" t="s">
        <v>429</v>
      </c>
      <c r="C254" s="368" t="s">
        <v>1295</v>
      </c>
      <c r="D254" s="368" t="s">
        <v>1203</v>
      </c>
      <c r="E254" s="368" t="s">
        <v>1296</v>
      </c>
    </row>
    <row r="255" spans="1:5" x14ac:dyDescent="0.15">
      <c r="A255" s="368" t="s">
        <v>1297</v>
      </c>
      <c r="B255" s="368" t="s">
        <v>429</v>
      </c>
      <c r="C255" s="368" t="s">
        <v>1298</v>
      </c>
      <c r="D255" s="368" t="s">
        <v>1203</v>
      </c>
      <c r="E255" s="368" t="s">
        <v>1299</v>
      </c>
    </row>
    <row r="256" spans="1:5" x14ac:dyDescent="0.15">
      <c r="A256" s="368" t="s">
        <v>1300</v>
      </c>
      <c r="B256" s="368" t="s">
        <v>429</v>
      </c>
      <c r="C256" s="368" t="s">
        <v>1301</v>
      </c>
      <c r="D256" s="368" t="s">
        <v>1203</v>
      </c>
      <c r="E256" s="368" t="s">
        <v>1302</v>
      </c>
    </row>
    <row r="257" spans="1:5" x14ac:dyDescent="0.15">
      <c r="A257" s="368" t="s">
        <v>1303</v>
      </c>
      <c r="B257" s="368" t="s">
        <v>431</v>
      </c>
      <c r="C257" s="368"/>
      <c r="D257" s="368" t="s">
        <v>1304</v>
      </c>
      <c r="E257" s="368"/>
    </row>
    <row r="258" spans="1:5" x14ac:dyDescent="0.15">
      <c r="A258" s="368" t="s">
        <v>1305</v>
      </c>
      <c r="B258" s="368" t="s">
        <v>431</v>
      </c>
      <c r="C258" s="368" t="s">
        <v>1306</v>
      </c>
      <c r="D258" s="368" t="s">
        <v>1304</v>
      </c>
      <c r="E258" s="368" t="s">
        <v>1307</v>
      </c>
    </row>
    <row r="259" spans="1:5" x14ac:dyDescent="0.15">
      <c r="A259" s="368" t="s">
        <v>1308</v>
      </c>
      <c r="B259" s="368" t="s">
        <v>431</v>
      </c>
      <c r="C259" s="368" t="s">
        <v>1309</v>
      </c>
      <c r="D259" s="368" t="s">
        <v>1304</v>
      </c>
      <c r="E259" s="368" t="s">
        <v>1310</v>
      </c>
    </row>
    <row r="260" spans="1:5" x14ac:dyDescent="0.15">
      <c r="A260" s="368" t="s">
        <v>1311</v>
      </c>
      <c r="B260" s="368" t="s">
        <v>431</v>
      </c>
      <c r="C260" s="368" t="s">
        <v>1312</v>
      </c>
      <c r="D260" s="368" t="s">
        <v>1304</v>
      </c>
      <c r="E260" s="368" t="s">
        <v>1313</v>
      </c>
    </row>
    <row r="261" spans="1:5" x14ac:dyDescent="0.15">
      <c r="A261" s="368" t="s">
        <v>1314</v>
      </c>
      <c r="B261" s="368" t="s">
        <v>431</v>
      </c>
      <c r="C261" s="368" t="s">
        <v>1315</v>
      </c>
      <c r="D261" s="368" t="s">
        <v>1304</v>
      </c>
      <c r="E261" s="368" t="s">
        <v>1316</v>
      </c>
    </row>
    <row r="262" spans="1:5" x14ac:dyDescent="0.15">
      <c r="A262" s="368" t="s">
        <v>1317</v>
      </c>
      <c r="B262" s="368" t="s">
        <v>431</v>
      </c>
      <c r="C262" s="368" t="s">
        <v>1318</v>
      </c>
      <c r="D262" s="368" t="s">
        <v>1304</v>
      </c>
      <c r="E262" s="368" t="s">
        <v>1319</v>
      </c>
    </row>
    <row r="263" spans="1:5" x14ac:dyDescent="0.15">
      <c r="A263" s="368" t="s">
        <v>1320</v>
      </c>
      <c r="B263" s="368" t="s">
        <v>431</v>
      </c>
      <c r="C263" s="368" t="s">
        <v>1321</v>
      </c>
      <c r="D263" s="368" t="s">
        <v>1304</v>
      </c>
      <c r="E263" s="368" t="s">
        <v>1322</v>
      </c>
    </row>
    <row r="264" spans="1:5" x14ac:dyDescent="0.15">
      <c r="A264" s="368" t="s">
        <v>1323</v>
      </c>
      <c r="B264" s="368" t="s">
        <v>431</v>
      </c>
      <c r="C264" s="368" t="s">
        <v>1324</v>
      </c>
      <c r="D264" s="368" t="s">
        <v>1304</v>
      </c>
      <c r="E264" s="368" t="s">
        <v>1325</v>
      </c>
    </row>
    <row r="265" spans="1:5" x14ac:dyDescent="0.15">
      <c r="A265" s="368" t="s">
        <v>1326</v>
      </c>
      <c r="B265" s="368" t="s">
        <v>431</v>
      </c>
      <c r="C265" s="368" t="s">
        <v>1327</v>
      </c>
      <c r="D265" s="368" t="s">
        <v>1304</v>
      </c>
      <c r="E265" s="368" t="s">
        <v>1328</v>
      </c>
    </row>
    <row r="266" spans="1:5" x14ac:dyDescent="0.15">
      <c r="A266" s="368" t="s">
        <v>1329</v>
      </c>
      <c r="B266" s="368" t="s">
        <v>431</v>
      </c>
      <c r="C266" s="368" t="s">
        <v>1330</v>
      </c>
      <c r="D266" s="368" t="s">
        <v>1304</v>
      </c>
      <c r="E266" s="368" t="s">
        <v>1331</v>
      </c>
    </row>
    <row r="267" spans="1:5" x14ac:dyDescent="0.15">
      <c r="A267" s="368" t="s">
        <v>1332</v>
      </c>
      <c r="B267" s="368" t="s">
        <v>431</v>
      </c>
      <c r="C267" s="368" t="s">
        <v>1333</v>
      </c>
      <c r="D267" s="368" t="s">
        <v>1304</v>
      </c>
      <c r="E267" s="368" t="s">
        <v>1334</v>
      </c>
    </row>
    <row r="268" spans="1:5" x14ac:dyDescent="0.15">
      <c r="A268" s="368" t="s">
        <v>1335</v>
      </c>
      <c r="B268" s="368" t="s">
        <v>431</v>
      </c>
      <c r="C268" s="368" t="s">
        <v>1336</v>
      </c>
      <c r="D268" s="368" t="s">
        <v>1304</v>
      </c>
      <c r="E268" s="368" t="s">
        <v>1337</v>
      </c>
    </row>
    <row r="269" spans="1:5" x14ac:dyDescent="0.15">
      <c r="A269" s="368" t="s">
        <v>1338</v>
      </c>
      <c r="B269" s="368" t="s">
        <v>431</v>
      </c>
      <c r="C269" s="368" t="s">
        <v>1339</v>
      </c>
      <c r="D269" s="368" t="s">
        <v>1304</v>
      </c>
      <c r="E269" s="368" t="s">
        <v>1340</v>
      </c>
    </row>
    <row r="270" spans="1:5" x14ac:dyDescent="0.15">
      <c r="A270" s="368" t="s">
        <v>1341</v>
      </c>
      <c r="B270" s="368" t="s">
        <v>431</v>
      </c>
      <c r="C270" s="368" t="s">
        <v>1342</v>
      </c>
      <c r="D270" s="368" t="s">
        <v>1304</v>
      </c>
      <c r="E270" s="368" t="s">
        <v>1343</v>
      </c>
    </row>
    <row r="271" spans="1:5" x14ac:dyDescent="0.15">
      <c r="A271" s="368" t="s">
        <v>1344</v>
      </c>
      <c r="B271" s="368" t="s">
        <v>431</v>
      </c>
      <c r="C271" s="368" t="s">
        <v>1345</v>
      </c>
      <c r="D271" s="368" t="s">
        <v>1304</v>
      </c>
      <c r="E271" s="368" t="s">
        <v>1346</v>
      </c>
    </row>
    <row r="272" spans="1:5" x14ac:dyDescent="0.15">
      <c r="A272" s="368" t="s">
        <v>1347</v>
      </c>
      <c r="B272" s="368" t="s">
        <v>431</v>
      </c>
      <c r="C272" s="368" t="s">
        <v>1348</v>
      </c>
      <c r="D272" s="368" t="s">
        <v>1304</v>
      </c>
      <c r="E272" s="368" t="s">
        <v>1349</v>
      </c>
    </row>
    <row r="273" spans="1:5" x14ac:dyDescent="0.15">
      <c r="A273" s="368" t="s">
        <v>1350</v>
      </c>
      <c r="B273" s="368" t="s">
        <v>431</v>
      </c>
      <c r="C273" s="368" t="s">
        <v>1351</v>
      </c>
      <c r="D273" s="368" t="s">
        <v>1304</v>
      </c>
      <c r="E273" s="368" t="s">
        <v>1352</v>
      </c>
    </row>
    <row r="274" spans="1:5" x14ac:dyDescent="0.15">
      <c r="A274" s="368" t="s">
        <v>1353</v>
      </c>
      <c r="B274" s="368" t="s">
        <v>431</v>
      </c>
      <c r="C274" s="368" t="s">
        <v>1354</v>
      </c>
      <c r="D274" s="368" t="s">
        <v>1304</v>
      </c>
      <c r="E274" s="368" t="s">
        <v>1355</v>
      </c>
    </row>
    <row r="275" spans="1:5" x14ac:dyDescent="0.15">
      <c r="A275" s="368" t="s">
        <v>1356</v>
      </c>
      <c r="B275" s="368" t="s">
        <v>431</v>
      </c>
      <c r="C275" s="368" t="s">
        <v>1357</v>
      </c>
      <c r="D275" s="368" t="s">
        <v>1304</v>
      </c>
      <c r="E275" s="368" t="s">
        <v>1358</v>
      </c>
    </row>
    <row r="276" spans="1:5" x14ac:dyDescent="0.15">
      <c r="A276" s="368" t="s">
        <v>1359</v>
      </c>
      <c r="B276" s="368" t="s">
        <v>431</v>
      </c>
      <c r="C276" s="368" t="s">
        <v>1360</v>
      </c>
      <c r="D276" s="368" t="s">
        <v>1304</v>
      </c>
      <c r="E276" s="368" t="s">
        <v>1361</v>
      </c>
    </row>
    <row r="277" spans="1:5" x14ac:dyDescent="0.15">
      <c r="A277" s="368" t="s">
        <v>1362</v>
      </c>
      <c r="B277" s="368" t="s">
        <v>431</v>
      </c>
      <c r="C277" s="368" t="s">
        <v>1363</v>
      </c>
      <c r="D277" s="368" t="s">
        <v>1304</v>
      </c>
      <c r="E277" s="368" t="s">
        <v>1364</v>
      </c>
    </row>
    <row r="278" spans="1:5" x14ac:dyDescent="0.15">
      <c r="A278" s="368" t="s">
        <v>1365</v>
      </c>
      <c r="B278" s="368" t="s">
        <v>431</v>
      </c>
      <c r="C278" s="368" t="s">
        <v>1366</v>
      </c>
      <c r="D278" s="368" t="s">
        <v>1304</v>
      </c>
      <c r="E278" s="368" t="s">
        <v>1367</v>
      </c>
    </row>
    <row r="279" spans="1:5" x14ac:dyDescent="0.15">
      <c r="A279" s="368" t="s">
        <v>1368</v>
      </c>
      <c r="B279" s="368" t="s">
        <v>431</v>
      </c>
      <c r="C279" s="368" t="s">
        <v>1369</v>
      </c>
      <c r="D279" s="368" t="s">
        <v>1304</v>
      </c>
      <c r="E279" s="368" t="s">
        <v>1370</v>
      </c>
    </row>
    <row r="280" spans="1:5" x14ac:dyDescent="0.15">
      <c r="A280" s="368" t="s">
        <v>1371</v>
      </c>
      <c r="B280" s="368" t="s">
        <v>431</v>
      </c>
      <c r="C280" s="368" t="s">
        <v>1372</v>
      </c>
      <c r="D280" s="368" t="s">
        <v>1304</v>
      </c>
      <c r="E280" s="368" t="s">
        <v>1373</v>
      </c>
    </row>
    <row r="281" spans="1:5" x14ac:dyDescent="0.15">
      <c r="A281" s="368" t="s">
        <v>1374</v>
      </c>
      <c r="B281" s="368" t="s">
        <v>431</v>
      </c>
      <c r="C281" s="368" t="s">
        <v>1375</v>
      </c>
      <c r="D281" s="368" t="s">
        <v>1304</v>
      </c>
      <c r="E281" s="368" t="s">
        <v>1376</v>
      </c>
    </row>
    <row r="282" spans="1:5" x14ac:dyDescent="0.15">
      <c r="A282" s="368" t="s">
        <v>1377</v>
      </c>
      <c r="B282" s="368" t="s">
        <v>431</v>
      </c>
      <c r="C282" s="368" t="s">
        <v>1378</v>
      </c>
      <c r="D282" s="368" t="s">
        <v>1304</v>
      </c>
      <c r="E282" s="368" t="s">
        <v>1379</v>
      </c>
    </row>
    <row r="283" spans="1:5" x14ac:dyDescent="0.15">
      <c r="A283" s="368" t="s">
        <v>1380</v>
      </c>
      <c r="B283" s="368" t="s">
        <v>431</v>
      </c>
      <c r="C283" s="368" t="s">
        <v>1381</v>
      </c>
      <c r="D283" s="368" t="s">
        <v>1304</v>
      </c>
      <c r="E283" s="368" t="s">
        <v>1382</v>
      </c>
    </row>
    <row r="284" spans="1:5" x14ac:dyDescent="0.15">
      <c r="A284" s="368" t="s">
        <v>1383</v>
      </c>
      <c r="B284" s="368" t="s">
        <v>431</v>
      </c>
      <c r="C284" s="368" t="s">
        <v>1384</v>
      </c>
      <c r="D284" s="368" t="s">
        <v>1304</v>
      </c>
      <c r="E284" s="368" t="s">
        <v>1385</v>
      </c>
    </row>
    <row r="285" spans="1:5" x14ac:dyDescent="0.15">
      <c r="A285" s="368" t="s">
        <v>1386</v>
      </c>
      <c r="B285" s="368" t="s">
        <v>431</v>
      </c>
      <c r="C285" s="368" t="s">
        <v>1387</v>
      </c>
      <c r="D285" s="368" t="s">
        <v>1304</v>
      </c>
      <c r="E285" s="368" t="s">
        <v>1388</v>
      </c>
    </row>
    <row r="286" spans="1:5" x14ac:dyDescent="0.15">
      <c r="A286" s="368" t="s">
        <v>1389</v>
      </c>
      <c r="B286" s="368" t="s">
        <v>431</v>
      </c>
      <c r="C286" s="368" t="s">
        <v>1390</v>
      </c>
      <c r="D286" s="368" t="s">
        <v>1304</v>
      </c>
      <c r="E286" s="368" t="s">
        <v>1391</v>
      </c>
    </row>
    <row r="287" spans="1:5" x14ac:dyDescent="0.15">
      <c r="A287" s="368" t="s">
        <v>1392</v>
      </c>
      <c r="B287" s="368" t="s">
        <v>431</v>
      </c>
      <c r="C287" s="368" t="s">
        <v>1393</v>
      </c>
      <c r="D287" s="368" t="s">
        <v>1304</v>
      </c>
      <c r="E287" s="368" t="s">
        <v>1394</v>
      </c>
    </row>
    <row r="288" spans="1:5" x14ac:dyDescent="0.15">
      <c r="A288" s="368" t="s">
        <v>1395</v>
      </c>
      <c r="B288" s="368" t="s">
        <v>431</v>
      </c>
      <c r="C288" s="368" t="s">
        <v>1396</v>
      </c>
      <c r="D288" s="368" t="s">
        <v>1304</v>
      </c>
      <c r="E288" s="368" t="s">
        <v>1397</v>
      </c>
    </row>
    <row r="289" spans="1:5" x14ac:dyDescent="0.15">
      <c r="A289" s="368" t="s">
        <v>1398</v>
      </c>
      <c r="B289" s="368" t="s">
        <v>431</v>
      </c>
      <c r="C289" s="368" t="s">
        <v>1399</v>
      </c>
      <c r="D289" s="368" t="s">
        <v>1304</v>
      </c>
      <c r="E289" s="368" t="s">
        <v>1400</v>
      </c>
    </row>
    <row r="290" spans="1:5" x14ac:dyDescent="0.15">
      <c r="A290" s="368" t="s">
        <v>1401</v>
      </c>
      <c r="B290" s="368" t="s">
        <v>431</v>
      </c>
      <c r="C290" s="368" t="s">
        <v>1402</v>
      </c>
      <c r="D290" s="368" t="s">
        <v>1304</v>
      </c>
      <c r="E290" s="368" t="s">
        <v>1403</v>
      </c>
    </row>
    <row r="291" spans="1:5" x14ac:dyDescent="0.15">
      <c r="A291" s="368" t="s">
        <v>1404</v>
      </c>
      <c r="B291" s="368" t="s">
        <v>431</v>
      </c>
      <c r="C291" s="368" t="s">
        <v>1405</v>
      </c>
      <c r="D291" s="368" t="s">
        <v>1304</v>
      </c>
      <c r="E291" s="368" t="s">
        <v>1406</v>
      </c>
    </row>
    <row r="292" spans="1:5" x14ac:dyDescent="0.15">
      <c r="A292" s="368" t="s">
        <v>1407</v>
      </c>
      <c r="B292" s="368" t="s">
        <v>431</v>
      </c>
      <c r="C292" s="368" t="s">
        <v>1408</v>
      </c>
      <c r="D292" s="368" t="s">
        <v>1304</v>
      </c>
      <c r="E292" s="368" t="s">
        <v>1409</v>
      </c>
    </row>
    <row r="293" spans="1:5" x14ac:dyDescent="0.15">
      <c r="A293" s="368" t="s">
        <v>1410</v>
      </c>
      <c r="B293" s="368" t="s">
        <v>434</v>
      </c>
      <c r="C293" s="368"/>
      <c r="D293" s="368" t="s">
        <v>1411</v>
      </c>
      <c r="E293" s="368"/>
    </row>
    <row r="294" spans="1:5" x14ac:dyDescent="0.15">
      <c r="A294" s="368" t="s">
        <v>1412</v>
      </c>
      <c r="B294" s="368" t="s">
        <v>434</v>
      </c>
      <c r="C294" s="368" t="s">
        <v>1413</v>
      </c>
      <c r="D294" s="368" t="s">
        <v>1411</v>
      </c>
      <c r="E294" s="368" t="s">
        <v>1414</v>
      </c>
    </row>
    <row r="295" spans="1:5" x14ac:dyDescent="0.15">
      <c r="A295" s="368" t="s">
        <v>1415</v>
      </c>
      <c r="B295" s="368" t="s">
        <v>434</v>
      </c>
      <c r="C295" s="368" t="s">
        <v>1416</v>
      </c>
      <c r="D295" s="368" t="s">
        <v>1411</v>
      </c>
      <c r="E295" s="368" t="s">
        <v>1417</v>
      </c>
    </row>
    <row r="296" spans="1:5" x14ac:dyDescent="0.15">
      <c r="A296" s="368" t="s">
        <v>1418</v>
      </c>
      <c r="B296" s="368" t="s">
        <v>434</v>
      </c>
      <c r="C296" s="368" t="s">
        <v>1419</v>
      </c>
      <c r="D296" s="368" t="s">
        <v>1411</v>
      </c>
      <c r="E296" s="368" t="s">
        <v>1420</v>
      </c>
    </row>
    <row r="297" spans="1:5" x14ac:dyDescent="0.15">
      <c r="A297" s="368" t="s">
        <v>1421</v>
      </c>
      <c r="B297" s="368" t="s">
        <v>434</v>
      </c>
      <c r="C297" s="368" t="s">
        <v>1422</v>
      </c>
      <c r="D297" s="368" t="s">
        <v>1411</v>
      </c>
      <c r="E297" s="368" t="s">
        <v>1423</v>
      </c>
    </row>
    <row r="298" spans="1:5" x14ac:dyDescent="0.15">
      <c r="A298" s="368" t="s">
        <v>1424</v>
      </c>
      <c r="B298" s="368" t="s">
        <v>434</v>
      </c>
      <c r="C298" s="368" t="s">
        <v>1425</v>
      </c>
      <c r="D298" s="368" t="s">
        <v>1411</v>
      </c>
      <c r="E298" s="368" t="s">
        <v>1426</v>
      </c>
    </row>
    <row r="299" spans="1:5" x14ac:dyDescent="0.15">
      <c r="A299" s="368" t="s">
        <v>1427</v>
      </c>
      <c r="B299" s="368" t="s">
        <v>434</v>
      </c>
      <c r="C299" s="368" t="s">
        <v>1428</v>
      </c>
      <c r="D299" s="368" t="s">
        <v>1411</v>
      </c>
      <c r="E299" s="368" t="s">
        <v>1429</v>
      </c>
    </row>
    <row r="300" spans="1:5" x14ac:dyDescent="0.15">
      <c r="A300" s="368" t="s">
        <v>1430</v>
      </c>
      <c r="B300" s="368" t="s">
        <v>434</v>
      </c>
      <c r="C300" s="368" t="s">
        <v>1431</v>
      </c>
      <c r="D300" s="368" t="s">
        <v>1411</v>
      </c>
      <c r="E300" s="368" t="s">
        <v>1432</v>
      </c>
    </row>
    <row r="301" spans="1:5" x14ac:dyDescent="0.15">
      <c r="A301" s="368" t="s">
        <v>1433</v>
      </c>
      <c r="B301" s="368" t="s">
        <v>434</v>
      </c>
      <c r="C301" s="368" t="s">
        <v>1434</v>
      </c>
      <c r="D301" s="368" t="s">
        <v>1411</v>
      </c>
      <c r="E301" s="368" t="s">
        <v>1435</v>
      </c>
    </row>
    <row r="302" spans="1:5" x14ac:dyDescent="0.15">
      <c r="A302" s="368" t="s">
        <v>1436</v>
      </c>
      <c r="B302" s="368" t="s">
        <v>434</v>
      </c>
      <c r="C302" s="368" t="s">
        <v>1437</v>
      </c>
      <c r="D302" s="368" t="s">
        <v>1411</v>
      </c>
      <c r="E302" s="368" t="s">
        <v>1438</v>
      </c>
    </row>
    <row r="303" spans="1:5" x14ac:dyDescent="0.15">
      <c r="A303" s="368" t="s">
        <v>1439</v>
      </c>
      <c r="B303" s="368" t="s">
        <v>434</v>
      </c>
      <c r="C303" s="368" t="s">
        <v>1440</v>
      </c>
      <c r="D303" s="368" t="s">
        <v>1411</v>
      </c>
      <c r="E303" s="368" t="s">
        <v>1441</v>
      </c>
    </row>
    <row r="304" spans="1:5" x14ac:dyDescent="0.15">
      <c r="A304" s="368" t="s">
        <v>1442</v>
      </c>
      <c r="B304" s="368" t="s">
        <v>434</v>
      </c>
      <c r="C304" s="368" t="s">
        <v>1443</v>
      </c>
      <c r="D304" s="368" t="s">
        <v>1411</v>
      </c>
      <c r="E304" s="368" t="s">
        <v>1444</v>
      </c>
    </row>
    <row r="305" spans="1:5" x14ac:dyDescent="0.15">
      <c r="A305" s="368" t="s">
        <v>1445</v>
      </c>
      <c r="B305" s="368" t="s">
        <v>434</v>
      </c>
      <c r="C305" s="368" t="s">
        <v>1446</v>
      </c>
      <c r="D305" s="368" t="s">
        <v>1411</v>
      </c>
      <c r="E305" s="368" t="s">
        <v>1447</v>
      </c>
    </row>
    <row r="306" spans="1:5" x14ac:dyDescent="0.15">
      <c r="A306" s="368" t="s">
        <v>1448</v>
      </c>
      <c r="B306" s="368" t="s">
        <v>434</v>
      </c>
      <c r="C306" s="368" t="s">
        <v>1449</v>
      </c>
      <c r="D306" s="368" t="s">
        <v>1411</v>
      </c>
      <c r="E306" s="368" t="s">
        <v>1450</v>
      </c>
    </row>
    <row r="307" spans="1:5" x14ac:dyDescent="0.15">
      <c r="A307" s="368" t="s">
        <v>1451</v>
      </c>
      <c r="B307" s="368" t="s">
        <v>434</v>
      </c>
      <c r="C307" s="368" t="s">
        <v>1452</v>
      </c>
      <c r="D307" s="368" t="s">
        <v>1411</v>
      </c>
      <c r="E307" s="368" t="s">
        <v>1453</v>
      </c>
    </row>
    <row r="308" spans="1:5" x14ac:dyDescent="0.15">
      <c r="A308" s="368" t="s">
        <v>1454</v>
      </c>
      <c r="B308" s="368" t="s">
        <v>434</v>
      </c>
      <c r="C308" s="368" t="s">
        <v>1455</v>
      </c>
      <c r="D308" s="368" t="s">
        <v>1411</v>
      </c>
      <c r="E308" s="368" t="s">
        <v>1456</v>
      </c>
    </row>
    <row r="309" spans="1:5" x14ac:dyDescent="0.15">
      <c r="A309" s="368" t="s">
        <v>1457</v>
      </c>
      <c r="B309" s="368" t="s">
        <v>434</v>
      </c>
      <c r="C309" s="368" t="s">
        <v>1458</v>
      </c>
      <c r="D309" s="368" t="s">
        <v>1411</v>
      </c>
      <c r="E309" s="368" t="s">
        <v>1459</v>
      </c>
    </row>
    <row r="310" spans="1:5" x14ac:dyDescent="0.15">
      <c r="A310" s="368" t="s">
        <v>1460</v>
      </c>
      <c r="B310" s="368" t="s">
        <v>434</v>
      </c>
      <c r="C310" s="368" t="s">
        <v>1461</v>
      </c>
      <c r="D310" s="368" t="s">
        <v>1411</v>
      </c>
      <c r="E310" s="368" t="s">
        <v>1462</v>
      </c>
    </row>
    <row r="311" spans="1:5" x14ac:dyDescent="0.15">
      <c r="A311" s="368" t="s">
        <v>1463</v>
      </c>
      <c r="B311" s="368" t="s">
        <v>434</v>
      </c>
      <c r="C311" s="368" t="s">
        <v>1464</v>
      </c>
      <c r="D311" s="368" t="s">
        <v>1411</v>
      </c>
      <c r="E311" s="368" t="s">
        <v>1465</v>
      </c>
    </row>
    <row r="312" spans="1:5" x14ac:dyDescent="0.15">
      <c r="A312" s="368" t="s">
        <v>1466</v>
      </c>
      <c r="B312" s="368" t="s">
        <v>434</v>
      </c>
      <c r="C312" s="368" t="s">
        <v>1467</v>
      </c>
      <c r="D312" s="368" t="s">
        <v>1411</v>
      </c>
      <c r="E312" s="368" t="s">
        <v>1468</v>
      </c>
    </row>
    <row r="313" spans="1:5" x14ac:dyDescent="0.15">
      <c r="A313" s="368" t="s">
        <v>1469</v>
      </c>
      <c r="B313" s="368" t="s">
        <v>434</v>
      </c>
      <c r="C313" s="368" t="s">
        <v>1470</v>
      </c>
      <c r="D313" s="368" t="s">
        <v>1411</v>
      </c>
      <c r="E313" s="368" t="s">
        <v>1471</v>
      </c>
    </row>
    <row r="314" spans="1:5" x14ac:dyDescent="0.15">
      <c r="A314" s="368" t="s">
        <v>1472</v>
      </c>
      <c r="B314" s="368" t="s">
        <v>434</v>
      </c>
      <c r="C314" s="368" t="s">
        <v>1473</v>
      </c>
      <c r="D314" s="368" t="s">
        <v>1411</v>
      </c>
      <c r="E314" s="368" t="s">
        <v>1474</v>
      </c>
    </row>
    <row r="315" spans="1:5" x14ac:dyDescent="0.15">
      <c r="A315" s="368" t="s">
        <v>1475</v>
      </c>
      <c r="B315" s="368" t="s">
        <v>434</v>
      </c>
      <c r="C315" s="368" t="s">
        <v>1476</v>
      </c>
      <c r="D315" s="368" t="s">
        <v>1411</v>
      </c>
      <c r="E315" s="368" t="s">
        <v>1477</v>
      </c>
    </row>
    <row r="316" spans="1:5" x14ac:dyDescent="0.15">
      <c r="A316" s="368" t="s">
        <v>1478</v>
      </c>
      <c r="B316" s="368" t="s">
        <v>434</v>
      </c>
      <c r="C316" s="368" t="s">
        <v>1479</v>
      </c>
      <c r="D316" s="368" t="s">
        <v>1411</v>
      </c>
      <c r="E316" s="368" t="s">
        <v>1480</v>
      </c>
    </row>
    <row r="317" spans="1:5" x14ac:dyDescent="0.15">
      <c r="A317" s="368" t="s">
        <v>1481</v>
      </c>
      <c r="B317" s="368" t="s">
        <v>434</v>
      </c>
      <c r="C317" s="368" t="s">
        <v>1482</v>
      </c>
      <c r="D317" s="368" t="s">
        <v>1411</v>
      </c>
      <c r="E317" s="368" t="s">
        <v>1483</v>
      </c>
    </row>
    <row r="318" spans="1:5" x14ac:dyDescent="0.15">
      <c r="A318" s="368" t="s">
        <v>1484</v>
      </c>
      <c r="B318" s="368" t="s">
        <v>434</v>
      </c>
      <c r="C318" s="368" t="s">
        <v>1485</v>
      </c>
      <c r="D318" s="368" t="s">
        <v>1411</v>
      </c>
      <c r="E318" s="368" t="s">
        <v>1486</v>
      </c>
    </row>
    <row r="319" spans="1:5" x14ac:dyDescent="0.15">
      <c r="A319" s="368" t="s">
        <v>1487</v>
      </c>
      <c r="B319" s="368" t="s">
        <v>438</v>
      </c>
      <c r="C319" s="368"/>
      <c r="D319" s="368" t="s">
        <v>1488</v>
      </c>
      <c r="E319" s="368"/>
    </row>
    <row r="320" spans="1:5" x14ac:dyDescent="0.15">
      <c r="A320" s="368" t="s">
        <v>1489</v>
      </c>
      <c r="B320" s="368" t="s">
        <v>438</v>
      </c>
      <c r="C320" s="368" t="s">
        <v>1490</v>
      </c>
      <c r="D320" s="368" t="s">
        <v>1488</v>
      </c>
      <c r="E320" s="368" t="s">
        <v>1491</v>
      </c>
    </row>
    <row r="321" spans="1:5" x14ac:dyDescent="0.15">
      <c r="A321" s="368" t="s">
        <v>1492</v>
      </c>
      <c r="B321" s="368" t="s">
        <v>438</v>
      </c>
      <c r="C321" s="368" t="s">
        <v>1493</v>
      </c>
      <c r="D321" s="368" t="s">
        <v>1488</v>
      </c>
      <c r="E321" s="368" t="s">
        <v>1494</v>
      </c>
    </row>
    <row r="322" spans="1:5" x14ac:dyDescent="0.15">
      <c r="A322" s="368" t="s">
        <v>1495</v>
      </c>
      <c r="B322" s="368" t="s">
        <v>438</v>
      </c>
      <c r="C322" s="368" t="s">
        <v>1496</v>
      </c>
      <c r="D322" s="368" t="s">
        <v>1488</v>
      </c>
      <c r="E322" s="368" t="s">
        <v>1497</v>
      </c>
    </row>
    <row r="323" spans="1:5" x14ac:dyDescent="0.15">
      <c r="A323" s="368" t="s">
        <v>1498</v>
      </c>
      <c r="B323" s="368" t="s">
        <v>438</v>
      </c>
      <c r="C323" s="368" t="s">
        <v>1499</v>
      </c>
      <c r="D323" s="368" t="s">
        <v>1488</v>
      </c>
      <c r="E323" s="368" t="s">
        <v>1500</v>
      </c>
    </row>
    <row r="324" spans="1:5" x14ac:dyDescent="0.15">
      <c r="A324" s="368" t="s">
        <v>1501</v>
      </c>
      <c r="B324" s="368" t="s">
        <v>438</v>
      </c>
      <c r="C324" s="368" t="s">
        <v>1502</v>
      </c>
      <c r="D324" s="368" t="s">
        <v>1488</v>
      </c>
      <c r="E324" s="368" t="s">
        <v>1503</v>
      </c>
    </row>
    <row r="325" spans="1:5" x14ac:dyDescent="0.15">
      <c r="A325" s="368" t="s">
        <v>1504</v>
      </c>
      <c r="B325" s="368" t="s">
        <v>438</v>
      </c>
      <c r="C325" s="368" t="s">
        <v>1505</v>
      </c>
      <c r="D325" s="368" t="s">
        <v>1488</v>
      </c>
      <c r="E325" s="368" t="s">
        <v>1506</v>
      </c>
    </row>
    <row r="326" spans="1:5" x14ac:dyDescent="0.15">
      <c r="A326" s="368" t="s">
        <v>1507</v>
      </c>
      <c r="B326" s="368" t="s">
        <v>438</v>
      </c>
      <c r="C326" s="368" t="s">
        <v>1508</v>
      </c>
      <c r="D326" s="368" t="s">
        <v>1488</v>
      </c>
      <c r="E326" s="368" t="s">
        <v>1509</v>
      </c>
    </row>
    <row r="327" spans="1:5" x14ac:dyDescent="0.15">
      <c r="A327" s="368" t="s">
        <v>1510</v>
      </c>
      <c r="B327" s="368" t="s">
        <v>438</v>
      </c>
      <c r="C327" s="368" t="s">
        <v>1511</v>
      </c>
      <c r="D327" s="368" t="s">
        <v>1488</v>
      </c>
      <c r="E327" s="368" t="s">
        <v>1512</v>
      </c>
    </row>
    <row r="328" spans="1:5" x14ac:dyDescent="0.15">
      <c r="A328" s="368" t="s">
        <v>1513</v>
      </c>
      <c r="B328" s="368" t="s">
        <v>438</v>
      </c>
      <c r="C328" s="368" t="s">
        <v>1514</v>
      </c>
      <c r="D328" s="368" t="s">
        <v>1488</v>
      </c>
      <c r="E328" s="368" t="s">
        <v>1515</v>
      </c>
    </row>
    <row r="329" spans="1:5" x14ac:dyDescent="0.15">
      <c r="A329" s="368" t="s">
        <v>1516</v>
      </c>
      <c r="B329" s="368" t="s">
        <v>438</v>
      </c>
      <c r="C329" s="368" t="s">
        <v>1517</v>
      </c>
      <c r="D329" s="368" t="s">
        <v>1488</v>
      </c>
      <c r="E329" s="368" t="s">
        <v>1518</v>
      </c>
    </row>
    <row r="330" spans="1:5" x14ac:dyDescent="0.15">
      <c r="A330" s="368" t="s">
        <v>1519</v>
      </c>
      <c r="B330" s="368" t="s">
        <v>438</v>
      </c>
      <c r="C330" s="368" t="s">
        <v>1520</v>
      </c>
      <c r="D330" s="368" t="s">
        <v>1488</v>
      </c>
      <c r="E330" s="368" t="s">
        <v>1521</v>
      </c>
    </row>
    <row r="331" spans="1:5" x14ac:dyDescent="0.15">
      <c r="A331" s="368" t="s">
        <v>1522</v>
      </c>
      <c r="B331" s="368" t="s">
        <v>438</v>
      </c>
      <c r="C331" s="368" t="s">
        <v>1523</v>
      </c>
      <c r="D331" s="368" t="s">
        <v>1488</v>
      </c>
      <c r="E331" s="368" t="s">
        <v>1524</v>
      </c>
    </row>
    <row r="332" spans="1:5" x14ac:dyDescent="0.15">
      <c r="A332" s="368" t="s">
        <v>1525</v>
      </c>
      <c r="B332" s="368" t="s">
        <v>438</v>
      </c>
      <c r="C332" s="368" t="s">
        <v>1526</v>
      </c>
      <c r="D332" s="368" t="s">
        <v>1488</v>
      </c>
      <c r="E332" s="368" t="s">
        <v>1527</v>
      </c>
    </row>
    <row r="333" spans="1:5" x14ac:dyDescent="0.15">
      <c r="A333" s="368" t="s">
        <v>1528</v>
      </c>
      <c r="B333" s="368" t="s">
        <v>438</v>
      </c>
      <c r="C333" s="368" t="s">
        <v>1529</v>
      </c>
      <c r="D333" s="368" t="s">
        <v>1488</v>
      </c>
      <c r="E333" s="368" t="s">
        <v>1530</v>
      </c>
    </row>
    <row r="334" spans="1:5" x14ac:dyDescent="0.15">
      <c r="A334" s="368" t="s">
        <v>1531</v>
      </c>
      <c r="B334" s="368" t="s">
        <v>438</v>
      </c>
      <c r="C334" s="368" t="s">
        <v>1532</v>
      </c>
      <c r="D334" s="368" t="s">
        <v>1488</v>
      </c>
      <c r="E334" s="368" t="s">
        <v>1533</v>
      </c>
    </row>
    <row r="335" spans="1:5" x14ac:dyDescent="0.15">
      <c r="A335" s="368" t="s">
        <v>1534</v>
      </c>
      <c r="B335" s="368" t="s">
        <v>438</v>
      </c>
      <c r="C335" s="368" t="s">
        <v>1535</v>
      </c>
      <c r="D335" s="368" t="s">
        <v>1488</v>
      </c>
      <c r="E335" s="368" t="s">
        <v>1536</v>
      </c>
    </row>
    <row r="336" spans="1:5" x14ac:dyDescent="0.15">
      <c r="A336" s="368" t="s">
        <v>1537</v>
      </c>
      <c r="B336" s="368" t="s">
        <v>438</v>
      </c>
      <c r="C336" s="368" t="s">
        <v>1538</v>
      </c>
      <c r="D336" s="368" t="s">
        <v>1488</v>
      </c>
      <c r="E336" s="368" t="s">
        <v>1539</v>
      </c>
    </row>
    <row r="337" spans="1:5" x14ac:dyDescent="0.15">
      <c r="A337" s="368" t="s">
        <v>1540</v>
      </c>
      <c r="B337" s="368" t="s">
        <v>438</v>
      </c>
      <c r="C337" s="368" t="s">
        <v>1541</v>
      </c>
      <c r="D337" s="368" t="s">
        <v>1488</v>
      </c>
      <c r="E337" s="368" t="s">
        <v>1542</v>
      </c>
    </row>
    <row r="338" spans="1:5" x14ac:dyDescent="0.15">
      <c r="A338" s="368" t="s">
        <v>1543</v>
      </c>
      <c r="B338" s="368" t="s">
        <v>438</v>
      </c>
      <c r="C338" s="368" t="s">
        <v>1544</v>
      </c>
      <c r="D338" s="368" t="s">
        <v>1488</v>
      </c>
      <c r="E338" s="368" t="s">
        <v>1545</v>
      </c>
    </row>
    <row r="339" spans="1:5" x14ac:dyDescent="0.15">
      <c r="A339" s="368" t="s">
        <v>1546</v>
      </c>
      <c r="B339" s="368" t="s">
        <v>438</v>
      </c>
      <c r="C339" s="368" t="s">
        <v>1547</v>
      </c>
      <c r="D339" s="368" t="s">
        <v>1488</v>
      </c>
      <c r="E339" s="368" t="s">
        <v>1548</v>
      </c>
    </row>
    <row r="340" spans="1:5" x14ac:dyDescent="0.15">
      <c r="A340" s="368" t="s">
        <v>1549</v>
      </c>
      <c r="B340" s="368" t="s">
        <v>438</v>
      </c>
      <c r="C340" s="368" t="s">
        <v>1550</v>
      </c>
      <c r="D340" s="368" t="s">
        <v>1488</v>
      </c>
      <c r="E340" s="368" t="s">
        <v>1551</v>
      </c>
    </row>
    <row r="341" spans="1:5" x14ac:dyDescent="0.15">
      <c r="A341" s="368" t="s">
        <v>1552</v>
      </c>
      <c r="B341" s="368" t="s">
        <v>438</v>
      </c>
      <c r="C341" s="368" t="s">
        <v>1553</v>
      </c>
      <c r="D341" s="368" t="s">
        <v>1488</v>
      </c>
      <c r="E341" s="368" t="s">
        <v>1554</v>
      </c>
    </row>
    <row r="342" spans="1:5" x14ac:dyDescent="0.15">
      <c r="A342" s="368" t="s">
        <v>1555</v>
      </c>
      <c r="B342" s="368" t="s">
        <v>438</v>
      </c>
      <c r="C342" s="368" t="s">
        <v>1556</v>
      </c>
      <c r="D342" s="368" t="s">
        <v>1488</v>
      </c>
      <c r="E342" s="368" t="s">
        <v>1557</v>
      </c>
    </row>
    <row r="343" spans="1:5" x14ac:dyDescent="0.15">
      <c r="A343" s="368" t="s">
        <v>1558</v>
      </c>
      <c r="B343" s="368" t="s">
        <v>438</v>
      </c>
      <c r="C343" s="368" t="s">
        <v>1559</v>
      </c>
      <c r="D343" s="368" t="s">
        <v>1488</v>
      </c>
      <c r="E343" s="368" t="s">
        <v>1560</v>
      </c>
    </row>
    <row r="344" spans="1:5" x14ac:dyDescent="0.15">
      <c r="A344" s="368" t="s">
        <v>1561</v>
      </c>
      <c r="B344" s="368" t="s">
        <v>438</v>
      </c>
      <c r="C344" s="368" t="s">
        <v>1562</v>
      </c>
      <c r="D344" s="368" t="s">
        <v>1488</v>
      </c>
      <c r="E344" s="368" t="s">
        <v>1563</v>
      </c>
    </row>
    <row r="345" spans="1:5" x14ac:dyDescent="0.15">
      <c r="A345" s="368" t="s">
        <v>1564</v>
      </c>
      <c r="B345" s="368" t="s">
        <v>438</v>
      </c>
      <c r="C345" s="368" t="s">
        <v>1565</v>
      </c>
      <c r="D345" s="368" t="s">
        <v>1488</v>
      </c>
      <c r="E345" s="368" t="s">
        <v>1566</v>
      </c>
    </row>
    <row r="346" spans="1:5" x14ac:dyDescent="0.15">
      <c r="A346" s="368" t="s">
        <v>1567</v>
      </c>
      <c r="B346" s="368" t="s">
        <v>438</v>
      </c>
      <c r="C346" s="368" t="s">
        <v>1568</v>
      </c>
      <c r="D346" s="368" t="s">
        <v>1488</v>
      </c>
      <c r="E346" s="368" t="s">
        <v>1569</v>
      </c>
    </row>
    <row r="347" spans="1:5" x14ac:dyDescent="0.15">
      <c r="A347" s="368" t="s">
        <v>1570</v>
      </c>
      <c r="B347" s="368" t="s">
        <v>438</v>
      </c>
      <c r="C347" s="368" t="s">
        <v>1571</v>
      </c>
      <c r="D347" s="368" t="s">
        <v>1488</v>
      </c>
      <c r="E347" s="368" t="s">
        <v>1572</v>
      </c>
    </row>
    <row r="348" spans="1:5" x14ac:dyDescent="0.15">
      <c r="A348" s="368" t="s">
        <v>1573</v>
      </c>
      <c r="B348" s="368" t="s">
        <v>438</v>
      </c>
      <c r="C348" s="368" t="s">
        <v>1574</v>
      </c>
      <c r="D348" s="368" t="s">
        <v>1488</v>
      </c>
      <c r="E348" s="368" t="s">
        <v>1575</v>
      </c>
    </row>
    <row r="349" spans="1:5" x14ac:dyDescent="0.15">
      <c r="A349" s="368" t="s">
        <v>1576</v>
      </c>
      <c r="B349" s="368" t="s">
        <v>438</v>
      </c>
      <c r="C349" s="368" t="s">
        <v>1577</v>
      </c>
      <c r="D349" s="368" t="s">
        <v>1488</v>
      </c>
      <c r="E349" s="368" t="s">
        <v>1578</v>
      </c>
    </row>
    <row r="350" spans="1:5" x14ac:dyDescent="0.15">
      <c r="A350" s="368" t="s">
        <v>1579</v>
      </c>
      <c r="B350" s="368" t="s">
        <v>438</v>
      </c>
      <c r="C350" s="368" t="s">
        <v>1580</v>
      </c>
      <c r="D350" s="368" t="s">
        <v>1488</v>
      </c>
      <c r="E350" s="368" t="s">
        <v>1581</v>
      </c>
    </row>
    <row r="351" spans="1:5" x14ac:dyDescent="0.15">
      <c r="A351" s="368" t="s">
        <v>1582</v>
      </c>
      <c r="B351" s="368" t="s">
        <v>438</v>
      </c>
      <c r="C351" s="368" t="s">
        <v>1583</v>
      </c>
      <c r="D351" s="368" t="s">
        <v>1488</v>
      </c>
      <c r="E351" s="368" t="s">
        <v>1584</v>
      </c>
    </row>
    <row r="352" spans="1:5" x14ac:dyDescent="0.15">
      <c r="A352" s="368" t="s">
        <v>1585</v>
      </c>
      <c r="B352" s="368" t="s">
        <v>438</v>
      </c>
      <c r="C352" s="368" t="s">
        <v>1586</v>
      </c>
      <c r="D352" s="368" t="s">
        <v>1488</v>
      </c>
      <c r="E352" s="368" t="s">
        <v>1587</v>
      </c>
    </row>
    <row r="353" spans="1:5" x14ac:dyDescent="0.15">
      <c r="A353" s="368" t="s">
        <v>1588</v>
      </c>
      <c r="B353" s="368" t="s">
        <v>438</v>
      </c>
      <c r="C353" s="368" t="s">
        <v>1589</v>
      </c>
      <c r="D353" s="368" t="s">
        <v>1488</v>
      </c>
      <c r="E353" s="368" t="s">
        <v>1590</v>
      </c>
    </row>
    <row r="354" spans="1:5" x14ac:dyDescent="0.15">
      <c r="A354" s="368" t="s">
        <v>1591</v>
      </c>
      <c r="B354" s="368" t="s">
        <v>438</v>
      </c>
      <c r="C354" s="368" t="s">
        <v>1592</v>
      </c>
      <c r="D354" s="368" t="s">
        <v>1488</v>
      </c>
      <c r="E354" s="368" t="s">
        <v>1593</v>
      </c>
    </row>
    <row r="355" spans="1:5" x14ac:dyDescent="0.15">
      <c r="A355" s="368" t="s">
        <v>1594</v>
      </c>
      <c r="B355" s="368" t="s">
        <v>440</v>
      </c>
      <c r="C355" s="368"/>
      <c r="D355" s="368" t="s">
        <v>1595</v>
      </c>
      <c r="E355" s="368"/>
    </row>
    <row r="356" spans="1:5" x14ac:dyDescent="0.15">
      <c r="A356" s="368" t="s">
        <v>1596</v>
      </c>
      <c r="B356" s="368" t="s">
        <v>440</v>
      </c>
      <c r="C356" s="368" t="s">
        <v>1597</v>
      </c>
      <c r="D356" s="368" t="s">
        <v>1595</v>
      </c>
      <c r="E356" s="368" t="s">
        <v>1598</v>
      </c>
    </row>
    <row r="357" spans="1:5" x14ac:dyDescent="0.15">
      <c r="A357" s="368" t="s">
        <v>1599</v>
      </c>
      <c r="B357" s="368" t="s">
        <v>440</v>
      </c>
      <c r="C357" s="368" t="s">
        <v>1600</v>
      </c>
      <c r="D357" s="368" t="s">
        <v>1595</v>
      </c>
      <c r="E357" s="368" t="s">
        <v>1601</v>
      </c>
    </row>
    <row r="358" spans="1:5" x14ac:dyDescent="0.15">
      <c r="A358" s="368" t="s">
        <v>1602</v>
      </c>
      <c r="B358" s="368" t="s">
        <v>440</v>
      </c>
      <c r="C358" s="368" t="s">
        <v>1603</v>
      </c>
      <c r="D358" s="368" t="s">
        <v>1595</v>
      </c>
      <c r="E358" s="368" t="s">
        <v>1604</v>
      </c>
    </row>
    <row r="359" spans="1:5" x14ac:dyDescent="0.15">
      <c r="A359" s="368" t="s">
        <v>1605</v>
      </c>
      <c r="B359" s="368" t="s">
        <v>440</v>
      </c>
      <c r="C359" s="368" t="s">
        <v>1606</v>
      </c>
      <c r="D359" s="368" t="s">
        <v>1595</v>
      </c>
      <c r="E359" s="368" t="s">
        <v>1607</v>
      </c>
    </row>
    <row r="360" spans="1:5" x14ac:dyDescent="0.15">
      <c r="A360" s="368" t="s">
        <v>1608</v>
      </c>
      <c r="B360" s="368" t="s">
        <v>440</v>
      </c>
      <c r="C360" s="368" t="s">
        <v>1609</v>
      </c>
      <c r="D360" s="368" t="s">
        <v>1595</v>
      </c>
      <c r="E360" s="368" t="s">
        <v>1610</v>
      </c>
    </row>
    <row r="361" spans="1:5" x14ac:dyDescent="0.15">
      <c r="A361" s="368" t="s">
        <v>1611</v>
      </c>
      <c r="B361" s="368" t="s">
        <v>440</v>
      </c>
      <c r="C361" s="368" t="s">
        <v>1612</v>
      </c>
      <c r="D361" s="368" t="s">
        <v>1595</v>
      </c>
      <c r="E361" s="368" t="s">
        <v>1613</v>
      </c>
    </row>
    <row r="362" spans="1:5" x14ac:dyDescent="0.15">
      <c r="A362" s="368" t="s">
        <v>1614</v>
      </c>
      <c r="B362" s="368" t="s">
        <v>440</v>
      </c>
      <c r="C362" s="368" t="s">
        <v>1615</v>
      </c>
      <c r="D362" s="368" t="s">
        <v>1595</v>
      </c>
      <c r="E362" s="368" t="s">
        <v>1616</v>
      </c>
    </row>
    <row r="363" spans="1:5" x14ac:dyDescent="0.15">
      <c r="A363" s="368" t="s">
        <v>1617</v>
      </c>
      <c r="B363" s="368" t="s">
        <v>440</v>
      </c>
      <c r="C363" s="368" t="s">
        <v>1618</v>
      </c>
      <c r="D363" s="368" t="s">
        <v>1595</v>
      </c>
      <c r="E363" s="368" t="s">
        <v>1619</v>
      </c>
    </row>
    <row r="364" spans="1:5" x14ac:dyDescent="0.15">
      <c r="A364" s="368" t="s">
        <v>1620</v>
      </c>
      <c r="B364" s="368" t="s">
        <v>440</v>
      </c>
      <c r="C364" s="368" t="s">
        <v>1621</v>
      </c>
      <c r="D364" s="368" t="s">
        <v>1595</v>
      </c>
      <c r="E364" s="368" t="s">
        <v>1622</v>
      </c>
    </row>
    <row r="365" spans="1:5" x14ac:dyDescent="0.15">
      <c r="A365" s="368" t="s">
        <v>1623</v>
      </c>
      <c r="B365" s="368" t="s">
        <v>440</v>
      </c>
      <c r="C365" s="368" t="s">
        <v>1624</v>
      </c>
      <c r="D365" s="368" t="s">
        <v>1595</v>
      </c>
      <c r="E365" s="368" t="s">
        <v>1625</v>
      </c>
    </row>
    <row r="366" spans="1:5" x14ac:dyDescent="0.15">
      <c r="A366" s="368" t="s">
        <v>1626</v>
      </c>
      <c r="B366" s="368" t="s">
        <v>440</v>
      </c>
      <c r="C366" s="368" t="s">
        <v>1627</v>
      </c>
      <c r="D366" s="368" t="s">
        <v>1595</v>
      </c>
      <c r="E366" s="368" t="s">
        <v>1628</v>
      </c>
    </row>
    <row r="367" spans="1:5" x14ac:dyDescent="0.15">
      <c r="A367" s="368" t="s">
        <v>1629</v>
      </c>
      <c r="B367" s="368" t="s">
        <v>440</v>
      </c>
      <c r="C367" s="368" t="s">
        <v>638</v>
      </c>
      <c r="D367" s="368" t="s">
        <v>1595</v>
      </c>
      <c r="E367" s="368" t="s">
        <v>639</v>
      </c>
    </row>
    <row r="368" spans="1:5" x14ac:dyDescent="0.15">
      <c r="A368" s="368" t="s">
        <v>1630</v>
      </c>
      <c r="B368" s="368" t="s">
        <v>440</v>
      </c>
      <c r="C368" s="368" t="s">
        <v>1631</v>
      </c>
      <c r="D368" s="368" t="s">
        <v>1595</v>
      </c>
      <c r="E368" s="368" t="s">
        <v>1632</v>
      </c>
    </row>
    <row r="369" spans="1:5" x14ac:dyDescent="0.15">
      <c r="A369" s="368" t="s">
        <v>1633</v>
      </c>
      <c r="B369" s="368" t="s">
        <v>440</v>
      </c>
      <c r="C369" s="368" t="s">
        <v>1634</v>
      </c>
      <c r="D369" s="368" t="s">
        <v>1595</v>
      </c>
      <c r="E369" s="368" t="s">
        <v>1635</v>
      </c>
    </row>
    <row r="370" spans="1:5" x14ac:dyDescent="0.15">
      <c r="A370" s="368" t="s">
        <v>1636</v>
      </c>
      <c r="B370" s="368" t="s">
        <v>440</v>
      </c>
      <c r="C370" s="368" t="s">
        <v>1637</v>
      </c>
      <c r="D370" s="368" t="s">
        <v>1595</v>
      </c>
      <c r="E370" s="368" t="s">
        <v>1638</v>
      </c>
    </row>
    <row r="371" spans="1:5" x14ac:dyDescent="0.15">
      <c r="A371" s="368" t="s">
        <v>1639</v>
      </c>
      <c r="B371" s="368" t="s">
        <v>440</v>
      </c>
      <c r="C371" s="368" t="s">
        <v>1640</v>
      </c>
      <c r="D371" s="368" t="s">
        <v>1595</v>
      </c>
      <c r="E371" s="368" t="s">
        <v>1641</v>
      </c>
    </row>
    <row r="372" spans="1:5" x14ac:dyDescent="0.15">
      <c r="A372" s="368" t="s">
        <v>1642</v>
      </c>
      <c r="B372" s="368" t="s">
        <v>440</v>
      </c>
      <c r="C372" s="368" t="s">
        <v>1643</v>
      </c>
      <c r="D372" s="368" t="s">
        <v>1595</v>
      </c>
      <c r="E372" s="368" t="s">
        <v>1644</v>
      </c>
    </row>
    <row r="373" spans="1:5" x14ac:dyDescent="0.15">
      <c r="A373" s="368" t="s">
        <v>1645</v>
      </c>
      <c r="B373" s="368" t="s">
        <v>440</v>
      </c>
      <c r="C373" s="368" t="s">
        <v>1646</v>
      </c>
      <c r="D373" s="368" t="s">
        <v>1595</v>
      </c>
      <c r="E373" s="368" t="s">
        <v>1647</v>
      </c>
    </row>
    <row r="374" spans="1:5" x14ac:dyDescent="0.15">
      <c r="A374" s="368" t="s">
        <v>1648</v>
      </c>
      <c r="B374" s="368" t="s">
        <v>440</v>
      </c>
      <c r="C374" s="368" t="s">
        <v>1649</v>
      </c>
      <c r="D374" s="368" t="s">
        <v>1595</v>
      </c>
      <c r="E374" s="368" t="s">
        <v>1650</v>
      </c>
    </row>
    <row r="375" spans="1:5" x14ac:dyDescent="0.15">
      <c r="A375" s="368" t="s">
        <v>1651</v>
      </c>
      <c r="B375" s="368" t="s">
        <v>440</v>
      </c>
      <c r="C375" s="368" t="s">
        <v>1652</v>
      </c>
      <c r="D375" s="368" t="s">
        <v>1595</v>
      </c>
      <c r="E375" s="368" t="s">
        <v>1653</v>
      </c>
    </row>
    <row r="376" spans="1:5" x14ac:dyDescent="0.15">
      <c r="A376" s="368" t="s">
        <v>1654</v>
      </c>
      <c r="B376" s="368" t="s">
        <v>440</v>
      </c>
      <c r="C376" s="368" t="s">
        <v>1655</v>
      </c>
      <c r="D376" s="368" t="s">
        <v>1595</v>
      </c>
      <c r="E376" s="368" t="s">
        <v>1656</v>
      </c>
    </row>
    <row r="377" spans="1:5" x14ac:dyDescent="0.15">
      <c r="A377" s="368" t="s">
        <v>1657</v>
      </c>
      <c r="B377" s="368" t="s">
        <v>440</v>
      </c>
      <c r="C377" s="368" t="s">
        <v>1658</v>
      </c>
      <c r="D377" s="368" t="s">
        <v>1595</v>
      </c>
      <c r="E377" s="368" t="s">
        <v>1659</v>
      </c>
    </row>
    <row r="378" spans="1:5" x14ac:dyDescent="0.15">
      <c r="A378" s="368" t="s">
        <v>1660</v>
      </c>
      <c r="B378" s="368" t="s">
        <v>440</v>
      </c>
      <c r="C378" s="368" t="s">
        <v>1661</v>
      </c>
      <c r="D378" s="368" t="s">
        <v>1595</v>
      </c>
      <c r="E378" s="368" t="s">
        <v>1662</v>
      </c>
    </row>
    <row r="379" spans="1:5" x14ac:dyDescent="0.15">
      <c r="A379" s="368" t="s">
        <v>1663</v>
      </c>
      <c r="B379" s="368" t="s">
        <v>440</v>
      </c>
      <c r="C379" s="368" t="s">
        <v>1664</v>
      </c>
      <c r="D379" s="368" t="s">
        <v>1595</v>
      </c>
      <c r="E379" s="368" t="s">
        <v>1665</v>
      </c>
    </row>
    <row r="380" spans="1:5" x14ac:dyDescent="0.15">
      <c r="A380" s="368" t="s">
        <v>1666</v>
      </c>
      <c r="B380" s="368" t="s">
        <v>440</v>
      </c>
      <c r="C380" s="368" t="s">
        <v>1667</v>
      </c>
      <c r="D380" s="368" t="s">
        <v>1595</v>
      </c>
      <c r="E380" s="368" t="s">
        <v>1668</v>
      </c>
    </row>
    <row r="381" spans="1:5" x14ac:dyDescent="0.15">
      <c r="A381" s="368" t="s">
        <v>1669</v>
      </c>
      <c r="B381" s="368" t="s">
        <v>440</v>
      </c>
      <c r="C381" s="368" t="s">
        <v>1670</v>
      </c>
      <c r="D381" s="368" t="s">
        <v>1595</v>
      </c>
      <c r="E381" s="368" t="s">
        <v>1671</v>
      </c>
    </row>
    <row r="382" spans="1:5" x14ac:dyDescent="0.15">
      <c r="A382" s="368" t="s">
        <v>1672</v>
      </c>
      <c r="B382" s="368" t="s">
        <v>440</v>
      </c>
      <c r="C382" s="368" t="s">
        <v>1673</v>
      </c>
      <c r="D382" s="368" t="s">
        <v>1595</v>
      </c>
      <c r="E382" s="368" t="s">
        <v>1674</v>
      </c>
    </row>
    <row r="383" spans="1:5" x14ac:dyDescent="0.15">
      <c r="A383" s="368" t="s">
        <v>1675</v>
      </c>
      <c r="B383" s="368" t="s">
        <v>440</v>
      </c>
      <c r="C383" s="368" t="s">
        <v>1676</v>
      </c>
      <c r="D383" s="368" t="s">
        <v>1595</v>
      </c>
      <c r="E383" s="368" t="s">
        <v>1677</v>
      </c>
    </row>
    <row r="384" spans="1:5" x14ac:dyDescent="0.15">
      <c r="A384" s="368" t="s">
        <v>1678</v>
      </c>
      <c r="B384" s="368" t="s">
        <v>440</v>
      </c>
      <c r="C384" s="368" t="s">
        <v>1679</v>
      </c>
      <c r="D384" s="368" t="s">
        <v>1595</v>
      </c>
      <c r="E384" s="368" t="s">
        <v>1680</v>
      </c>
    </row>
    <row r="385" spans="1:5" x14ac:dyDescent="0.15">
      <c r="A385" s="368" t="s">
        <v>1681</v>
      </c>
      <c r="B385" s="368" t="s">
        <v>440</v>
      </c>
      <c r="C385" s="368" t="s">
        <v>1682</v>
      </c>
      <c r="D385" s="368" t="s">
        <v>1595</v>
      </c>
      <c r="E385" s="368" t="s">
        <v>1683</v>
      </c>
    </row>
    <row r="386" spans="1:5" x14ac:dyDescent="0.15">
      <c r="A386" s="368" t="s">
        <v>1684</v>
      </c>
      <c r="B386" s="368" t="s">
        <v>440</v>
      </c>
      <c r="C386" s="368" t="s">
        <v>1685</v>
      </c>
      <c r="D386" s="368" t="s">
        <v>1595</v>
      </c>
      <c r="E386" s="368" t="s">
        <v>1686</v>
      </c>
    </row>
    <row r="387" spans="1:5" x14ac:dyDescent="0.15">
      <c r="A387" s="368" t="s">
        <v>1687</v>
      </c>
      <c r="B387" s="368" t="s">
        <v>440</v>
      </c>
      <c r="C387" s="368" t="s">
        <v>1550</v>
      </c>
      <c r="D387" s="368" t="s">
        <v>1595</v>
      </c>
      <c r="E387" s="368" t="s">
        <v>1551</v>
      </c>
    </row>
    <row r="388" spans="1:5" x14ac:dyDescent="0.15">
      <c r="A388" s="368" t="s">
        <v>1688</v>
      </c>
      <c r="B388" s="368" t="s">
        <v>440</v>
      </c>
      <c r="C388" s="368" t="s">
        <v>1689</v>
      </c>
      <c r="D388" s="368" t="s">
        <v>1595</v>
      </c>
      <c r="E388" s="368" t="s">
        <v>1690</v>
      </c>
    </row>
    <row r="389" spans="1:5" x14ac:dyDescent="0.15">
      <c r="A389" s="368" t="s">
        <v>1691</v>
      </c>
      <c r="B389" s="368" t="s">
        <v>440</v>
      </c>
      <c r="C389" s="368" t="s">
        <v>1692</v>
      </c>
      <c r="D389" s="368" t="s">
        <v>1595</v>
      </c>
      <c r="E389" s="368" t="s">
        <v>1693</v>
      </c>
    </row>
    <row r="390" spans="1:5" x14ac:dyDescent="0.15">
      <c r="A390" s="368" t="s">
        <v>1694</v>
      </c>
      <c r="B390" s="368" t="s">
        <v>440</v>
      </c>
      <c r="C390" s="368" t="s">
        <v>1695</v>
      </c>
      <c r="D390" s="368" t="s">
        <v>1595</v>
      </c>
      <c r="E390" s="368" t="s">
        <v>1696</v>
      </c>
    </row>
    <row r="391" spans="1:5" x14ac:dyDescent="0.15">
      <c r="A391" s="368" t="s">
        <v>1697</v>
      </c>
      <c r="B391" s="368" t="s">
        <v>440</v>
      </c>
      <c r="C391" s="368" t="s">
        <v>1698</v>
      </c>
      <c r="D391" s="368" t="s">
        <v>1595</v>
      </c>
      <c r="E391" s="368" t="s">
        <v>1699</v>
      </c>
    </row>
    <row r="392" spans="1:5" x14ac:dyDescent="0.15">
      <c r="A392" s="368" t="s">
        <v>1700</v>
      </c>
      <c r="B392" s="368" t="s">
        <v>440</v>
      </c>
      <c r="C392" s="368" t="s">
        <v>1701</v>
      </c>
      <c r="D392" s="368" t="s">
        <v>1595</v>
      </c>
      <c r="E392" s="368" t="s">
        <v>1702</v>
      </c>
    </row>
    <row r="393" spans="1:5" x14ac:dyDescent="0.15">
      <c r="A393" s="368" t="s">
        <v>1703</v>
      </c>
      <c r="B393" s="368" t="s">
        <v>440</v>
      </c>
      <c r="C393" s="368" t="s">
        <v>1704</v>
      </c>
      <c r="D393" s="368" t="s">
        <v>1595</v>
      </c>
      <c r="E393" s="368" t="s">
        <v>1705</v>
      </c>
    </row>
    <row r="394" spans="1:5" x14ac:dyDescent="0.15">
      <c r="A394" s="368" t="s">
        <v>1706</v>
      </c>
      <c r="B394" s="368" t="s">
        <v>440</v>
      </c>
      <c r="C394" s="368" t="s">
        <v>1707</v>
      </c>
      <c r="D394" s="368" t="s">
        <v>1595</v>
      </c>
      <c r="E394" s="368" t="s">
        <v>1708</v>
      </c>
    </row>
    <row r="395" spans="1:5" x14ac:dyDescent="0.15">
      <c r="A395" s="368" t="s">
        <v>1709</v>
      </c>
      <c r="B395" s="368" t="s">
        <v>440</v>
      </c>
      <c r="C395" s="368" t="s">
        <v>1710</v>
      </c>
      <c r="D395" s="368" t="s">
        <v>1595</v>
      </c>
      <c r="E395" s="368" t="s">
        <v>1711</v>
      </c>
    </row>
    <row r="396" spans="1:5" x14ac:dyDescent="0.15">
      <c r="A396" s="368" t="s">
        <v>1712</v>
      </c>
      <c r="B396" s="368" t="s">
        <v>440</v>
      </c>
      <c r="C396" s="368" t="s">
        <v>1713</v>
      </c>
      <c r="D396" s="368" t="s">
        <v>1595</v>
      </c>
      <c r="E396" s="368" t="s">
        <v>1714</v>
      </c>
    </row>
    <row r="397" spans="1:5" x14ac:dyDescent="0.15">
      <c r="A397" s="368" t="s">
        <v>1715</v>
      </c>
      <c r="B397" s="368" t="s">
        <v>440</v>
      </c>
      <c r="C397" s="368" t="s">
        <v>1716</v>
      </c>
      <c r="D397" s="368" t="s">
        <v>1595</v>
      </c>
      <c r="E397" s="368" t="s">
        <v>1717</v>
      </c>
    </row>
    <row r="398" spans="1:5" x14ac:dyDescent="0.15">
      <c r="A398" s="368" t="s">
        <v>1718</v>
      </c>
      <c r="B398" s="368" t="s">
        <v>440</v>
      </c>
      <c r="C398" s="368" t="s">
        <v>1719</v>
      </c>
      <c r="D398" s="368" t="s">
        <v>1595</v>
      </c>
      <c r="E398" s="368" t="s">
        <v>1720</v>
      </c>
    </row>
    <row r="399" spans="1:5" x14ac:dyDescent="0.15">
      <c r="A399" s="368" t="s">
        <v>1721</v>
      </c>
      <c r="B399" s="368" t="s">
        <v>440</v>
      </c>
      <c r="C399" s="368" t="s">
        <v>1722</v>
      </c>
      <c r="D399" s="368" t="s">
        <v>1595</v>
      </c>
      <c r="E399" s="368" t="s">
        <v>1723</v>
      </c>
    </row>
    <row r="400" spans="1:5" x14ac:dyDescent="0.15">
      <c r="A400" s="368" t="s">
        <v>1724</v>
      </c>
      <c r="B400" s="368" t="s">
        <v>440</v>
      </c>
      <c r="C400" s="368" t="s">
        <v>1725</v>
      </c>
      <c r="D400" s="368" t="s">
        <v>1595</v>
      </c>
      <c r="E400" s="368" t="s">
        <v>1726</v>
      </c>
    </row>
    <row r="401" spans="1:5" x14ac:dyDescent="0.15">
      <c r="A401" s="368" t="s">
        <v>1727</v>
      </c>
      <c r="B401" s="368" t="s">
        <v>440</v>
      </c>
      <c r="C401" s="368" t="s">
        <v>1728</v>
      </c>
      <c r="D401" s="368" t="s">
        <v>1595</v>
      </c>
      <c r="E401" s="368" t="s">
        <v>1729</v>
      </c>
    </row>
    <row r="402" spans="1:5" x14ac:dyDescent="0.15">
      <c r="A402" s="368" t="s">
        <v>1730</v>
      </c>
      <c r="B402" s="368" t="s">
        <v>440</v>
      </c>
      <c r="C402" s="368" t="s">
        <v>1731</v>
      </c>
      <c r="D402" s="368" t="s">
        <v>1595</v>
      </c>
      <c r="E402" s="368" t="s">
        <v>1732</v>
      </c>
    </row>
    <row r="403" spans="1:5" x14ac:dyDescent="0.15">
      <c r="A403" s="368" t="s">
        <v>1733</v>
      </c>
      <c r="B403" s="368" t="s">
        <v>440</v>
      </c>
      <c r="C403" s="368" t="s">
        <v>1734</v>
      </c>
      <c r="D403" s="368" t="s">
        <v>1595</v>
      </c>
      <c r="E403" s="368" t="s">
        <v>1735</v>
      </c>
    </row>
    <row r="404" spans="1:5" x14ac:dyDescent="0.15">
      <c r="A404" s="368" t="s">
        <v>1736</v>
      </c>
      <c r="B404" s="368" t="s">
        <v>440</v>
      </c>
      <c r="C404" s="368" t="s">
        <v>1737</v>
      </c>
      <c r="D404" s="368" t="s">
        <v>1595</v>
      </c>
      <c r="E404" s="368" t="s">
        <v>1738</v>
      </c>
    </row>
    <row r="405" spans="1:5" x14ac:dyDescent="0.15">
      <c r="A405" s="368" t="s">
        <v>1739</v>
      </c>
      <c r="B405" s="368" t="s">
        <v>440</v>
      </c>
      <c r="C405" s="368" t="s">
        <v>1740</v>
      </c>
      <c r="D405" s="368" t="s">
        <v>1595</v>
      </c>
      <c r="E405" s="368" t="s">
        <v>1741</v>
      </c>
    </row>
    <row r="406" spans="1:5" x14ac:dyDescent="0.15">
      <c r="A406" s="368" t="s">
        <v>1742</v>
      </c>
      <c r="B406" s="368" t="s">
        <v>440</v>
      </c>
      <c r="C406" s="368" t="s">
        <v>1743</v>
      </c>
      <c r="D406" s="368" t="s">
        <v>1595</v>
      </c>
      <c r="E406" s="368" t="s">
        <v>1744</v>
      </c>
    </row>
    <row r="407" spans="1:5" x14ac:dyDescent="0.15">
      <c r="A407" s="368" t="s">
        <v>1745</v>
      </c>
      <c r="B407" s="368" t="s">
        <v>440</v>
      </c>
      <c r="C407" s="368" t="s">
        <v>1746</v>
      </c>
      <c r="D407" s="368" t="s">
        <v>1595</v>
      </c>
      <c r="E407" s="368" t="s">
        <v>1747</v>
      </c>
    </row>
    <row r="408" spans="1:5" x14ac:dyDescent="0.15">
      <c r="A408" s="368" t="s">
        <v>1748</v>
      </c>
      <c r="B408" s="368" t="s">
        <v>440</v>
      </c>
      <c r="C408" s="368" t="s">
        <v>1749</v>
      </c>
      <c r="D408" s="368" t="s">
        <v>1595</v>
      </c>
      <c r="E408" s="368" t="s">
        <v>1750</v>
      </c>
    </row>
    <row r="409" spans="1:5" x14ac:dyDescent="0.15">
      <c r="A409" s="368" t="s">
        <v>1751</v>
      </c>
      <c r="B409" s="368" t="s">
        <v>440</v>
      </c>
      <c r="C409" s="368" t="s">
        <v>1752</v>
      </c>
      <c r="D409" s="368" t="s">
        <v>1595</v>
      </c>
      <c r="E409" s="368" t="s">
        <v>1753</v>
      </c>
    </row>
    <row r="410" spans="1:5" x14ac:dyDescent="0.15">
      <c r="A410" s="368" t="s">
        <v>1754</v>
      </c>
      <c r="B410" s="368" t="s">
        <v>440</v>
      </c>
      <c r="C410" s="368" t="s">
        <v>1755</v>
      </c>
      <c r="D410" s="368" t="s">
        <v>1595</v>
      </c>
      <c r="E410" s="368" t="s">
        <v>1756</v>
      </c>
    </row>
    <row r="411" spans="1:5" x14ac:dyDescent="0.15">
      <c r="A411" s="368" t="s">
        <v>1757</v>
      </c>
      <c r="B411" s="368" t="s">
        <v>440</v>
      </c>
      <c r="C411" s="368" t="s">
        <v>1758</v>
      </c>
      <c r="D411" s="368" t="s">
        <v>1595</v>
      </c>
      <c r="E411" s="368" t="s">
        <v>1759</v>
      </c>
    </row>
    <row r="412" spans="1:5" x14ac:dyDescent="0.15">
      <c r="A412" s="368" t="s">
        <v>1760</v>
      </c>
      <c r="B412" s="368" t="s">
        <v>440</v>
      </c>
      <c r="C412" s="368" t="s">
        <v>1761</v>
      </c>
      <c r="D412" s="368" t="s">
        <v>1595</v>
      </c>
      <c r="E412" s="368" t="s">
        <v>1762</v>
      </c>
    </row>
    <row r="413" spans="1:5" x14ac:dyDescent="0.15">
      <c r="A413" s="368" t="s">
        <v>1763</v>
      </c>
      <c r="B413" s="368" t="s">
        <v>440</v>
      </c>
      <c r="C413" s="368" t="s">
        <v>1764</v>
      </c>
      <c r="D413" s="368" t="s">
        <v>1595</v>
      </c>
      <c r="E413" s="368" t="s">
        <v>1765</v>
      </c>
    </row>
    <row r="414" spans="1:5" x14ac:dyDescent="0.15">
      <c r="A414" s="368" t="s">
        <v>1766</v>
      </c>
      <c r="B414" s="368" t="s">
        <v>440</v>
      </c>
      <c r="C414" s="368" t="s">
        <v>1767</v>
      </c>
      <c r="D414" s="368" t="s">
        <v>1595</v>
      </c>
      <c r="E414" s="368" t="s">
        <v>1768</v>
      </c>
    </row>
    <row r="415" spans="1:5" x14ac:dyDescent="0.15">
      <c r="A415" s="368" t="s">
        <v>1769</v>
      </c>
      <c r="B415" s="368" t="s">
        <v>444</v>
      </c>
      <c r="C415" s="368"/>
      <c r="D415" s="368" t="s">
        <v>1770</v>
      </c>
      <c r="E415" s="368"/>
    </row>
    <row r="416" spans="1:5" x14ac:dyDescent="0.15">
      <c r="A416" s="368" t="s">
        <v>1771</v>
      </c>
      <c r="B416" s="368" t="s">
        <v>444</v>
      </c>
      <c r="C416" s="368" t="s">
        <v>1772</v>
      </c>
      <c r="D416" s="368" t="s">
        <v>1770</v>
      </c>
      <c r="E416" s="368" t="s">
        <v>1773</v>
      </c>
    </row>
    <row r="417" spans="1:5" x14ac:dyDescent="0.15">
      <c r="A417" s="368" t="s">
        <v>1774</v>
      </c>
      <c r="B417" s="368" t="s">
        <v>444</v>
      </c>
      <c r="C417" s="368" t="s">
        <v>1775</v>
      </c>
      <c r="D417" s="368" t="s">
        <v>1770</v>
      </c>
      <c r="E417" s="368" t="s">
        <v>1776</v>
      </c>
    </row>
    <row r="418" spans="1:5" x14ac:dyDescent="0.15">
      <c r="A418" s="368" t="s">
        <v>1777</v>
      </c>
      <c r="B418" s="368" t="s">
        <v>444</v>
      </c>
      <c r="C418" s="368" t="s">
        <v>1778</v>
      </c>
      <c r="D418" s="368" t="s">
        <v>1770</v>
      </c>
      <c r="E418" s="368" t="s">
        <v>1779</v>
      </c>
    </row>
    <row r="419" spans="1:5" x14ac:dyDescent="0.15">
      <c r="A419" s="368" t="s">
        <v>1780</v>
      </c>
      <c r="B419" s="368" t="s">
        <v>444</v>
      </c>
      <c r="C419" s="368" t="s">
        <v>1781</v>
      </c>
      <c r="D419" s="368" t="s">
        <v>1770</v>
      </c>
      <c r="E419" s="368" t="s">
        <v>1782</v>
      </c>
    </row>
    <row r="420" spans="1:5" x14ac:dyDescent="0.15">
      <c r="A420" s="368" t="s">
        <v>1783</v>
      </c>
      <c r="B420" s="368" t="s">
        <v>444</v>
      </c>
      <c r="C420" s="368" t="s">
        <v>1784</v>
      </c>
      <c r="D420" s="368" t="s">
        <v>1770</v>
      </c>
      <c r="E420" s="368" t="s">
        <v>1785</v>
      </c>
    </row>
    <row r="421" spans="1:5" x14ac:dyDescent="0.15">
      <c r="A421" s="368" t="s">
        <v>1786</v>
      </c>
      <c r="B421" s="368" t="s">
        <v>444</v>
      </c>
      <c r="C421" s="368" t="s">
        <v>1787</v>
      </c>
      <c r="D421" s="368" t="s">
        <v>1770</v>
      </c>
      <c r="E421" s="368" t="s">
        <v>1788</v>
      </c>
    </row>
    <row r="422" spans="1:5" x14ac:dyDescent="0.15">
      <c r="A422" s="368" t="s">
        <v>1789</v>
      </c>
      <c r="B422" s="368" t="s">
        <v>444</v>
      </c>
      <c r="C422" s="368" t="s">
        <v>1790</v>
      </c>
      <c r="D422" s="368" t="s">
        <v>1770</v>
      </c>
      <c r="E422" s="368" t="s">
        <v>1791</v>
      </c>
    </row>
    <row r="423" spans="1:5" x14ac:dyDescent="0.15">
      <c r="A423" s="368" t="s">
        <v>1792</v>
      </c>
      <c r="B423" s="368" t="s">
        <v>444</v>
      </c>
      <c r="C423" s="368" t="s">
        <v>1793</v>
      </c>
      <c r="D423" s="368" t="s">
        <v>1770</v>
      </c>
      <c r="E423" s="368" t="s">
        <v>1794</v>
      </c>
    </row>
    <row r="424" spans="1:5" x14ac:dyDescent="0.15">
      <c r="A424" s="368" t="s">
        <v>1795</v>
      </c>
      <c r="B424" s="368" t="s">
        <v>444</v>
      </c>
      <c r="C424" s="368" t="s">
        <v>1796</v>
      </c>
      <c r="D424" s="368" t="s">
        <v>1770</v>
      </c>
      <c r="E424" s="368" t="s">
        <v>1797</v>
      </c>
    </row>
    <row r="425" spans="1:5" x14ac:dyDescent="0.15">
      <c r="A425" s="368" t="s">
        <v>1798</v>
      </c>
      <c r="B425" s="368" t="s">
        <v>444</v>
      </c>
      <c r="C425" s="368" t="s">
        <v>1799</v>
      </c>
      <c r="D425" s="368" t="s">
        <v>1770</v>
      </c>
      <c r="E425" s="368" t="s">
        <v>1800</v>
      </c>
    </row>
    <row r="426" spans="1:5" x14ac:dyDescent="0.15">
      <c r="A426" s="368" t="s">
        <v>1801</v>
      </c>
      <c r="B426" s="368" t="s">
        <v>444</v>
      </c>
      <c r="C426" s="368" t="s">
        <v>1802</v>
      </c>
      <c r="D426" s="368" t="s">
        <v>1770</v>
      </c>
      <c r="E426" s="368" t="s">
        <v>1803</v>
      </c>
    </row>
    <row r="427" spans="1:5" x14ac:dyDescent="0.15">
      <c r="A427" s="368" t="s">
        <v>1804</v>
      </c>
      <c r="B427" s="368" t="s">
        <v>444</v>
      </c>
      <c r="C427" s="368" t="s">
        <v>1805</v>
      </c>
      <c r="D427" s="368" t="s">
        <v>1770</v>
      </c>
      <c r="E427" s="368" t="s">
        <v>1806</v>
      </c>
    </row>
    <row r="428" spans="1:5" x14ac:dyDescent="0.15">
      <c r="A428" s="368" t="s">
        <v>1807</v>
      </c>
      <c r="B428" s="368" t="s">
        <v>444</v>
      </c>
      <c r="C428" s="368" t="s">
        <v>1808</v>
      </c>
      <c r="D428" s="368" t="s">
        <v>1770</v>
      </c>
      <c r="E428" s="368" t="s">
        <v>1809</v>
      </c>
    </row>
    <row r="429" spans="1:5" x14ac:dyDescent="0.15">
      <c r="A429" s="368" t="s">
        <v>1810</v>
      </c>
      <c r="B429" s="368" t="s">
        <v>444</v>
      </c>
      <c r="C429" s="368" t="s">
        <v>1811</v>
      </c>
      <c r="D429" s="368" t="s">
        <v>1770</v>
      </c>
      <c r="E429" s="368" t="s">
        <v>1812</v>
      </c>
    </row>
    <row r="430" spans="1:5" x14ac:dyDescent="0.15">
      <c r="A430" s="368" t="s">
        <v>1813</v>
      </c>
      <c r="B430" s="368" t="s">
        <v>444</v>
      </c>
      <c r="C430" s="368" t="s">
        <v>1814</v>
      </c>
      <c r="D430" s="368" t="s">
        <v>1770</v>
      </c>
      <c r="E430" s="368" t="s">
        <v>1815</v>
      </c>
    </row>
    <row r="431" spans="1:5" x14ac:dyDescent="0.15">
      <c r="A431" s="368" t="s">
        <v>1816</v>
      </c>
      <c r="B431" s="368" t="s">
        <v>444</v>
      </c>
      <c r="C431" s="368" t="s">
        <v>1817</v>
      </c>
      <c r="D431" s="368" t="s">
        <v>1770</v>
      </c>
      <c r="E431" s="368" t="s">
        <v>1818</v>
      </c>
    </row>
    <row r="432" spans="1:5" x14ac:dyDescent="0.15">
      <c r="A432" s="368" t="s">
        <v>1819</v>
      </c>
      <c r="B432" s="368" t="s">
        <v>444</v>
      </c>
      <c r="C432" s="368" t="s">
        <v>1820</v>
      </c>
      <c r="D432" s="368" t="s">
        <v>1770</v>
      </c>
      <c r="E432" s="368" t="s">
        <v>1821</v>
      </c>
    </row>
    <row r="433" spans="1:5" x14ac:dyDescent="0.15">
      <c r="A433" s="368" t="s">
        <v>1822</v>
      </c>
      <c r="B433" s="368" t="s">
        <v>444</v>
      </c>
      <c r="C433" s="368" t="s">
        <v>1823</v>
      </c>
      <c r="D433" s="368" t="s">
        <v>1770</v>
      </c>
      <c r="E433" s="368" t="s">
        <v>1824</v>
      </c>
    </row>
    <row r="434" spans="1:5" x14ac:dyDescent="0.15">
      <c r="A434" s="368" t="s">
        <v>1825</v>
      </c>
      <c r="B434" s="368" t="s">
        <v>444</v>
      </c>
      <c r="C434" s="368" t="s">
        <v>1826</v>
      </c>
      <c r="D434" s="368" t="s">
        <v>1770</v>
      </c>
      <c r="E434" s="368" t="s">
        <v>1827</v>
      </c>
    </row>
    <row r="435" spans="1:5" x14ac:dyDescent="0.15">
      <c r="A435" s="368" t="s">
        <v>1828</v>
      </c>
      <c r="B435" s="368" t="s">
        <v>444</v>
      </c>
      <c r="C435" s="368" t="s">
        <v>1829</v>
      </c>
      <c r="D435" s="368" t="s">
        <v>1770</v>
      </c>
      <c r="E435" s="368" t="s">
        <v>1830</v>
      </c>
    </row>
    <row r="436" spans="1:5" x14ac:dyDescent="0.15">
      <c r="A436" s="368" t="s">
        <v>1831</v>
      </c>
      <c r="B436" s="368" t="s">
        <v>444</v>
      </c>
      <c r="C436" s="368" t="s">
        <v>1832</v>
      </c>
      <c r="D436" s="368" t="s">
        <v>1770</v>
      </c>
      <c r="E436" s="368" t="s">
        <v>1833</v>
      </c>
    </row>
    <row r="437" spans="1:5" x14ac:dyDescent="0.15">
      <c r="A437" s="368" t="s">
        <v>1834</v>
      </c>
      <c r="B437" s="368" t="s">
        <v>444</v>
      </c>
      <c r="C437" s="368" t="s">
        <v>1835</v>
      </c>
      <c r="D437" s="368" t="s">
        <v>1770</v>
      </c>
      <c r="E437" s="368" t="s">
        <v>1836</v>
      </c>
    </row>
    <row r="438" spans="1:5" x14ac:dyDescent="0.15">
      <c r="A438" s="368" t="s">
        <v>1837</v>
      </c>
      <c r="B438" s="368" t="s">
        <v>444</v>
      </c>
      <c r="C438" s="368" t="s">
        <v>1838</v>
      </c>
      <c r="D438" s="368" t="s">
        <v>1770</v>
      </c>
      <c r="E438" s="368" t="s">
        <v>1839</v>
      </c>
    </row>
    <row r="439" spans="1:5" x14ac:dyDescent="0.15">
      <c r="A439" s="368" t="s">
        <v>1840</v>
      </c>
      <c r="B439" s="368" t="s">
        <v>444</v>
      </c>
      <c r="C439" s="368" t="s">
        <v>1841</v>
      </c>
      <c r="D439" s="368" t="s">
        <v>1770</v>
      </c>
      <c r="E439" s="368" t="s">
        <v>1842</v>
      </c>
    </row>
    <row r="440" spans="1:5" x14ac:dyDescent="0.15">
      <c r="A440" s="368" t="s">
        <v>1843</v>
      </c>
      <c r="B440" s="368" t="s">
        <v>444</v>
      </c>
      <c r="C440" s="368" t="s">
        <v>1844</v>
      </c>
      <c r="D440" s="368" t="s">
        <v>1770</v>
      </c>
      <c r="E440" s="368" t="s">
        <v>1845</v>
      </c>
    </row>
    <row r="441" spans="1:5" x14ac:dyDescent="0.15">
      <c r="A441" s="368" t="s">
        <v>1846</v>
      </c>
      <c r="B441" s="368" t="s">
        <v>444</v>
      </c>
      <c r="C441" s="368" t="s">
        <v>1847</v>
      </c>
      <c r="D441" s="368" t="s">
        <v>1770</v>
      </c>
      <c r="E441" s="368" t="s">
        <v>1848</v>
      </c>
    </row>
    <row r="442" spans="1:5" x14ac:dyDescent="0.15">
      <c r="A442" s="368" t="s">
        <v>1849</v>
      </c>
      <c r="B442" s="368" t="s">
        <v>444</v>
      </c>
      <c r="C442" s="368" t="s">
        <v>1850</v>
      </c>
      <c r="D442" s="368" t="s">
        <v>1770</v>
      </c>
      <c r="E442" s="368" t="s">
        <v>1851</v>
      </c>
    </row>
    <row r="443" spans="1:5" x14ac:dyDescent="0.15">
      <c r="A443" s="368" t="s">
        <v>1852</v>
      </c>
      <c r="B443" s="368" t="s">
        <v>444</v>
      </c>
      <c r="C443" s="368" t="s">
        <v>1853</v>
      </c>
      <c r="D443" s="368" t="s">
        <v>1770</v>
      </c>
      <c r="E443" s="368" t="s">
        <v>1854</v>
      </c>
    </row>
    <row r="444" spans="1:5" x14ac:dyDescent="0.15">
      <c r="A444" s="368" t="s">
        <v>1855</v>
      </c>
      <c r="B444" s="368" t="s">
        <v>444</v>
      </c>
      <c r="C444" s="368" t="s">
        <v>1856</v>
      </c>
      <c r="D444" s="368" t="s">
        <v>1770</v>
      </c>
      <c r="E444" s="368" t="s">
        <v>1857</v>
      </c>
    </row>
    <row r="445" spans="1:5" x14ac:dyDescent="0.15">
      <c r="A445" s="368" t="s">
        <v>1858</v>
      </c>
      <c r="B445" s="368" t="s">
        <v>444</v>
      </c>
      <c r="C445" s="368" t="s">
        <v>1859</v>
      </c>
      <c r="D445" s="368" t="s">
        <v>1770</v>
      </c>
      <c r="E445" s="368" t="s">
        <v>1860</v>
      </c>
    </row>
    <row r="446" spans="1:5" x14ac:dyDescent="0.15">
      <c r="A446" s="368" t="s">
        <v>1861</v>
      </c>
      <c r="B446" s="368" t="s">
        <v>444</v>
      </c>
      <c r="C446" s="368" t="s">
        <v>1862</v>
      </c>
      <c r="D446" s="368" t="s">
        <v>1770</v>
      </c>
      <c r="E446" s="368" t="s">
        <v>1863</v>
      </c>
    </row>
    <row r="447" spans="1:5" x14ac:dyDescent="0.15">
      <c r="A447" s="368" t="s">
        <v>1864</v>
      </c>
      <c r="B447" s="368" t="s">
        <v>444</v>
      </c>
      <c r="C447" s="368" t="s">
        <v>1865</v>
      </c>
      <c r="D447" s="368" t="s">
        <v>1770</v>
      </c>
      <c r="E447" s="368" t="s">
        <v>1866</v>
      </c>
    </row>
    <row r="448" spans="1:5" x14ac:dyDescent="0.15">
      <c r="A448" s="368" t="s">
        <v>1867</v>
      </c>
      <c r="B448" s="368" t="s">
        <v>444</v>
      </c>
      <c r="C448" s="368" t="s">
        <v>1868</v>
      </c>
      <c r="D448" s="368" t="s">
        <v>1770</v>
      </c>
      <c r="E448" s="368" t="s">
        <v>1869</v>
      </c>
    </row>
    <row r="449" spans="1:5" x14ac:dyDescent="0.15">
      <c r="A449" s="368" t="s">
        <v>1870</v>
      </c>
      <c r="B449" s="368" t="s">
        <v>444</v>
      </c>
      <c r="C449" s="368" t="s">
        <v>1871</v>
      </c>
      <c r="D449" s="368" t="s">
        <v>1770</v>
      </c>
      <c r="E449" s="368" t="s">
        <v>1872</v>
      </c>
    </row>
    <row r="450" spans="1:5" x14ac:dyDescent="0.15">
      <c r="A450" s="368" t="s">
        <v>1873</v>
      </c>
      <c r="B450" s="368" t="s">
        <v>444</v>
      </c>
      <c r="C450" s="368" t="s">
        <v>1874</v>
      </c>
      <c r="D450" s="368" t="s">
        <v>1770</v>
      </c>
      <c r="E450" s="368" t="s">
        <v>1875</v>
      </c>
    </row>
    <row r="451" spans="1:5" x14ac:dyDescent="0.15">
      <c r="A451" s="368" t="s">
        <v>1876</v>
      </c>
      <c r="B451" s="368" t="s">
        <v>444</v>
      </c>
      <c r="C451" s="368" t="s">
        <v>1877</v>
      </c>
      <c r="D451" s="368" t="s">
        <v>1770</v>
      </c>
      <c r="E451" s="368" t="s">
        <v>1878</v>
      </c>
    </row>
    <row r="452" spans="1:5" x14ac:dyDescent="0.15">
      <c r="A452" s="368" t="s">
        <v>1879</v>
      </c>
      <c r="B452" s="368" t="s">
        <v>444</v>
      </c>
      <c r="C452" s="368" t="s">
        <v>1880</v>
      </c>
      <c r="D452" s="368" t="s">
        <v>1770</v>
      </c>
      <c r="E452" s="368" t="s">
        <v>1881</v>
      </c>
    </row>
    <row r="453" spans="1:5" x14ac:dyDescent="0.15">
      <c r="A453" s="368" t="s">
        <v>1882</v>
      </c>
      <c r="B453" s="368" t="s">
        <v>444</v>
      </c>
      <c r="C453" s="368" t="s">
        <v>1883</v>
      </c>
      <c r="D453" s="368" t="s">
        <v>1770</v>
      </c>
      <c r="E453" s="368" t="s">
        <v>1884</v>
      </c>
    </row>
    <row r="454" spans="1:5" x14ac:dyDescent="0.15">
      <c r="A454" s="368" t="s">
        <v>1885</v>
      </c>
      <c r="B454" s="368" t="s">
        <v>444</v>
      </c>
      <c r="C454" s="368" t="s">
        <v>1886</v>
      </c>
      <c r="D454" s="368" t="s">
        <v>1770</v>
      </c>
      <c r="E454" s="368" t="s">
        <v>1887</v>
      </c>
    </row>
    <row r="455" spans="1:5" x14ac:dyDescent="0.15">
      <c r="A455" s="368" t="s">
        <v>1888</v>
      </c>
      <c r="B455" s="368" t="s">
        <v>444</v>
      </c>
      <c r="C455" s="368" t="s">
        <v>1889</v>
      </c>
      <c r="D455" s="368" t="s">
        <v>1770</v>
      </c>
      <c r="E455" s="368" t="s">
        <v>1890</v>
      </c>
    </row>
    <row r="456" spans="1:5" x14ac:dyDescent="0.15">
      <c r="A456" s="368" t="s">
        <v>1891</v>
      </c>
      <c r="B456" s="368" t="s">
        <v>444</v>
      </c>
      <c r="C456" s="368" t="s">
        <v>1892</v>
      </c>
      <c r="D456" s="368" t="s">
        <v>1770</v>
      </c>
      <c r="E456" s="368" t="s">
        <v>1893</v>
      </c>
    </row>
    <row r="457" spans="1:5" x14ac:dyDescent="0.15">
      <c r="A457" s="368" t="s">
        <v>1894</v>
      </c>
      <c r="B457" s="368" t="s">
        <v>444</v>
      </c>
      <c r="C457" s="368" t="s">
        <v>1895</v>
      </c>
      <c r="D457" s="368" t="s">
        <v>1770</v>
      </c>
      <c r="E457" s="368" t="s">
        <v>1896</v>
      </c>
    </row>
    <row r="458" spans="1:5" x14ac:dyDescent="0.15">
      <c r="A458" s="368" t="s">
        <v>1897</v>
      </c>
      <c r="B458" s="368" t="s">
        <v>444</v>
      </c>
      <c r="C458" s="368" t="s">
        <v>1898</v>
      </c>
      <c r="D458" s="368" t="s">
        <v>1770</v>
      </c>
      <c r="E458" s="368" t="s">
        <v>1899</v>
      </c>
    </row>
    <row r="459" spans="1:5" x14ac:dyDescent="0.15">
      <c r="A459" s="368" t="s">
        <v>1900</v>
      </c>
      <c r="B459" s="368" t="s">
        <v>444</v>
      </c>
      <c r="C459" s="368" t="s">
        <v>1901</v>
      </c>
      <c r="D459" s="368" t="s">
        <v>1770</v>
      </c>
      <c r="E459" s="368" t="s">
        <v>1902</v>
      </c>
    </row>
    <row r="460" spans="1:5" x14ac:dyDescent="0.15">
      <c r="A460" s="368" t="s">
        <v>1903</v>
      </c>
      <c r="B460" s="368" t="s">
        <v>447</v>
      </c>
      <c r="C460" s="368"/>
      <c r="D460" s="368" t="s">
        <v>1904</v>
      </c>
      <c r="E460" s="368"/>
    </row>
    <row r="461" spans="1:5" x14ac:dyDescent="0.15">
      <c r="A461" s="368" t="s">
        <v>1905</v>
      </c>
      <c r="B461" s="368" t="s">
        <v>447</v>
      </c>
      <c r="C461" s="368" t="s">
        <v>1906</v>
      </c>
      <c r="D461" s="368" t="s">
        <v>1904</v>
      </c>
      <c r="E461" s="368" t="s">
        <v>1907</v>
      </c>
    </row>
    <row r="462" spans="1:5" x14ac:dyDescent="0.15">
      <c r="A462" s="368" t="s">
        <v>1908</v>
      </c>
      <c r="B462" s="368" t="s">
        <v>447</v>
      </c>
      <c r="C462" s="368" t="s">
        <v>1909</v>
      </c>
      <c r="D462" s="368" t="s">
        <v>1904</v>
      </c>
      <c r="E462" s="368" t="s">
        <v>1910</v>
      </c>
    </row>
    <row r="463" spans="1:5" x14ac:dyDescent="0.15">
      <c r="A463" s="368" t="s">
        <v>1911</v>
      </c>
      <c r="B463" s="368" t="s">
        <v>447</v>
      </c>
      <c r="C463" s="368" t="s">
        <v>1912</v>
      </c>
      <c r="D463" s="368" t="s">
        <v>1904</v>
      </c>
      <c r="E463" s="368" t="s">
        <v>1913</v>
      </c>
    </row>
    <row r="464" spans="1:5" x14ac:dyDescent="0.15">
      <c r="A464" s="368" t="s">
        <v>1914</v>
      </c>
      <c r="B464" s="368" t="s">
        <v>447</v>
      </c>
      <c r="C464" s="368" t="s">
        <v>1915</v>
      </c>
      <c r="D464" s="368" t="s">
        <v>1904</v>
      </c>
      <c r="E464" s="368" t="s">
        <v>1916</v>
      </c>
    </row>
    <row r="465" spans="1:5" x14ac:dyDescent="0.15">
      <c r="A465" s="368" t="s">
        <v>1917</v>
      </c>
      <c r="B465" s="368" t="s">
        <v>447</v>
      </c>
      <c r="C465" s="368" t="s">
        <v>1918</v>
      </c>
      <c r="D465" s="368" t="s">
        <v>1904</v>
      </c>
      <c r="E465" s="368" t="s">
        <v>1919</v>
      </c>
    </row>
    <row r="466" spans="1:5" x14ac:dyDescent="0.15">
      <c r="A466" s="368" t="s">
        <v>1920</v>
      </c>
      <c r="B466" s="368" t="s">
        <v>447</v>
      </c>
      <c r="C466" s="368" t="s">
        <v>1921</v>
      </c>
      <c r="D466" s="368" t="s">
        <v>1904</v>
      </c>
      <c r="E466" s="368" t="s">
        <v>1922</v>
      </c>
    </row>
    <row r="467" spans="1:5" x14ac:dyDescent="0.15">
      <c r="A467" s="368" t="s">
        <v>1923</v>
      </c>
      <c r="B467" s="368" t="s">
        <v>447</v>
      </c>
      <c r="C467" s="368" t="s">
        <v>1924</v>
      </c>
      <c r="D467" s="368" t="s">
        <v>1904</v>
      </c>
      <c r="E467" s="368" t="s">
        <v>1925</v>
      </c>
    </row>
    <row r="468" spans="1:5" x14ac:dyDescent="0.15">
      <c r="A468" s="368" t="s">
        <v>1926</v>
      </c>
      <c r="B468" s="368" t="s">
        <v>447</v>
      </c>
      <c r="C468" s="368" t="s">
        <v>1927</v>
      </c>
      <c r="D468" s="368" t="s">
        <v>1904</v>
      </c>
      <c r="E468" s="368" t="s">
        <v>1928</v>
      </c>
    </row>
    <row r="469" spans="1:5" x14ac:dyDescent="0.15">
      <c r="A469" s="368" t="s">
        <v>1929</v>
      </c>
      <c r="B469" s="368" t="s">
        <v>447</v>
      </c>
      <c r="C469" s="368" t="s">
        <v>1930</v>
      </c>
      <c r="D469" s="368" t="s">
        <v>1904</v>
      </c>
      <c r="E469" s="368" t="s">
        <v>1931</v>
      </c>
    </row>
    <row r="470" spans="1:5" x14ac:dyDescent="0.15">
      <c r="A470" s="368" t="s">
        <v>1932</v>
      </c>
      <c r="B470" s="368" t="s">
        <v>447</v>
      </c>
      <c r="C470" s="368" t="s">
        <v>1933</v>
      </c>
      <c r="D470" s="368" t="s">
        <v>1904</v>
      </c>
      <c r="E470" s="368" t="s">
        <v>1934</v>
      </c>
    </row>
    <row r="471" spans="1:5" x14ac:dyDescent="0.15">
      <c r="A471" s="368" t="s">
        <v>1935</v>
      </c>
      <c r="B471" s="368" t="s">
        <v>447</v>
      </c>
      <c r="C471" s="368" t="s">
        <v>1936</v>
      </c>
      <c r="D471" s="368" t="s">
        <v>1904</v>
      </c>
      <c r="E471" s="368" t="s">
        <v>1937</v>
      </c>
    </row>
    <row r="472" spans="1:5" x14ac:dyDescent="0.15">
      <c r="A472" s="368" t="s">
        <v>1938</v>
      </c>
      <c r="B472" s="368" t="s">
        <v>447</v>
      </c>
      <c r="C472" s="368" t="s">
        <v>1939</v>
      </c>
      <c r="D472" s="368" t="s">
        <v>1904</v>
      </c>
      <c r="E472" s="368" t="s">
        <v>1940</v>
      </c>
    </row>
    <row r="473" spans="1:5" x14ac:dyDescent="0.15">
      <c r="A473" s="368" t="s">
        <v>1941</v>
      </c>
      <c r="B473" s="368" t="s">
        <v>447</v>
      </c>
      <c r="C473" s="368" t="s">
        <v>1942</v>
      </c>
      <c r="D473" s="368" t="s">
        <v>1904</v>
      </c>
      <c r="E473" s="368" t="s">
        <v>1943</v>
      </c>
    </row>
    <row r="474" spans="1:5" x14ac:dyDescent="0.15">
      <c r="A474" s="368" t="s">
        <v>1944</v>
      </c>
      <c r="B474" s="368" t="s">
        <v>447</v>
      </c>
      <c r="C474" s="368" t="s">
        <v>1945</v>
      </c>
      <c r="D474" s="368" t="s">
        <v>1904</v>
      </c>
      <c r="E474" s="368" t="s">
        <v>1946</v>
      </c>
    </row>
    <row r="475" spans="1:5" x14ac:dyDescent="0.15">
      <c r="A475" s="368" t="s">
        <v>1947</v>
      </c>
      <c r="B475" s="368" t="s">
        <v>447</v>
      </c>
      <c r="C475" s="368" t="s">
        <v>1948</v>
      </c>
      <c r="D475" s="368" t="s">
        <v>1904</v>
      </c>
      <c r="E475" s="368" t="s">
        <v>1949</v>
      </c>
    </row>
    <row r="476" spans="1:5" x14ac:dyDescent="0.15">
      <c r="A476" s="368" t="s">
        <v>1950</v>
      </c>
      <c r="B476" s="368" t="s">
        <v>447</v>
      </c>
      <c r="C476" s="368" t="s">
        <v>1951</v>
      </c>
      <c r="D476" s="368" t="s">
        <v>1904</v>
      </c>
      <c r="E476" s="368" t="s">
        <v>1952</v>
      </c>
    </row>
    <row r="477" spans="1:5" x14ac:dyDescent="0.15">
      <c r="A477" s="368" t="s">
        <v>1953</v>
      </c>
      <c r="B477" s="368" t="s">
        <v>447</v>
      </c>
      <c r="C477" s="368" t="s">
        <v>1954</v>
      </c>
      <c r="D477" s="368" t="s">
        <v>1904</v>
      </c>
      <c r="E477" s="368" t="s">
        <v>1955</v>
      </c>
    </row>
    <row r="478" spans="1:5" x14ac:dyDescent="0.15">
      <c r="A478" s="368" t="s">
        <v>1956</v>
      </c>
      <c r="B478" s="368" t="s">
        <v>447</v>
      </c>
      <c r="C478" s="368" t="s">
        <v>1957</v>
      </c>
      <c r="D478" s="368" t="s">
        <v>1904</v>
      </c>
      <c r="E478" s="368" t="s">
        <v>1958</v>
      </c>
    </row>
    <row r="479" spans="1:5" x14ac:dyDescent="0.15">
      <c r="A479" s="368" t="s">
        <v>1959</v>
      </c>
      <c r="B479" s="368" t="s">
        <v>447</v>
      </c>
      <c r="C479" s="368" t="s">
        <v>1960</v>
      </c>
      <c r="D479" s="368" t="s">
        <v>1904</v>
      </c>
      <c r="E479" s="368" t="s">
        <v>1961</v>
      </c>
    </row>
    <row r="480" spans="1:5" x14ac:dyDescent="0.15">
      <c r="A480" s="368" t="s">
        <v>1962</v>
      </c>
      <c r="B480" s="368" t="s">
        <v>447</v>
      </c>
      <c r="C480" s="368" t="s">
        <v>1963</v>
      </c>
      <c r="D480" s="368" t="s">
        <v>1904</v>
      </c>
      <c r="E480" s="368" t="s">
        <v>1964</v>
      </c>
    </row>
    <row r="481" spans="1:5" x14ac:dyDescent="0.15">
      <c r="A481" s="368" t="s">
        <v>1965</v>
      </c>
      <c r="B481" s="368" t="s">
        <v>447</v>
      </c>
      <c r="C481" s="368" t="s">
        <v>1966</v>
      </c>
      <c r="D481" s="368" t="s">
        <v>1904</v>
      </c>
      <c r="E481" s="368" t="s">
        <v>1967</v>
      </c>
    </row>
    <row r="482" spans="1:5" x14ac:dyDescent="0.15">
      <c r="A482" s="368" t="s">
        <v>1968</v>
      </c>
      <c r="B482" s="368" t="s">
        <v>447</v>
      </c>
      <c r="C482" s="368" t="s">
        <v>1969</v>
      </c>
      <c r="D482" s="368" t="s">
        <v>1904</v>
      </c>
      <c r="E482" s="368" t="s">
        <v>1970</v>
      </c>
    </row>
    <row r="483" spans="1:5" x14ac:dyDescent="0.15">
      <c r="A483" s="368" t="s">
        <v>1971</v>
      </c>
      <c r="B483" s="368" t="s">
        <v>447</v>
      </c>
      <c r="C483" s="368" t="s">
        <v>1972</v>
      </c>
      <c r="D483" s="368" t="s">
        <v>1904</v>
      </c>
      <c r="E483" s="368" t="s">
        <v>1973</v>
      </c>
    </row>
    <row r="484" spans="1:5" x14ac:dyDescent="0.15">
      <c r="A484" s="368" t="s">
        <v>1974</v>
      </c>
      <c r="B484" s="368" t="s">
        <v>447</v>
      </c>
      <c r="C484" s="368" t="s">
        <v>1975</v>
      </c>
      <c r="D484" s="368" t="s">
        <v>1904</v>
      </c>
      <c r="E484" s="368" t="s">
        <v>1976</v>
      </c>
    </row>
    <row r="485" spans="1:5" x14ac:dyDescent="0.15">
      <c r="A485" s="368" t="s">
        <v>1977</v>
      </c>
      <c r="B485" s="368" t="s">
        <v>447</v>
      </c>
      <c r="C485" s="368" t="s">
        <v>1978</v>
      </c>
      <c r="D485" s="368" t="s">
        <v>1904</v>
      </c>
      <c r="E485" s="368" t="s">
        <v>1979</v>
      </c>
    </row>
    <row r="486" spans="1:5" x14ac:dyDescent="0.15">
      <c r="A486" s="368" t="s">
        <v>1980</v>
      </c>
      <c r="B486" s="368" t="s">
        <v>450</v>
      </c>
      <c r="C486" s="368"/>
      <c r="D486" s="368" t="s">
        <v>1981</v>
      </c>
      <c r="E486" s="368"/>
    </row>
    <row r="487" spans="1:5" x14ac:dyDescent="0.15">
      <c r="A487" s="368" t="s">
        <v>1982</v>
      </c>
      <c r="B487" s="368" t="s">
        <v>450</v>
      </c>
      <c r="C487" s="368" t="s">
        <v>1983</v>
      </c>
      <c r="D487" s="368" t="s">
        <v>1981</v>
      </c>
      <c r="E487" s="368" t="s">
        <v>1984</v>
      </c>
    </row>
    <row r="488" spans="1:5" x14ac:dyDescent="0.15">
      <c r="A488" s="368" t="s">
        <v>1985</v>
      </c>
      <c r="B488" s="368" t="s">
        <v>450</v>
      </c>
      <c r="C488" s="368" t="s">
        <v>1986</v>
      </c>
      <c r="D488" s="368" t="s">
        <v>1981</v>
      </c>
      <c r="E488" s="368" t="s">
        <v>1987</v>
      </c>
    </row>
    <row r="489" spans="1:5" x14ac:dyDescent="0.15">
      <c r="A489" s="368" t="s">
        <v>1988</v>
      </c>
      <c r="B489" s="368" t="s">
        <v>450</v>
      </c>
      <c r="C489" s="368" t="s">
        <v>1989</v>
      </c>
      <c r="D489" s="368" t="s">
        <v>1981</v>
      </c>
      <c r="E489" s="368" t="s">
        <v>1990</v>
      </c>
    </row>
    <row r="490" spans="1:5" x14ac:dyDescent="0.15">
      <c r="A490" s="368" t="s">
        <v>1991</v>
      </c>
      <c r="B490" s="368" t="s">
        <v>450</v>
      </c>
      <c r="C490" s="368" t="s">
        <v>1992</v>
      </c>
      <c r="D490" s="368" t="s">
        <v>1981</v>
      </c>
      <c r="E490" s="368" t="s">
        <v>1993</v>
      </c>
    </row>
    <row r="491" spans="1:5" x14ac:dyDescent="0.15">
      <c r="A491" s="368" t="s">
        <v>1994</v>
      </c>
      <c r="B491" s="368" t="s">
        <v>450</v>
      </c>
      <c r="C491" s="368" t="s">
        <v>1995</v>
      </c>
      <c r="D491" s="368" t="s">
        <v>1981</v>
      </c>
      <c r="E491" s="368" t="s">
        <v>1996</v>
      </c>
    </row>
    <row r="492" spans="1:5" x14ac:dyDescent="0.15">
      <c r="A492" s="368" t="s">
        <v>1997</v>
      </c>
      <c r="B492" s="368" t="s">
        <v>450</v>
      </c>
      <c r="C492" s="368" t="s">
        <v>1998</v>
      </c>
      <c r="D492" s="368" t="s">
        <v>1981</v>
      </c>
      <c r="E492" s="368" t="s">
        <v>1999</v>
      </c>
    </row>
    <row r="493" spans="1:5" x14ac:dyDescent="0.15">
      <c r="A493" s="368" t="s">
        <v>2000</v>
      </c>
      <c r="B493" s="368" t="s">
        <v>450</v>
      </c>
      <c r="C493" s="368" t="s">
        <v>2001</v>
      </c>
      <c r="D493" s="368" t="s">
        <v>1981</v>
      </c>
      <c r="E493" s="368" t="s">
        <v>2002</v>
      </c>
    </row>
    <row r="494" spans="1:5" x14ac:dyDescent="0.15">
      <c r="A494" s="368" t="s">
        <v>2003</v>
      </c>
      <c r="B494" s="368" t="s">
        <v>450</v>
      </c>
      <c r="C494" s="368" t="s">
        <v>2004</v>
      </c>
      <c r="D494" s="368" t="s">
        <v>1981</v>
      </c>
      <c r="E494" s="368" t="s">
        <v>2005</v>
      </c>
    </row>
    <row r="495" spans="1:5" x14ac:dyDescent="0.15">
      <c r="A495" s="368" t="s">
        <v>2006</v>
      </c>
      <c r="B495" s="368" t="s">
        <v>450</v>
      </c>
      <c r="C495" s="368" t="s">
        <v>2007</v>
      </c>
      <c r="D495" s="368" t="s">
        <v>1981</v>
      </c>
      <c r="E495" s="368" t="s">
        <v>2008</v>
      </c>
    </row>
    <row r="496" spans="1:5" x14ac:dyDescent="0.15">
      <c r="A496" s="368" t="s">
        <v>2009</v>
      </c>
      <c r="B496" s="368" t="s">
        <v>450</v>
      </c>
      <c r="C496" s="368" t="s">
        <v>2010</v>
      </c>
      <c r="D496" s="368" t="s">
        <v>1981</v>
      </c>
      <c r="E496" s="368" t="s">
        <v>2011</v>
      </c>
    </row>
    <row r="497" spans="1:5" x14ac:dyDescent="0.15">
      <c r="A497" s="368" t="s">
        <v>2012</v>
      </c>
      <c r="B497" s="368" t="s">
        <v>450</v>
      </c>
      <c r="C497" s="368" t="s">
        <v>2013</v>
      </c>
      <c r="D497" s="368" t="s">
        <v>1981</v>
      </c>
      <c r="E497" s="368" t="s">
        <v>2014</v>
      </c>
    </row>
    <row r="498" spans="1:5" x14ac:dyDescent="0.15">
      <c r="A498" s="368" t="s">
        <v>2015</v>
      </c>
      <c r="B498" s="368" t="s">
        <v>450</v>
      </c>
      <c r="C498" s="368" t="s">
        <v>2016</v>
      </c>
      <c r="D498" s="368" t="s">
        <v>1981</v>
      </c>
      <c r="E498" s="368" t="s">
        <v>2017</v>
      </c>
    </row>
    <row r="499" spans="1:5" x14ac:dyDescent="0.15">
      <c r="A499" s="368" t="s">
        <v>2018</v>
      </c>
      <c r="B499" s="368" t="s">
        <v>450</v>
      </c>
      <c r="C499" s="368" t="s">
        <v>2019</v>
      </c>
      <c r="D499" s="368" t="s">
        <v>1981</v>
      </c>
      <c r="E499" s="368" t="s">
        <v>2020</v>
      </c>
    </row>
    <row r="500" spans="1:5" x14ac:dyDescent="0.15">
      <c r="A500" s="368" t="s">
        <v>2021</v>
      </c>
      <c r="B500" s="368" t="s">
        <v>450</v>
      </c>
      <c r="C500" s="368" t="s">
        <v>2022</v>
      </c>
      <c r="D500" s="368" t="s">
        <v>1981</v>
      </c>
      <c r="E500" s="368" t="s">
        <v>2023</v>
      </c>
    </row>
    <row r="501" spans="1:5" x14ac:dyDescent="0.15">
      <c r="A501" s="368" t="s">
        <v>2024</v>
      </c>
      <c r="B501" s="368" t="s">
        <v>450</v>
      </c>
      <c r="C501" s="368" t="s">
        <v>2025</v>
      </c>
      <c r="D501" s="368" t="s">
        <v>1981</v>
      </c>
      <c r="E501" s="368" t="s">
        <v>2026</v>
      </c>
    </row>
    <row r="502" spans="1:5" x14ac:dyDescent="0.15">
      <c r="A502" s="368" t="s">
        <v>2027</v>
      </c>
      <c r="B502" s="368" t="s">
        <v>450</v>
      </c>
      <c r="C502" s="368" t="s">
        <v>2028</v>
      </c>
      <c r="D502" s="368" t="s">
        <v>1981</v>
      </c>
      <c r="E502" s="368" t="s">
        <v>2029</v>
      </c>
    </row>
    <row r="503" spans="1:5" x14ac:dyDescent="0.15">
      <c r="A503" s="368" t="s">
        <v>2030</v>
      </c>
      <c r="B503" s="368" t="s">
        <v>450</v>
      </c>
      <c r="C503" s="368" t="s">
        <v>2031</v>
      </c>
      <c r="D503" s="368" t="s">
        <v>1981</v>
      </c>
      <c r="E503" s="368" t="s">
        <v>2032</v>
      </c>
    </row>
    <row r="504" spans="1:5" x14ac:dyDescent="0.15">
      <c r="A504" s="368" t="s">
        <v>2033</v>
      </c>
      <c r="B504" s="368" t="s">
        <v>450</v>
      </c>
      <c r="C504" s="368" t="s">
        <v>2034</v>
      </c>
      <c r="D504" s="368" t="s">
        <v>1981</v>
      </c>
      <c r="E504" s="368" t="s">
        <v>2035</v>
      </c>
    </row>
    <row r="505" spans="1:5" x14ac:dyDescent="0.15">
      <c r="A505" s="368" t="s">
        <v>2036</v>
      </c>
      <c r="B505" s="368" t="s">
        <v>450</v>
      </c>
      <c r="C505" s="368" t="s">
        <v>2037</v>
      </c>
      <c r="D505" s="368" t="s">
        <v>1981</v>
      </c>
      <c r="E505" s="368" t="s">
        <v>2038</v>
      </c>
    </row>
    <row r="506" spans="1:5" x14ac:dyDescent="0.15">
      <c r="A506" s="368" t="s">
        <v>2039</v>
      </c>
      <c r="B506" s="368" t="s">
        <v>450</v>
      </c>
      <c r="C506" s="368" t="s">
        <v>2040</v>
      </c>
      <c r="D506" s="368" t="s">
        <v>1981</v>
      </c>
      <c r="E506" s="368" t="s">
        <v>2041</v>
      </c>
    </row>
    <row r="507" spans="1:5" x14ac:dyDescent="0.15">
      <c r="A507" s="368" t="s">
        <v>2042</v>
      </c>
      <c r="B507" s="368" t="s">
        <v>450</v>
      </c>
      <c r="C507" s="368" t="s">
        <v>2043</v>
      </c>
      <c r="D507" s="368" t="s">
        <v>1981</v>
      </c>
      <c r="E507" s="368" t="s">
        <v>2044</v>
      </c>
    </row>
    <row r="508" spans="1:5" x14ac:dyDescent="0.15">
      <c r="A508" s="368" t="s">
        <v>2045</v>
      </c>
      <c r="B508" s="368" t="s">
        <v>450</v>
      </c>
      <c r="C508" s="368" t="s">
        <v>2046</v>
      </c>
      <c r="D508" s="368" t="s">
        <v>1981</v>
      </c>
      <c r="E508" s="368" t="s">
        <v>2047</v>
      </c>
    </row>
    <row r="509" spans="1:5" x14ac:dyDescent="0.15">
      <c r="A509" s="368" t="s">
        <v>2048</v>
      </c>
      <c r="B509" s="368" t="s">
        <v>450</v>
      </c>
      <c r="C509" s="368" t="s">
        <v>2049</v>
      </c>
      <c r="D509" s="368" t="s">
        <v>1981</v>
      </c>
      <c r="E509" s="368" t="s">
        <v>2050</v>
      </c>
    </row>
    <row r="510" spans="1:5" x14ac:dyDescent="0.15">
      <c r="A510" s="368" t="s">
        <v>2051</v>
      </c>
      <c r="B510" s="368" t="s">
        <v>450</v>
      </c>
      <c r="C510" s="368" t="s">
        <v>2052</v>
      </c>
      <c r="D510" s="368" t="s">
        <v>1981</v>
      </c>
      <c r="E510" s="368" t="s">
        <v>2053</v>
      </c>
    </row>
    <row r="511" spans="1:5" x14ac:dyDescent="0.15">
      <c r="A511" s="368" t="s">
        <v>2054</v>
      </c>
      <c r="B511" s="368" t="s">
        <v>450</v>
      </c>
      <c r="C511" s="368" t="s">
        <v>2055</v>
      </c>
      <c r="D511" s="368" t="s">
        <v>1981</v>
      </c>
      <c r="E511" s="368" t="s">
        <v>2056</v>
      </c>
    </row>
    <row r="512" spans="1:5" x14ac:dyDescent="0.15">
      <c r="A512" s="368" t="s">
        <v>2057</v>
      </c>
      <c r="B512" s="368" t="s">
        <v>450</v>
      </c>
      <c r="C512" s="368" t="s">
        <v>2058</v>
      </c>
      <c r="D512" s="368" t="s">
        <v>1981</v>
      </c>
      <c r="E512" s="368" t="s">
        <v>2059</v>
      </c>
    </row>
    <row r="513" spans="1:5" x14ac:dyDescent="0.15">
      <c r="A513" s="368" t="s">
        <v>2060</v>
      </c>
      <c r="B513" s="368" t="s">
        <v>450</v>
      </c>
      <c r="C513" s="368" t="s">
        <v>2061</v>
      </c>
      <c r="D513" s="368" t="s">
        <v>1981</v>
      </c>
      <c r="E513" s="368" t="s">
        <v>2062</v>
      </c>
    </row>
    <row r="514" spans="1:5" x14ac:dyDescent="0.15">
      <c r="A514" s="368" t="s">
        <v>2063</v>
      </c>
      <c r="B514" s="368" t="s">
        <v>450</v>
      </c>
      <c r="C514" s="368" t="s">
        <v>1689</v>
      </c>
      <c r="D514" s="368" t="s">
        <v>1981</v>
      </c>
      <c r="E514" s="368" t="s">
        <v>1690</v>
      </c>
    </row>
    <row r="515" spans="1:5" x14ac:dyDescent="0.15">
      <c r="A515" s="368" t="s">
        <v>2064</v>
      </c>
      <c r="B515" s="368" t="s">
        <v>450</v>
      </c>
      <c r="C515" s="368" t="s">
        <v>2065</v>
      </c>
      <c r="D515" s="368" t="s">
        <v>1981</v>
      </c>
      <c r="E515" s="368" t="s">
        <v>2066</v>
      </c>
    </row>
    <row r="516" spans="1:5" x14ac:dyDescent="0.15">
      <c r="A516" s="368" t="s">
        <v>2067</v>
      </c>
      <c r="B516" s="368" t="s">
        <v>450</v>
      </c>
      <c r="C516" s="368" t="s">
        <v>2068</v>
      </c>
      <c r="D516" s="368" t="s">
        <v>1981</v>
      </c>
      <c r="E516" s="368" t="s">
        <v>2069</v>
      </c>
    </row>
    <row r="517" spans="1:5" x14ac:dyDescent="0.15">
      <c r="A517" s="368" t="s">
        <v>2070</v>
      </c>
      <c r="B517" s="368" t="s">
        <v>450</v>
      </c>
      <c r="C517" s="368" t="s">
        <v>2071</v>
      </c>
      <c r="D517" s="368" t="s">
        <v>1981</v>
      </c>
      <c r="E517" s="368" t="s">
        <v>2072</v>
      </c>
    </row>
    <row r="518" spans="1:5" x14ac:dyDescent="0.15">
      <c r="A518" s="368" t="s">
        <v>2073</v>
      </c>
      <c r="B518" s="368" t="s">
        <v>450</v>
      </c>
      <c r="C518" s="368" t="s">
        <v>2074</v>
      </c>
      <c r="D518" s="368" t="s">
        <v>1981</v>
      </c>
      <c r="E518" s="368" t="s">
        <v>2075</v>
      </c>
    </row>
    <row r="519" spans="1:5" x14ac:dyDescent="0.15">
      <c r="A519" s="368" t="s">
        <v>2076</v>
      </c>
      <c r="B519" s="368" t="s">
        <v>450</v>
      </c>
      <c r="C519" s="368" t="s">
        <v>2077</v>
      </c>
      <c r="D519" s="368" t="s">
        <v>1981</v>
      </c>
      <c r="E519" s="368" t="s">
        <v>2078</v>
      </c>
    </row>
    <row r="520" spans="1:5" x14ac:dyDescent="0.15">
      <c r="A520" s="368" t="s">
        <v>2079</v>
      </c>
      <c r="B520" s="368" t="s">
        <v>450</v>
      </c>
      <c r="C520" s="368" t="s">
        <v>2080</v>
      </c>
      <c r="D520" s="368" t="s">
        <v>1981</v>
      </c>
      <c r="E520" s="368" t="s">
        <v>2081</v>
      </c>
    </row>
    <row r="521" spans="1:5" x14ac:dyDescent="0.15">
      <c r="A521" s="368" t="s">
        <v>2082</v>
      </c>
      <c r="B521" s="368" t="s">
        <v>450</v>
      </c>
      <c r="C521" s="368" t="s">
        <v>2083</v>
      </c>
      <c r="D521" s="368" t="s">
        <v>1981</v>
      </c>
      <c r="E521" s="368" t="s">
        <v>2084</v>
      </c>
    </row>
    <row r="522" spans="1:5" x14ac:dyDescent="0.15">
      <c r="A522" s="368" t="s">
        <v>2085</v>
      </c>
      <c r="B522" s="368" t="s">
        <v>452</v>
      </c>
      <c r="C522" s="368"/>
      <c r="D522" s="368" t="s">
        <v>2086</v>
      </c>
      <c r="E522" s="368"/>
    </row>
    <row r="523" spans="1:5" x14ac:dyDescent="0.15">
      <c r="A523" s="368" t="s">
        <v>2087</v>
      </c>
      <c r="B523" s="368" t="s">
        <v>452</v>
      </c>
      <c r="C523" s="368" t="s">
        <v>2088</v>
      </c>
      <c r="D523" s="368" t="s">
        <v>2086</v>
      </c>
      <c r="E523" s="368" t="s">
        <v>2089</v>
      </c>
    </row>
    <row r="524" spans="1:5" x14ac:dyDescent="0.15">
      <c r="A524" s="368" t="s">
        <v>2090</v>
      </c>
      <c r="B524" s="368" t="s">
        <v>452</v>
      </c>
      <c r="C524" s="368" t="s">
        <v>2091</v>
      </c>
      <c r="D524" s="368" t="s">
        <v>2086</v>
      </c>
      <c r="E524" s="368" t="s">
        <v>2092</v>
      </c>
    </row>
    <row r="525" spans="1:5" x14ac:dyDescent="0.15">
      <c r="A525" s="368" t="s">
        <v>2093</v>
      </c>
      <c r="B525" s="368" t="s">
        <v>452</v>
      </c>
      <c r="C525" s="368" t="s">
        <v>2094</v>
      </c>
      <c r="D525" s="368" t="s">
        <v>2086</v>
      </c>
      <c r="E525" s="368" t="s">
        <v>2095</v>
      </c>
    </row>
    <row r="526" spans="1:5" x14ac:dyDescent="0.15">
      <c r="A526" s="368" t="s">
        <v>2096</v>
      </c>
      <c r="B526" s="368" t="s">
        <v>452</v>
      </c>
      <c r="C526" s="368" t="s">
        <v>2097</v>
      </c>
      <c r="D526" s="368" t="s">
        <v>2086</v>
      </c>
      <c r="E526" s="368" t="s">
        <v>2098</v>
      </c>
    </row>
    <row r="527" spans="1:5" x14ac:dyDescent="0.15">
      <c r="A527" s="368" t="s">
        <v>2099</v>
      </c>
      <c r="B527" s="368" t="s">
        <v>452</v>
      </c>
      <c r="C527" s="368" t="s">
        <v>2100</v>
      </c>
      <c r="D527" s="368" t="s">
        <v>2086</v>
      </c>
      <c r="E527" s="368" t="s">
        <v>2101</v>
      </c>
    </row>
    <row r="528" spans="1:5" x14ac:dyDescent="0.15">
      <c r="A528" s="368" t="s">
        <v>2102</v>
      </c>
      <c r="B528" s="368" t="s">
        <v>452</v>
      </c>
      <c r="C528" s="368" t="s">
        <v>2103</v>
      </c>
      <c r="D528" s="368" t="s">
        <v>2086</v>
      </c>
      <c r="E528" s="368" t="s">
        <v>2104</v>
      </c>
    </row>
    <row r="529" spans="1:5" x14ac:dyDescent="0.15">
      <c r="A529" s="368" t="s">
        <v>2105</v>
      </c>
      <c r="B529" s="368" t="s">
        <v>452</v>
      </c>
      <c r="C529" s="368" t="s">
        <v>2106</v>
      </c>
      <c r="D529" s="368" t="s">
        <v>2086</v>
      </c>
      <c r="E529" s="368" t="s">
        <v>2107</v>
      </c>
    </row>
    <row r="530" spans="1:5" x14ac:dyDescent="0.15">
      <c r="A530" s="368" t="s">
        <v>2108</v>
      </c>
      <c r="B530" s="368" t="s">
        <v>452</v>
      </c>
      <c r="C530" s="368" t="s">
        <v>2109</v>
      </c>
      <c r="D530" s="368" t="s">
        <v>2086</v>
      </c>
      <c r="E530" s="368" t="s">
        <v>2110</v>
      </c>
    </row>
    <row r="531" spans="1:5" x14ac:dyDescent="0.15">
      <c r="A531" s="368" t="s">
        <v>2111</v>
      </c>
      <c r="B531" s="368" t="s">
        <v>452</v>
      </c>
      <c r="C531" s="368" t="s">
        <v>2112</v>
      </c>
      <c r="D531" s="368" t="s">
        <v>2086</v>
      </c>
      <c r="E531" s="368" t="s">
        <v>2113</v>
      </c>
    </row>
    <row r="532" spans="1:5" x14ac:dyDescent="0.15">
      <c r="A532" s="368" t="s">
        <v>2114</v>
      </c>
      <c r="B532" s="368" t="s">
        <v>452</v>
      </c>
      <c r="C532" s="368" t="s">
        <v>2115</v>
      </c>
      <c r="D532" s="368" t="s">
        <v>2086</v>
      </c>
      <c r="E532" s="368" t="s">
        <v>2116</v>
      </c>
    </row>
    <row r="533" spans="1:5" x14ac:dyDescent="0.15">
      <c r="A533" s="368" t="s">
        <v>2117</v>
      </c>
      <c r="B533" s="368" t="s">
        <v>452</v>
      </c>
      <c r="C533" s="368" t="s">
        <v>2118</v>
      </c>
      <c r="D533" s="368" t="s">
        <v>2086</v>
      </c>
      <c r="E533" s="368" t="s">
        <v>2119</v>
      </c>
    </row>
    <row r="534" spans="1:5" x14ac:dyDescent="0.15">
      <c r="A534" s="368" t="s">
        <v>2120</v>
      </c>
      <c r="B534" s="368" t="s">
        <v>452</v>
      </c>
      <c r="C534" s="368" t="s">
        <v>2121</v>
      </c>
      <c r="D534" s="368" t="s">
        <v>2086</v>
      </c>
      <c r="E534" s="368" t="s">
        <v>2122</v>
      </c>
    </row>
    <row r="535" spans="1:5" x14ac:dyDescent="0.15">
      <c r="A535" s="368" t="s">
        <v>2123</v>
      </c>
      <c r="B535" s="368" t="s">
        <v>452</v>
      </c>
      <c r="C535" s="368" t="s">
        <v>2124</v>
      </c>
      <c r="D535" s="368" t="s">
        <v>2086</v>
      </c>
      <c r="E535" s="368" t="s">
        <v>2125</v>
      </c>
    </row>
    <row r="536" spans="1:5" x14ac:dyDescent="0.15">
      <c r="A536" s="368" t="s">
        <v>2126</v>
      </c>
      <c r="B536" s="368" t="s">
        <v>452</v>
      </c>
      <c r="C536" s="368" t="s">
        <v>2127</v>
      </c>
      <c r="D536" s="368" t="s">
        <v>2086</v>
      </c>
      <c r="E536" s="368" t="s">
        <v>2128</v>
      </c>
    </row>
    <row r="537" spans="1:5" x14ac:dyDescent="0.15">
      <c r="A537" s="368" t="s">
        <v>2129</v>
      </c>
      <c r="B537" s="368" t="s">
        <v>452</v>
      </c>
      <c r="C537" s="368" t="s">
        <v>2130</v>
      </c>
      <c r="D537" s="368" t="s">
        <v>2086</v>
      </c>
      <c r="E537" s="368" t="s">
        <v>2131</v>
      </c>
    </row>
    <row r="538" spans="1:5" x14ac:dyDescent="0.15">
      <c r="A538" s="368" t="s">
        <v>2132</v>
      </c>
      <c r="B538" s="368" t="s">
        <v>452</v>
      </c>
      <c r="C538" s="368" t="s">
        <v>2133</v>
      </c>
      <c r="D538" s="368" t="s">
        <v>2086</v>
      </c>
      <c r="E538" s="368" t="s">
        <v>2134</v>
      </c>
    </row>
    <row r="539" spans="1:5" x14ac:dyDescent="0.15">
      <c r="A539" s="368" t="s">
        <v>2135</v>
      </c>
      <c r="B539" s="368" t="s">
        <v>452</v>
      </c>
      <c r="C539" s="368" t="s">
        <v>2136</v>
      </c>
      <c r="D539" s="368" t="s">
        <v>2086</v>
      </c>
      <c r="E539" s="368" t="s">
        <v>2137</v>
      </c>
    </row>
    <row r="540" spans="1:5" x14ac:dyDescent="0.15">
      <c r="A540" s="368" t="s">
        <v>2138</v>
      </c>
      <c r="B540" s="368" t="s">
        <v>452</v>
      </c>
      <c r="C540" s="368" t="s">
        <v>2139</v>
      </c>
      <c r="D540" s="368" t="s">
        <v>2086</v>
      </c>
      <c r="E540" s="368" t="s">
        <v>2140</v>
      </c>
    </row>
    <row r="541" spans="1:5" x14ac:dyDescent="0.15">
      <c r="A541" s="368" t="s">
        <v>2141</v>
      </c>
      <c r="B541" s="368" t="s">
        <v>452</v>
      </c>
      <c r="C541" s="368" t="s">
        <v>2142</v>
      </c>
      <c r="D541" s="368" t="s">
        <v>2086</v>
      </c>
      <c r="E541" s="368" t="s">
        <v>2143</v>
      </c>
    </row>
    <row r="542" spans="1:5" x14ac:dyDescent="0.15">
      <c r="A542" s="368" t="s">
        <v>2144</v>
      </c>
      <c r="B542" s="368" t="s">
        <v>452</v>
      </c>
      <c r="C542" s="368" t="s">
        <v>2145</v>
      </c>
      <c r="D542" s="368" t="s">
        <v>2086</v>
      </c>
      <c r="E542" s="368" t="s">
        <v>2146</v>
      </c>
    </row>
    <row r="543" spans="1:5" x14ac:dyDescent="0.15">
      <c r="A543" s="368" t="s">
        <v>2147</v>
      </c>
      <c r="B543" s="368" t="s">
        <v>452</v>
      </c>
      <c r="C543" s="368" t="s">
        <v>2148</v>
      </c>
      <c r="D543" s="368" t="s">
        <v>2086</v>
      </c>
      <c r="E543" s="368" t="s">
        <v>2149</v>
      </c>
    </row>
    <row r="544" spans="1:5" x14ac:dyDescent="0.15">
      <c r="A544" s="368" t="s">
        <v>2150</v>
      </c>
      <c r="B544" s="368" t="s">
        <v>452</v>
      </c>
      <c r="C544" s="368" t="s">
        <v>2151</v>
      </c>
      <c r="D544" s="368" t="s">
        <v>2086</v>
      </c>
      <c r="E544" s="368" t="s">
        <v>2152</v>
      </c>
    </row>
    <row r="545" spans="1:5" x14ac:dyDescent="0.15">
      <c r="A545" s="368" t="s">
        <v>2153</v>
      </c>
      <c r="B545" s="368" t="s">
        <v>452</v>
      </c>
      <c r="C545" s="368" t="s">
        <v>2154</v>
      </c>
      <c r="D545" s="368" t="s">
        <v>2086</v>
      </c>
      <c r="E545" s="368" t="s">
        <v>2155</v>
      </c>
    </row>
    <row r="546" spans="1:5" x14ac:dyDescent="0.15">
      <c r="A546" s="368" t="s">
        <v>2156</v>
      </c>
      <c r="B546" s="368" t="s">
        <v>452</v>
      </c>
      <c r="C546" s="368" t="s">
        <v>2157</v>
      </c>
      <c r="D546" s="368" t="s">
        <v>2086</v>
      </c>
      <c r="E546" s="368" t="s">
        <v>2158</v>
      </c>
    </row>
    <row r="547" spans="1:5" x14ac:dyDescent="0.15">
      <c r="A547" s="368" t="s">
        <v>2159</v>
      </c>
      <c r="B547" s="368" t="s">
        <v>452</v>
      </c>
      <c r="C547" s="368" t="s">
        <v>2160</v>
      </c>
      <c r="D547" s="368" t="s">
        <v>2086</v>
      </c>
      <c r="E547" s="368" t="s">
        <v>2161</v>
      </c>
    </row>
    <row r="548" spans="1:5" x14ac:dyDescent="0.15">
      <c r="A548" s="368" t="s">
        <v>2162</v>
      </c>
      <c r="B548" s="368" t="s">
        <v>452</v>
      </c>
      <c r="C548" s="368" t="s">
        <v>2163</v>
      </c>
      <c r="D548" s="368" t="s">
        <v>2086</v>
      </c>
      <c r="E548" s="368" t="s">
        <v>2164</v>
      </c>
    </row>
    <row r="549" spans="1:5" x14ac:dyDescent="0.15">
      <c r="A549" s="368" t="s">
        <v>2165</v>
      </c>
      <c r="B549" s="368" t="s">
        <v>452</v>
      </c>
      <c r="C549" s="368" t="s">
        <v>2166</v>
      </c>
      <c r="D549" s="368" t="s">
        <v>2086</v>
      </c>
      <c r="E549" s="368" t="s">
        <v>2167</v>
      </c>
    </row>
    <row r="550" spans="1:5" x14ac:dyDescent="0.15">
      <c r="A550" s="368" t="s">
        <v>2168</v>
      </c>
      <c r="B550" s="368" t="s">
        <v>452</v>
      </c>
      <c r="C550" s="368" t="s">
        <v>2169</v>
      </c>
      <c r="D550" s="368" t="s">
        <v>2086</v>
      </c>
      <c r="E550" s="368" t="s">
        <v>2170</v>
      </c>
    </row>
    <row r="551" spans="1:5" x14ac:dyDescent="0.15">
      <c r="A551" s="368" t="s">
        <v>2171</v>
      </c>
      <c r="B551" s="368" t="s">
        <v>452</v>
      </c>
      <c r="C551" s="368" t="s">
        <v>2172</v>
      </c>
      <c r="D551" s="368" t="s">
        <v>2086</v>
      </c>
      <c r="E551" s="368" t="s">
        <v>2173</v>
      </c>
    </row>
    <row r="552" spans="1:5" x14ac:dyDescent="0.15">
      <c r="A552" s="368" t="s">
        <v>2174</v>
      </c>
      <c r="B552" s="368" t="s">
        <v>452</v>
      </c>
      <c r="C552" s="368" t="s">
        <v>2175</v>
      </c>
      <c r="D552" s="368" t="s">
        <v>2086</v>
      </c>
      <c r="E552" s="368" t="s">
        <v>2176</v>
      </c>
    </row>
    <row r="553" spans="1:5" x14ac:dyDescent="0.15">
      <c r="A553" s="368" t="s">
        <v>2177</v>
      </c>
      <c r="B553" s="368" t="s">
        <v>452</v>
      </c>
      <c r="C553" s="368" t="s">
        <v>2178</v>
      </c>
      <c r="D553" s="368" t="s">
        <v>2086</v>
      </c>
      <c r="E553" s="368" t="s">
        <v>2179</v>
      </c>
    </row>
    <row r="554" spans="1:5" x14ac:dyDescent="0.15">
      <c r="A554" s="368" t="s">
        <v>2180</v>
      </c>
      <c r="B554" s="368" t="s">
        <v>452</v>
      </c>
      <c r="C554" s="368" t="s">
        <v>2181</v>
      </c>
      <c r="D554" s="368" t="s">
        <v>2086</v>
      </c>
      <c r="E554" s="368" t="s">
        <v>2182</v>
      </c>
    </row>
    <row r="555" spans="1:5" x14ac:dyDescent="0.15">
      <c r="A555" s="368" t="s">
        <v>2183</v>
      </c>
      <c r="B555" s="368" t="s">
        <v>452</v>
      </c>
      <c r="C555" s="368" t="s">
        <v>2184</v>
      </c>
      <c r="D555" s="368" t="s">
        <v>2086</v>
      </c>
      <c r="E555" s="368" t="s">
        <v>2185</v>
      </c>
    </row>
    <row r="556" spans="1:5" x14ac:dyDescent="0.15">
      <c r="A556" s="368" t="s">
        <v>2186</v>
      </c>
      <c r="B556" s="368" t="s">
        <v>452</v>
      </c>
      <c r="C556" s="368" t="s">
        <v>2187</v>
      </c>
      <c r="D556" s="368" t="s">
        <v>2086</v>
      </c>
      <c r="E556" s="368" t="s">
        <v>2188</v>
      </c>
    </row>
    <row r="557" spans="1:5" x14ac:dyDescent="0.15">
      <c r="A557" s="368" t="s">
        <v>2189</v>
      </c>
      <c r="B557" s="368" t="s">
        <v>452</v>
      </c>
      <c r="C557" s="368" t="s">
        <v>2190</v>
      </c>
      <c r="D557" s="368" t="s">
        <v>2086</v>
      </c>
      <c r="E557" s="368" t="s">
        <v>2191</v>
      </c>
    </row>
    <row r="558" spans="1:5" x14ac:dyDescent="0.15">
      <c r="A558" s="368" t="s">
        <v>2192</v>
      </c>
      <c r="B558" s="368" t="s">
        <v>452</v>
      </c>
      <c r="C558" s="368" t="s">
        <v>2193</v>
      </c>
      <c r="D558" s="368" t="s">
        <v>2086</v>
      </c>
      <c r="E558" s="368" t="s">
        <v>2194</v>
      </c>
    </row>
    <row r="559" spans="1:5" x14ac:dyDescent="0.15">
      <c r="A559" s="368" t="s">
        <v>2195</v>
      </c>
      <c r="B559" s="368" t="s">
        <v>452</v>
      </c>
      <c r="C559" s="368" t="s">
        <v>2196</v>
      </c>
      <c r="D559" s="368" t="s">
        <v>2086</v>
      </c>
      <c r="E559" s="368" t="s">
        <v>2197</v>
      </c>
    </row>
    <row r="560" spans="1:5" x14ac:dyDescent="0.15">
      <c r="A560" s="368" t="s">
        <v>2198</v>
      </c>
      <c r="B560" s="368" t="s">
        <v>452</v>
      </c>
      <c r="C560" s="368" t="s">
        <v>2199</v>
      </c>
      <c r="D560" s="368" t="s">
        <v>2086</v>
      </c>
      <c r="E560" s="368" t="s">
        <v>2200</v>
      </c>
    </row>
    <row r="561" spans="1:5" x14ac:dyDescent="0.15">
      <c r="A561" s="368" t="s">
        <v>2201</v>
      </c>
      <c r="B561" s="368" t="s">
        <v>452</v>
      </c>
      <c r="C561" s="368" t="s">
        <v>2202</v>
      </c>
      <c r="D561" s="368" t="s">
        <v>2086</v>
      </c>
      <c r="E561" s="368" t="s">
        <v>2203</v>
      </c>
    </row>
    <row r="562" spans="1:5" x14ac:dyDescent="0.15">
      <c r="A562" s="368" t="s">
        <v>2204</v>
      </c>
      <c r="B562" s="368" t="s">
        <v>452</v>
      </c>
      <c r="C562" s="368" t="s">
        <v>2205</v>
      </c>
      <c r="D562" s="368" t="s">
        <v>2086</v>
      </c>
      <c r="E562" s="368" t="s">
        <v>2206</v>
      </c>
    </row>
    <row r="563" spans="1:5" x14ac:dyDescent="0.15">
      <c r="A563" s="368" t="s">
        <v>2207</v>
      </c>
      <c r="B563" s="368" t="s">
        <v>452</v>
      </c>
      <c r="C563" s="368" t="s">
        <v>2208</v>
      </c>
      <c r="D563" s="368" t="s">
        <v>2086</v>
      </c>
      <c r="E563" s="368" t="s">
        <v>2209</v>
      </c>
    </row>
    <row r="564" spans="1:5" x14ac:dyDescent="0.15">
      <c r="A564" s="368" t="s">
        <v>2210</v>
      </c>
      <c r="B564" s="368" t="s">
        <v>452</v>
      </c>
      <c r="C564" s="368" t="s">
        <v>2211</v>
      </c>
      <c r="D564" s="368" t="s">
        <v>2086</v>
      </c>
      <c r="E564" s="368" t="s">
        <v>2212</v>
      </c>
    </row>
    <row r="565" spans="1:5" x14ac:dyDescent="0.15">
      <c r="A565" s="368" t="s">
        <v>2213</v>
      </c>
      <c r="B565" s="368" t="s">
        <v>452</v>
      </c>
      <c r="C565" s="368" t="s">
        <v>2214</v>
      </c>
      <c r="D565" s="368" t="s">
        <v>2086</v>
      </c>
      <c r="E565" s="368" t="s">
        <v>2215</v>
      </c>
    </row>
    <row r="566" spans="1:5" x14ac:dyDescent="0.15">
      <c r="A566" s="368" t="s">
        <v>2216</v>
      </c>
      <c r="B566" s="368" t="s">
        <v>452</v>
      </c>
      <c r="C566" s="368" t="s">
        <v>2217</v>
      </c>
      <c r="D566" s="368" t="s">
        <v>2086</v>
      </c>
      <c r="E566" s="368" t="s">
        <v>2218</v>
      </c>
    </row>
    <row r="567" spans="1:5" x14ac:dyDescent="0.15">
      <c r="A567" s="368" t="s">
        <v>2219</v>
      </c>
      <c r="B567" s="368" t="s">
        <v>452</v>
      </c>
      <c r="C567" s="368" t="s">
        <v>2220</v>
      </c>
      <c r="D567" s="368" t="s">
        <v>2086</v>
      </c>
      <c r="E567" s="368" t="s">
        <v>2221</v>
      </c>
    </row>
    <row r="568" spans="1:5" x14ac:dyDescent="0.15">
      <c r="A568" s="368" t="s">
        <v>2222</v>
      </c>
      <c r="B568" s="368" t="s">
        <v>452</v>
      </c>
      <c r="C568" s="368" t="s">
        <v>2223</v>
      </c>
      <c r="D568" s="368" t="s">
        <v>2086</v>
      </c>
      <c r="E568" s="368" t="s">
        <v>2224</v>
      </c>
    </row>
    <row r="569" spans="1:5" x14ac:dyDescent="0.15">
      <c r="A569" s="368" t="s">
        <v>2225</v>
      </c>
      <c r="B569" s="368" t="s">
        <v>452</v>
      </c>
      <c r="C569" s="368" t="s">
        <v>2226</v>
      </c>
      <c r="D569" s="368" t="s">
        <v>2086</v>
      </c>
      <c r="E569" s="368" t="s">
        <v>2227</v>
      </c>
    </row>
    <row r="570" spans="1:5" x14ac:dyDescent="0.15">
      <c r="A570" s="368" t="s">
        <v>2228</v>
      </c>
      <c r="B570" s="368" t="s">
        <v>452</v>
      </c>
      <c r="C570" s="368" t="s">
        <v>2229</v>
      </c>
      <c r="D570" s="368" t="s">
        <v>2086</v>
      </c>
      <c r="E570" s="368" t="s">
        <v>2230</v>
      </c>
    </row>
    <row r="571" spans="1:5" x14ac:dyDescent="0.15">
      <c r="A571" s="368" t="s">
        <v>2231</v>
      </c>
      <c r="B571" s="368" t="s">
        <v>452</v>
      </c>
      <c r="C571" s="368" t="s">
        <v>2232</v>
      </c>
      <c r="D571" s="368" t="s">
        <v>2086</v>
      </c>
      <c r="E571" s="368" t="s">
        <v>2233</v>
      </c>
    </row>
    <row r="572" spans="1:5" x14ac:dyDescent="0.15">
      <c r="A572" s="368" t="s">
        <v>2234</v>
      </c>
      <c r="B572" s="368" t="s">
        <v>452</v>
      </c>
      <c r="C572" s="368" t="s">
        <v>2235</v>
      </c>
      <c r="D572" s="368" t="s">
        <v>2086</v>
      </c>
      <c r="E572" s="368" t="s">
        <v>2236</v>
      </c>
    </row>
    <row r="573" spans="1:5" x14ac:dyDescent="0.15">
      <c r="A573" s="368" t="s">
        <v>2237</v>
      </c>
      <c r="B573" s="368" t="s">
        <v>452</v>
      </c>
      <c r="C573" s="368" t="s">
        <v>2238</v>
      </c>
      <c r="D573" s="368" t="s">
        <v>2086</v>
      </c>
      <c r="E573" s="368" t="s">
        <v>2239</v>
      </c>
    </row>
    <row r="574" spans="1:5" x14ac:dyDescent="0.15">
      <c r="A574" s="368" t="s">
        <v>2240</v>
      </c>
      <c r="B574" s="368" t="s">
        <v>452</v>
      </c>
      <c r="C574" s="368" t="s">
        <v>2241</v>
      </c>
      <c r="D574" s="368" t="s">
        <v>2086</v>
      </c>
      <c r="E574" s="368" t="s">
        <v>2242</v>
      </c>
    </row>
    <row r="575" spans="1:5" x14ac:dyDescent="0.15">
      <c r="A575" s="368" t="s">
        <v>2243</v>
      </c>
      <c r="B575" s="368" t="s">
        <v>452</v>
      </c>
      <c r="C575" s="368" t="s">
        <v>2244</v>
      </c>
      <c r="D575" s="368" t="s">
        <v>2086</v>
      </c>
      <c r="E575" s="368" t="s">
        <v>2245</v>
      </c>
    </row>
    <row r="576" spans="1:5" x14ac:dyDescent="0.15">
      <c r="A576" s="368" t="s">
        <v>2246</v>
      </c>
      <c r="B576" s="368" t="s">
        <v>452</v>
      </c>
      <c r="C576" s="368" t="s">
        <v>2247</v>
      </c>
      <c r="D576" s="368" t="s">
        <v>2086</v>
      </c>
      <c r="E576" s="368" t="s">
        <v>2248</v>
      </c>
    </row>
    <row r="577" spans="1:5" x14ac:dyDescent="0.15">
      <c r="A577" s="368" t="s">
        <v>2249</v>
      </c>
      <c r="B577" s="368" t="s">
        <v>452</v>
      </c>
      <c r="C577" s="368" t="s">
        <v>2250</v>
      </c>
      <c r="D577" s="368" t="s">
        <v>2086</v>
      </c>
      <c r="E577" s="368" t="s">
        <v>2251</v>
      </c>
    </row>
    <row r="578" spans="1:5" x14ac:dyDescent="0.15">
      <c r="A578" s="368" t="s">
        <v>2252</v>
      </c>
      <c r="B578" s="368" t="s">
        <v>452</v>
      </c>
      <c r="C578" s="368" t="s">
        <v>2253</v>
      </c>
      <c r="D578" s="368" t="s">
        <v>2086</v>
      </c>
      <c r="E578" s="368" t="s">
        <v>2254</v>
      </c>
    </row>
    <row r="579" spans="1:5" x14ac:dyDescent="0.15">
      <c r="A579" s="368" t="s">
        <v>2255</v>
      </c>
      <c r="B579" s="368" t="s">
        <v>452</v>
      </c>
      <c r="C579" s="368" t="s">
        <v>1402</v>
      </c>
      <c r="D579" s="368" t="s">
        <v>2086</v>
      </c>
      <c r="E579" s="368" t="s">
        <v>1403</v>
      </c>
    </row>
    <row r="580" spans="1:5" x14ac:dyDescent="0.15">
      <c r="A580" s="368" t="s">
        <v>2256</v>
      </c>
      <c r="B580" s="368" t="s">
        <v>452</v>
      </c>
      <c r="C580" s="368" t="s">
        <v>2257</v>
      </c>
      <c r="D580" s="368" t="s">
        <v>2086</v>
      </c>
      <c r="E580" s="368" t="s">
        <v>2258</v>
      </c>
    </row>
    <row r="581" spans="1:5" x14ac:dyDescent="0.15">
      <c r="A581" s="368" t="s">
        <v>2259</v>
      </c>
      <c r="B581" s="368" t="s">
        <v>452</v>
      </c>
      <c r="C581" s="368" t="s">
        <v>2260</v>
      </c>
      <c r="D581" s="368" t="s">
        <v>2086</v>
      </c>
      <c r="E581" s="368" t="s">
        <v>2261</v>
      </c>
    </row>
    <row r="582" spans="1:5" x14ac:dyDescent="0.15">
      <c r="A582" s="368" t="s">
        <v>2262</v>
      </c>
      <c r="B582" s="368" t="s">
        <v>452</v>
      </c>
      <c r="C582" s="368" t="s">
        <v>2263</v>
      </c>
      <c r="D582" s="368" t="s">
        <v>2086</v>
      </c>
      <c r="E582" s="368" t="s">
        <v>2264</v>
      </c>
    </row>
    <row r="583" spans="1:5" x14ac:dyDescent="0.15">
      <c r="A583" s="368" t="s">
        <v>2265</v>
      </c>
      <c r="B583" s="368" t="s">
        <v>452</v>
      </c>
      <c r="C583" s="368" t="s">
        <v>2266</v>
      </c>
      <c r="D583" s="368" t="s">
        <v>2086</v>
      </c>
      <c r="E583" s="368" t="s">
        <v>2267</v>
      </c>
    </row>
    <row r="584" spans="1:5" x14ac:dyDescent="0.15">
      <c r="A584" s="368" t="s">
        <v>2268</v>
      </c>
      <c r="B584" s="368" t="s">
        <v>452</v>
      </c>
      <c r="C584" s="368" t="s">
        <v>2269</v>
      </c>
      <c r="D584" s="368" t="s">
        <v>2086</v>
      </c>
      <c r="E584" s="368" t="s">
        <v>2270</v>
      </c>
    </row>
    <row r="585" spans="1:5" x14ac:dyDescent="0.15">
      <c r="A585" s="368" t="s">
        <v>2271</v>
      </c>
      <c r="B585" s="368" t="s">
        <v>452</v>
      </c>
      <c r="C585" s="368" t="s">
        <v>2272</v>
      </c>
      <c r="D585" s="368" t="s">
        <v>2086</v>
      </c>
      <c r="E585" s="368" t="s">
        <v>2273</v>
      </c>
    </row>
    <row r="586" spans="1:5" x14ac:dyDescent="0.15">
      <c r="A586" s="368" t="s">
        <v>2274</v>
      </c>
      <c r="B586" s="368" t="s">
        <v>454</v>
      </c>
      <c r="C586" s="368"/>
      <c r="D586" s="368" t="s">
        <v>2275</v>
      </c>
      <c r="E586" s="368"/>
    </row>
    <row r="587" spans="1:5" x14ac:dyDescent="0.15">
      <c r="A587" s="368" t="s">
        <v>2276</v>
      </c>
      <c r="B587" s="368" t="s">
        <v>454</v>
      </c>
      <c r="C587" s="368" t="s">
        <v>2277</v>
      </c>
      <c r="D587" s="368" t="s">
        <v>2275</v>
      </c>
      <c r="E587" s="368" t="s">
        <v>2278</v>
      </c>
    </row>
    <row r="588" spans="1:5" x14ac:dyDescent="0.15">
      <c r="A588" s="368" t="s">
        <v>2279</v>
      </c>
      <c r="B588" s="368" t="s">
        <v>454</v>
      </c>
      <c r="C588" s="368" t="s">
        <v>2280</v>
      </c>
      <c r="D588" s="368" t="s">
        <v>2275</v>
      </c>
      <c r="E588" s="368" t="s">
        <v>2281</v>
      </c>
    </row>
    <row r="589" spans="1:5" x14ac:dyDescent="0.15">
      <c r="A589" s="368" t="s">
        <v>2282</v>
      </c>
      <c r="B589" s="368" t="s">
        <v>454</v>
      </c>
      <c r="C589" s="368" t="s">
        <v>2283</v>
      </c>
      <c r="D589" s="368" t="s">
        <v>2275</v>
      </c>
      <c r="E589" s="368" t="s">
        <v>2284</v>
      </c>
    </row>
    <row r="590" spans="1:5" x14ac:dyDescent="0.15">
      <c r="A590" s="368" t="s">
        <v>2285</v>
      </c>
      <c r="B590" s="368" t="s">
        <v>454</v>
      </c>
      <c r="C590" s="368" t="s">
        <v>2286</v>
      </c>
      <c r="D590" s="368" t="s">
        <v>2275</v>
      </c>
      <c r="E590" s="368" t="s">
        <v>2287</v>
      </c>
    </row>
    <row r="591" spans="1:5" x14ac:dyDescent="0.15">
      <c r="A591" s="368" t="s">
        <v>2288</v>
      </c>
      <c r="B591" s="368" t="s">
        <v>454</v>
      </c>
      <c r="C591" s="368" t="s">
        <v>2289</v>
      </c>
      <c r="D591" s="368" t="s">
        <v>2275</v>
      </c>
      <c r="E591" s="368" t="s">
        <v>2290</v>
      </c>
    </row>
    <row r="592" spans="1:5" x14ac:dyDescent="0.15">
      <c r="A592" s="368" t="s">
        <v>2291</v>
      </c>
      <c r="B592" s="368" t="s">
        <v>454</v>
      </c>
      <c r="C592" s="368" t="s">
        <v>2292</v>
      </c>
      <c r="D592" s="368" t="s">
        <v>2275</v>
      </c>
      <c r="E592" s="368" t="s">
        <v>2293</v>
      </c>
    </row>
    <row r="593" spans="1:5" x14ac:dyDescent="0.15">
      <c r="A593" s="368" t="s">
        <v>2294</v>
      </c>
      <c r="B593" s="368" t="s">
        <v>454</v>
      </c>
      <c r="C593" s="368" t="s">
        <v>2295</v>
      </c>
      <c r="D593" s="368" t="s">
        <v>2275</v>
      </c>
      <c r="E593" s="368" t="s">
        <v>2296</v>
      </c>
    </row>
    <row r="594" spans="1:5" x14ac:dyDescent="0.15">
      <c r="A594" s="368" t="s">
        <v>2297</v>
      </c>
      <c r="B594" s="368" t="s">
        <v>454</v>
      </c>
      <c r="C594" s="368" t="s">
        <v>2298</v>
      </c>
      <c r="D594" s="368" t="s">
        <v>2275</v>
      </c>
      <c r="E594" s="368" t="s">
        <v>2299</v>
      </c>
    </row>
    <row r="595" spans="1:5" x14ac:dyDescent="0.15">
      <c r="A595" s="368" t="s">
        <v>2300</v>
      </c>
      <c r="B595" s="368" t="s">
        <v>454</v>
      </c>
      <c r="C595" s="368" t="s">
        <v>2301</v>
      </c>
      <c r="D595" s="368" t="s">
        <v>2275</v>
      </c>
      <c r="E595" s="368" t="s">
        <v>2302</v>
      </c>
    </row>
    <row r="596" spans="1:5" x14ac:dyDescent="0.15">
      <c r="A596" s="368" t="s">
        <v>2303</v>
      </c>
      <c r="B596" s="368" t="s">
        <v>454</v>
      </c>
      <c r="C596" s="368" t="s">
        <v>2304</v>
      </c>
      <c r="D596" s="368" t="s">
        <v>2275</v>
      </c>
      <c r="E596" s="368" t="s">
        <v>2305</v>
      </c>
    </row>
    <row r="597" spans="1:5" x14ac:dyDescent="0.15">
      <c r="A597" s="368" t="s">
        <v>2306</v>
      </c>
      <c r="B597" s="368" t="s">
        <v>454</v>
      </c>
      <c r="C597" s="368" t="s">
        <v>2307</v>
      </c>
      <c r="D597" s="368" t="s">
        <v>2275</v>
      </c>
      <c r="E597" s="368" t="s">
        <v>1940</v>
      </c>
    </row>
    <row r="598" spans="1:5" x14ac:dyDescent="0.15">
      <c r="A598" s="368" t="s">
        <v>2308</v>
      </c>
      <c r="B598" s="368" t="s">
        <v>454</v>
      </c>
      <c r="C598" s="368" t="s">
        <v>2309</v>
      </c>
      <c r="D598" s="368" t="s">
        <v>2275</v>
      </c>
      <c r="E598" s="368" t="s">
        <v>2310</v>
      </c>
    </row>
    <row r="599" spans="1:5" x14ac:dyDescent="0.15">
      <c r="A599" s="368" t="s">
        <v>2311</v>
      </c>
      <c r="B599" s="368" t="s">
        <v>454</v>
      </c>
      <c r="C599" s="368" t="s">
        <v>2312</v>
      </c>
      <c r="D599" s="368" t="s">
        <v>2275</v>
      </c>
      <c r="E599" s="368" t="s">
        <v>2313</v>
      </c>
    </row>
    <row r="600" spans="1:5" x14ac:dyDescent="0.15">
      <c r="A600" s="368" t="s">
        <v>2314</v>
      </c>
      <c r="B600" s="368" t="s">
        <v>454</v>
      </c>
      <c r="C600" s="368" t="s">
        <v>2315</v>
      </c>
      <c r="D600" s="368" t="s">
        <v>2275</v>
      </c>
      <c r="E600" s="368" t="s">
        <v>2316</v>
      </c>
    </row>
    <row r="601" spans="1:5" x14ac:dyDescent="0.15">
      <c r="A601" s="368" t="s">
        <v>2317</v>
      </c>
      <c r="B601" s="368" t="s">
        <v>454</v>
      </c>
      <c r="C601" s="368" t="s">
        <v>2318</v>
      </c>
      <c r="D601" s="368" t="s">
        <v>2275</v>
      </c>
      <c r="E601" s="368" t="s">
        <v>2319</v>
      </c>
    </row>
    <row r="602" spans="1:5" x14ac:dyDescent="0.15">
      <c r="A602" s="368" t="s">
        <v>2320</v>
      </c>
      <c r="B602" s="368" t="s">
        <v>454</v>
      </c>
      <c r="C602" s="368" t="s">
        <v>2321</v>
      </c>
      <c r="D602" s="368" t="s">
        <v>2275</v>
      </c>
      <c r="E602" s="368" t="s">
        <v>2322</v>
      </c>
    </row>
    <row r="603" spans="1:5" x14ac:dyDescent="0.15">
      <c r="A603" s="368" t="s">
        <v>2323</v>
      </c>
      <c r="B603" s="368" t="s">
        <v>454</v>
      </c>
      <c r="C603" s="368" t="s">
        <v>2324</v>
      </c>
      <c r="D603" s="368" t="s">
        <v>2275</v>
      </c>
      <c r="E603" s="368" t="s">
        <v>2325</v>
      </c>
    </row>
    <row r="604" spans="1:5" x14ac:dyDescent="0.15">
      <c r="A604" s="368" t="s">
        <v>2326</v>
      </c>
      <c r="B604" s="368" t="s">
        <v>454</v>
      </c>
      <c r="C604" s="368" t="s">
        <v>2327</v>
      </c>
      <c r="D604" s="368" t="s">
        <v>2275</v>
      </c>
      <c r="E604" s="368" t="s">
        <v>2328</v>
      </c>
    </row>
    <row r="605" spans="1:5" x14ac:dyDescent="0.15">
      <c r="A605" s="368" t="s">
        <v>2329</v>
      </c>
      <c r="B605" s="368" t="s">
        <v>454</v>
      </c>
      <c r="C605" s="368" t="s">
        <v>2330</v>
      </c>
      <c r="D605" s="368" t="s">
        <v>2275</v>
      </c>
      <c r="E605" s="368" t="s">
        <v>2331</v>
      </c>
    </row>
    <row r="606" spans="1:5" x14ac:dyDescent="0.15">
      <c r="A606" s="368" t="s">
        <v>2332</v>
      </c>
      <c r="B606" s="368" t="s">
        <v>454</v>
      </c>
      <c r="C606" s="368" t="s">
        <v>2333</v>
      </c>
      <c r="D606" s="368" t="s">
        <v>2275</v>
      </c>
      <c r="E606" s="368" t="s">
        <v>2334</v>
      </c>
    </row>
    <row r="607" spans="1:5" x14ac:dyDescent="0.15">
      <c r="A607" s="368" t="s">
        <v>2335</v>
      </c>
      <c r="B607" s="368" t="s">
        <v>454</v>
      </c>
      <c r="C607" s="368" t="s">
        <v>2336</v>
      </c>
      <c r="D607" s="368" t="s">
        <v>2275</v>
      </c>
      <c r="E607" s="368" t="s">
        <v>2337</v>
      </c>
    </row>
    <row r="608" spans="1:5" x14ac:dyDescent="0.15">
      <c r="A608" s="368" t="s">
        <v>2338</v>
      </c>
      <c r="B608" s="368" t="s">
        <v>454</v>
      </c>
      <c r="C608" s="368" t="s">
        <v>2339</v>
      </c>
      <c r="D608" s="368" t="s">
        <v>2275</v>
      </c>
      <c r="E608" s="368" t="s">
        <v>2340</v>
      </c>
    </row>
    <row r="609" spans="1:5" x14ac:dyDescent="0.15">
      <c r="A609" s="368" t="s">
        <v>2341</v>
      </c>
      <c r="B609" s="368" t="s">
        <v>454</v>
      </c>
      <c r="C609" s="368" t="s">
        <v>2342</v>
      </c>
      <c r="D609" s="368" t="s">
        <v>2275</v>
      </c>
      <c r="E609" s="368" t="s">
        <v>2343</v>
      </c>
    </row>
    <row r="610" spans="1:5" x14ac:dyDescent="0.15">
      <c r="A610" s="368" t="s">
        <v>2344</v>
      </c>
      <c r="B610" s="368" t="s">
        <v>454</v>
      </c>
      <c r="C610" s="368" t="s">
        <v>2345</v>
      </c>
      <c r="D610" s="368" t="s">
        <v>2275</v>
      </c>
      <c r="E610" s="368" t="s">
        <v>2346</v>
      </c>
    </row>
    <row r="611" spans="1:5" x14ac:dyDescent="0.15">
      <c r="A611" s="368" t="s">
        <v>2347</v>
      </c>
      <c r="B611" s="368" t="s">
        <v>454</v>
      </c>
      <c r="C611" s="368" t="s">
        <v>2348</v>
      </c>
      <c r="D611" s="368" t="s">
        <v>2275</v>
      </c>
      <c r="E611" s="368" t="s">
        <v>2349</v>
      </c>
    </row>
    <row r="612" spans="1:5" x14ac:dyDescent="0.15">
      <c r="A612" s="368" t="s">
        <v>2350</v>
      </c>
      <c r="B612" s="368" t="s">
        <v>454</v>
      </c>
      <c r="C612" s="368" t="s">
        <v>2351</v>
      </c>
      <c r="D612" s="368" t="s">
        <v>2275</v>
      </c>
      <c r="E612" s="368" t="s">
        <v>2352</v>
      </c>
    </row>
    <row r="613" spans="1:5" x14ac:dyDescent="0.15">
      <c r="A613" s="368" t="s">
        <v>2353</v>
      </c>
      <c r="B613" s="368" t="s">
        <v>454</v>
      </c>
      <c r="C613" s="368" t="s">
        <v>2354</v>
      </c>
      <c r="D613" s="368" t="s">
        <v>2275</v>
      </c>
      <c r="E613" s="368" t="s">
        <v>2355</v>
      </c>
    </row>
    <row r="614" spans="1:5" x14ac:dyDescent="0.15">
      <c r="A614" s="368" t="s">
        <v>2356</v>
      </c>
      <c r="B614" s="368" t="s">
        <v>454</v>
      </c>
      <c r="C614" s="368" t="s">
        <v>2357</v>
      </c>
      <c r="D614" s="368" t="s">
        <v>2275</v>
      </c>
      <c r="E614" s="368" t="s">
        <v>2358</v>
      </c>
    </row>
    <row r="615" spans="1:5" x14ac:dyDescent="0.15">
      <c r="A615" s="368" t="s">
        <v>2359</v>
      </c>
      <c r="B615" s="368" t="s">
        <v>454</v>
      </c>
      <c r="C615" s="368" t="s">
        <v>2360</v>
      </c>
      <c r="D615" s="368" t="s">
        <v>2275</v>
      </c>
      <c r="E615" s="368" t="s">
        <v>2361</v>
      </c>
    </row>
    <row r="616" spans="1:5" x14ac:dyDescent="0.15">
      <c r="A616" s="368" t="s">
        <v>2362</v>
      </c>
      <c r="B616" s="368" t="s">
        <v>454</v>
      </c>
      <c r="C616" s="368" t="s">
        <v>2363</v>
      </c>
      <c r="D616" s="368" t="s">
        <v>2275</v>
      </c>
      <c r="E616" s="368" t="s">
        <v>2364</v>
      </c>
    </row>
    <row r="617" spans="1:5" x14ac:dyDescent="0.15">
      <c r="A617" s="368" t="s">
        <v>2365</v>
      </c>
      <c r="B617" s="368" t="s">
        <v>454</v>
      </c>
      <c r="C617" s="368" t="s">
        <v>2366</v>
      </c>
      <c r="D617" s="368" t="s">
        <v>2275</v>
      </c>
      <c r="E617" s="368" t="s">
        <v>2367</v>
      </c>
    </row>
    <row r="618" spans="1:5" x14ac:dyDescent="0.15">
      <c r="A618" s="368" t="s">
        <v>2368</v>
      </c>
      <c r="B618" s="368" t="s">
        <v>454</v>
      </c>
      <c r="C618" s="368" t="s">
        <v>2369</v>
      </c>
      <c r="D618" s="368" t="s">
        <v>2275</v>
      </c>
      <c r="E618" s="368" t="s">
        <v>2370</v>
      </c>
    </row>
    <row r="619" spans="1:5" x14ac:dyDescent="0.15">
      <c r="A619" s="368" t="s">
        <v>2371</v>
      </c>
      <c r="B619" s="368" t="s">
        <v>454</v>
      </c>
      <c r="C619" s="368" t="s">
        <v>2372</v>
      </c>
      <c r="D619" s="368" t="s">
        <v>2275</v>
      </c>
      <c r="E619" s="368" t="s">
        <v>2373</v>
      </c>
    </row>
    <row r="620" spans="1:5" x14ac:dyDescent="0.15">
      <c r="A620" s="368" t="s">
        <v>2374</v>
      </c>
      <c r="B620" s="368" t="s">
        <v>454</v>
      </c>
      <c r="C620" s="368" t="s">
        <v>2375</v>
      </c>
      <c r="D620" s="368" t="s">
        <v>2275</v>
      </c>
      <c r="E620" s="368" t="s">
        <v>2376</v>
      </c>
    </row>
    <row r="621" spans="1:5" x14ac:dyDescent="0.15">
      <c r="A621" s="368" t="s">
        <v>2377</v>
      </c>
      <c r="B621" s="368" t="s">
        <v>454</v>
      </c>
      <c r="C621" s="368" t="s">
        <v>2378</v>
      </c>
      <c r="D621" s="368" t="s">
        <v>2275</v>
      </c>
      <c r="E621" s="368" t="s">
        <v>2379</v>
      </c>
    </row>
    <row r="622" spans="1:5" x14ac:dyDescent="0.15">
      <c r="A622" s="368" t="s">
        <v>2380</v>
      </c>
      <c r="B622" s="368" t="s">
        <v>454</v>
      </c>
      <c r="C622" s="368" t="s">
        <v>2381</v>
      </c>
      <c r="D622" s="368" t="s">
        <v>2275</v>
      </c>
      <c r="E622" s="368" t="s">
        <v>2382</v>
      </c>
    </row>
    <row r="623" spans="1:5" x14ac:dyDescent="0.15">
      <c r="A623" s="368" t="s">
        <v>2383</v>
      </c>
      <c r="B623" s="368" t="s">
        <v>454</v>
      </c>
      <c r="C623" s="368" t="s">
        <v>2384</v>
      </c>
      <c r="D623" s="368" t="s">
        <v>2275</v>
      </c>
      <c r="E623" s="368" t="s">
        <v>2385</v>
      </c>
    </row>
    <row r="624" spans="1:5" x14ac:dyDescent="0.15">
      <c r="A624" s="368" t="s">
        <v>2386</v>
      </c>
      <c r="B624" s="368" t="s">
        <v>454</v>
      </c>
      <c r="C624" s="368" t="s">
        <v>2387</v>
      </c>
      <c r="D624" s="368" t="s">
        <v>2275</v>
      </c>
      <c r="E624" s="368" t="s">
        <v>2388</v>
      </c>
    </row>
    <row r="625" spans="1:5" x14ac:dyDescent="0.15">
      <c r="A625" s="368" t="s">
        <v>2389</v>
      </c>
      <c r="B625" s="368" t="s">
        <v>454</v>
      </c>
      <c r="C625" s="368" t="s">
        <v>2390</v>
      </c>
      <c r="D625" s="368" t="s">
        <v>2275</v>
      </c>
      <c r="E625" s="368" t="s">
        <v>2391</v>
      </c>
    </row>
    <row r="626" spans="1:5" x14ac:dyDescent="0.15">
      <c r="A626" s="368" t="s">
        <v>2392</v>
      </c>
      <c r="B626" s="368" t="s">
        <v>454</v>
      </c>
      <c r="C626" s="368" t="s">
        <v>2393</v>
      </c>
      <c r="D626" s="368" t="s">
        <v>2275</v>
      </c>
      <c r="E626" s="368" t="s">
        <v>2394</v>
      </c>
    </row>
    <row r="627" spans="1:5" x14ac:dyDescent="0.15">
      <c r="A627" s="368" t="s">
        <v>2395</v>
      </c>
      <c r="B627" s="368" t="s">
        <v>454</v>
      </c>
      <c r="C627" s="368" t="s">
        <v>2396</v>
      </c>
      <c r="D627" s="368" t="s">
        <v>2275</v>
      </c>
      <c r="E627" s="368" t="s">
        <v>2397</v>
      </c>
    </row>
    <row r="628" spans="1:5" x14ac:dyDescent="0.15">
      <c r="A628" s="368" t="s">
        <v>2398</v>
      </c>
      <c r="B628" s="368" t="s">
        <v>454</v>
      </c>
      <c r="C628" s="368" t="s">
        <v>2399</v>
      </c>
      <c r="D628" s="368" t="s">
        <v>2275</v>
      </c>
      <c r="E628" s="368" t="s">
        <v>2400</v>
      </c>
    </row>
    <row r="629" spans="1:5" x14ac:dyDescent="0.15">
      <c r="A629" s="368" t="s">
        <v>2401</v>
      </c>
      <c r="B629" s="368" t="s">
        <v>454</v>
      </c>
      <c r="C629" s="368" t="s">
        <v>2402</v>
      </c>
      <c r="D629" s="368" t="s">
        <v>2275</v>
      </c>
      <c r="E629" s="368" t="s">
        <v>2403</v>
      </c>
    </row>
    <row r="630" spans="1:5" x14ac:dyDescent="0.15">
      <c r="A630" s="368" t="s">
        <v>2404</v>
      </c>
      <c r="B630" s="368" t="s">
        <v>454</v>
      </c>
      <c r="C630" s="368" t="s">
        <v>2405</v>
      </c>
      <c r="D630" s="368" t="s">
        <v>2275</v>
      </c>
      <c r="E630" s="368" t="s">
        <v>2406</v>
      </c>
    </row>
    <row r="631" spans="1:5" x14ac:dyDescent="0.15">
      <c r="A631" s="368" t="s">
        <v>2407</v>
      </c>
      <c r="B631" s="368" t="s">
        <v>454</v>
      </c>
      <c r="C631" s="368" t="s">
        <v>2408</v>
      </c>
      <c r="D631" s="368" t="s">
        <v>2275</v>
      </c>
      <c r="E631" s="368" t="s">
        <v>2409</v>
      </c>
    </row>
    <row r="632" spans="1:5" x14ac:dyDescent="0.15">
      <c r="A632" s="368" t="s">
        <v>2410</v>
      </c>
      <c r="B632" s="368" t="s">
        <v>454</v>
      </c>
      <c r="C632" s="368" t="s">
        <v>2411</v>
      </c>
      <c r="D632" s="368" t="s">
        <v>2275</v>
      </c>
      <c r="E632" s="368" t="s">
        <v>2412</v>
      </c>
    </row>
    <row r="633" spans="1:5" x14ac:dyDescent="0.15">
      <c r="A633" s="368" t="s">
        <v>2413</v>
      </c>
      <c r="B633" s="368" t="s">
        <v>454</v>
      </c>
      <c r="C633" s="368" t="s">
        <v>2414</v>
      </c>
      <c r="D633" s="368" t="s">
        <v>2275</v>
      </c>
      <c r="E633" s="368" t="s">
        <v>2415</v>
      </c>
    </row>
    <row r="634" spans="1:5" x14ac:dyDescent="0.15">
      <c r="A634" s="368" t="s">
        <v>2416</v>
      </c>
      <c r="B634" s="368" t="s">
        <v>454</v>
      </c>
      <c r="C634" s="368" t="s">
        <v>2417</v>
      </c>
      <c r="D634" s="368" t="s">
        <v>2275</v>
      </c>
      <c r="E634" s="368" t="s">
        <v>2418</v>
      </c>
    </row>
    <row r="635" spans="1:5" x14ac:dyDescent="0.15">
      <c r="A635" s="368" t="s">
        <v>2419</v>
      </c>
      <c r="B635" s="368" t="s">
        <v>454</v>
      </c>
      <c r="C635" s="368" t="s">
        <v>2420</v>
      </c>
      <c r="D635" s="368" t="s">
        <v>2275</v>
      </c>
      <c r="E635" s="368" t="s">
        <v>2421</v>
      </c>
    </row>
    <row r="636" spans="1:5" x14ac:dyDescent="0.15">
      <c r="A636" s="368" t="s">
        <v>2422</v>
      </c>
      <c r="B636" s="368" t="s">
        <v>454</v>
      </c>
      <c r="C636" s="368" t="s">
        <v>2423</v>
      </c>
      <c r="D636" s="368" t="s">
        <v>2275</v>
      </c>
      <c r="E636" s="368" t="s">
        <v>2424</v>
      </c>
    </row>
    <row r="637" spans="1:5" x14ac:dyDescent="0.15">
      <c r="A637" s="368" t="s">
        <v>2425</v>
      </c>
      <c r="B637" s="368" t="s">
        <v>454</v>
      </c>
      <c r="C637" s="368" t="s">
        <v>2426</v>
      </c>
      <c r="D637" s="368" t="s">
        <v>2275</v>
      </c>
      <c r="E637" s="368" t="s">
        <v>2427</v>
      </c>
    </row>
    <row r="638" spans="1:5" x14ac:dyDescent="0.15">
      <c r="A638" s="368" t="s">
        <v>2428</v>
      </c>
      <c r="B638" s="368" t="s">
        <v>454</v>
      </c>
      <c r="C638" s="368" t="s">
        <v>2429</v>
      </c>
      <c r="D638" s="368" t="s">
        <v>2275</v>
      </c>
      <c r="E638" s="368" t="s">
        <v>2430</v>
      </c>
    </row>
    <row r="639" spans="1:5" x14ac:dyDescent="0.15">
      <c r="A639" s="368" t="s">
        <v>2431</v>
      </c>
      <c r="B639" s="368" t="s">
        <v>454</v>
      </c>
      <c r="C639" s="368" t="s">
        <v>2432</v>
      </c>
      <c r="D639" s="368" t="s">
        <v>2275</v>
      </c>
      <c r="E639" s="368" t="s">
        <v>2433</v>
      </c>
    </row>
    <row r="640" spans="1:5" x14ac:dyDescent="0.15">
      <c r="A640" s="368" t="s">
        <v>2434</v>
      </c>
      <c r="B640" s="368" t="s">
        <v>454</v>
      </c>
      <c r="C640" s="368" t="s">
        <v>2435</v>
      </c>
      <c r="D640" s="368" t="s">
        <v>2275</v>
      </c>
      <c r="E640" s="368" t="s">
        <v>2436</v>
      </c>
    </row>
    <row r="641" spans="1:5" x14ac:dyDescent="0.15">
      <c r="A641" s="368" t="s">
        <v>2437</v>
      </c>
      <c r="B641" s="368" t="s">
        <v>456</v>
      </c>
      <c r="C641" s="368"/>
      <c r="D641" s="368" t="s">
        <v>2438</v>
      </c>
      <c r="E641" s="368"/>
    </row>
    <row r="642" spans="1:5" x14ac:dyDescent="0.15">
      <c r="A642" s="368" t="s">
        <v>2439</v>
      </c>
      <c r="B642" s="368" t="s">
        <v>456</v>
      </c>
      <c r="C642" s="368" t="s">
        <v>2440</v>
      </c>
      <c r="D642" s="368" t="s">
        <v>2438</v>
      </c>
      <c r="E642" s="368" t="s">
        <v>2441</v>
      </c>
    </row>
    <row r="643" spans="1:5" x14ac:dyDescent="0.15">
      <c r="A643" s="368" t="s">
        <v>2442</v>
      </c>
      <c r="B643" s="368" t="s">
        <v>456</v>
      </c>
      <c r="C643" s="368" t="s">
        <v>2443</v>
      </c>
      <c r="D643" s="368" t="s">
        <v>2438</v>
      </c>
      <c r="E643" s="368" t="s">
        <v>2444</v>
      </c>
    </row>
    <row r="644" spans="1:5" x14ac:dyDescent="0.15">
      <c r="A644" s="368" t="s">
        <v>2445</v>
      </c>
      <c r="B644" s="368" t="s">
        <v>456</v>
      </c>
      <c r="C644" s="368" t="s">
        <v>2446</v>
      </c>
      <c r="D644" s="368" t="s">
        <v>2438</v>
      </c>
      <c r="E644" s="368" t="s">
        <v>2447</v>
      </c>
    </row>
    <row r="645" spans="1:5" x14ac:dyDescent="0.15">
      <c r="A645" s="368" t="s">
        <v>2448</v>
      </c>
      <c r="B645" s="368" t="s">
        <v>456</v>
      </c>
      <c r="C645" s="368" t="s">
        <v>2449</v>
      </c>
      <c r="D645" s="368" t="s">
        <v>2438</v>
      </c>
      <c r="E645" s="368" t="s">
        <v>2450</v>
      </c>
    </row>
    <row r="646" spans="1:5" x14ac:dyDescent="0.15">
      <c r="A646" s="368" t="s">
        <v>2451</v>
      </c>
      <c r="B646" s="368" t="s">
        <v>456</v>
      </c>
      <c r="C646" s="368" t="s">
        <v>2452</v>
      </c>
      <c r="D646" s="368" t="s">
        <v>2438</v>
      </c>
      <c r="E646" s="368" t="s">
        <v>2453</v>
      </c>
    </row>
    <row r="647" spans="1:5" x14ac:dyDescent="0.15">
      <c r="A647" s="368" t="s">
        <v>2454</v>
      </c>
      <c r="B647" s="368" t="s">
        <v>456</v>
      </c>
      <c r="C647" s="368" t="s">
        <v>2455</v>
      </c>
      <c r="D647" s="368" t="s">
        <v>2438</v>
      </c>
      <c r="E647" s="368" t="s">
        <v>2456</v>
      </c>
    </row>
    <row r="648" spans="1:5" x14ac:dyDescent="0.15">
      <c r="A648" s="368" t="s">
        <v>2457</v>
      </c>
      <c r="B648" s="368" t="s">
        <v>456</v>
      </c>
      <c r="C648" s="368" t="s">
        <v>2458</v>
      </c>
      <c r="D648" s="368" t="s">
        <v>2438</v>
      </c>
      <c r="E648" s="368" t="s">
        <v>2459</v>
      </c>
    </row>
    <row r="649" spans="1:5" x14ac:dyDescent="0.15">
      <c r="A649" s="368" t="s">
        <v>2460</v>
      </c>
      <c r="B649" s="368" t="s">
        <v>456</v>
      </c>
      <c r="C649" s="368" t="s">
        <v>2461</v>
      </c>
      <c r="D649" s="368" t="s">
        <v>2438</v>
      </c>
      <c r="E649" s="368" t="s">
        <v>2462</v>
      </c>
    </row>
    <row r="650" spans="1:5" x14ac:dyDescent="0.15">
      <c r="A650" s="368" t="s">
        <v>2463</v>
      </c>
      <c r="B650" s="368" t="s">
        <v>456</v>
      </c>
      <c r="C650" s="368" t="s">
        <v>2464</v>
      </c>
      <c r="D650" s="368" t="s">
        <v>2438</v>
      </c>
      <c r="E650" s="368" t="s">
        <v>2465</v>
      </c>
    </row>
    <row r="651" spans="1:5" x14ac:dyDescent="0.15">
      <c r="A651" s="368" t="s">
        <v>2466</v>
      </c>
      <c r="B651" s="368" t="s">
        <v>456</v>
      </c>
      <c r="C651" s="368" t="s">
        <v>2467</v>
      </c>
      <c r="D651" s="368" t="s">
        <v>2438</v>
      </c>
      <c r="E651" s="368" t="s">
        <v>2468</v>
      </c>
    </row>
    <row r="652" spans="1:5" x14ac:dyDescent="0.15">
      <c r="A652" s="368" t="s">
        <v>2469</v>
      </c>
      <c r="B652" s="368" t="s">
        <v>456</v>
      </c>
      <c r="C652" s="368" t="s">
        <v>2470</v>
      </c>
      <c r="D652" s="368" t="s">
        <v>2438</v>
      </c>
      <c r="E652" s="368" t="s">
        <v>2471</v>
      </c>
    </row>
    <row r="653" spans="1:5" x14ac:dyDescent="0.15">
      <c r="A653" s="368" t="s">
        <v>2472</v>
      </c>
      <c r="B653" s="368" t="s">
        <v>456</v>
      </c>
      <c r="C653" s="368" t="s">
        <v>2473</v>
      </c>
      <c r="D653" s="368" t="s">
        <v>2438</v>
      </c>
      <c r="E653" s="368" t="s">
        <v>2474</v>
      </c>
    </row>
    <row r="654" spans="1:5" x14ac:dyDescent="0.15">
      <c r="A654" s="368" t="s">
        <v>2475</v>
      </c>
      <c r="B654" s="368" t="s">
        <v>456</v>
      </c>
      <c r="C654" s="368" t="s">
        <v>2476</v>
      </c>
      <c r="D654" s="368" t="s">
        <v>2438</v>
      </c>
      <c r="E654" s="368" t="s">
        <v>2477</v>
      </c>
    </row>
    <row r="655" spans="1:5" x14ac:dyDescent="0.15">
      <c r="A655" s="368" t="s">
        <v>2478</v>
      </c>
      <c r="B655" s="368" t="s">
        <v>456</v>
      </c>
      <c r="C655" s="368" t="s">
        <v>2479</v>
      </c>
      <c r="D655" s="368" t="s">
        <v>2438</v>
      </c>
      <c r="E655" s="368" t="s">
        <v>2480</v>
      </c>
    </row>
    <row r="656" spans="1:5" x14ac:dyDescent="0.15">
      <c r="A656" s="368" t="s">
        <v>2481</v>
      </c>
      <c r="B656" s="368" t="s">
        <v>456</v>
      </c>
      <c r="C656" s="368" t="s">
        <v>2482</v>
      </c>
      <c r="D656" s="368" t="s">
        <v>2438</v>
      </c>
      <c r="E656" s="368" t="s">
        <v>2483</v>
      </c>
    </row>
    <row r="657" spans="1:5" x14ac:dyDescent="0.15">
      <c r="A657" s="368" t="s">
        <v>2484</v>
      </c>
      <c r="B657" s="368" t="s">
        <v>456</v>
      </c>
      <c r="C657" s="368" t="s">
        <v>2485</v>
      </c>
      <c r="D657" s="368" t="s">
        <v>2438</v>
      </c>
      <c r="E657" s="368" t="s">
        <v>2486</v>
      </c>
    </row>
    <row r="658" spans="1:5" x14ac:dyDescent="0.15">
      <c r="A658" s="368" t="s">
        <v>2487</v>
      </c>
      <c r="B658" s="368" t="s">
        <v>456</v>
      </c>
      <c r="C658" s="368" t="s">
        <v>2488</v>
      </c>
      <c r="D658" s="368" t="s">
        <v>2438</v>
      </c>
      <c r="E658" s="368" t="s">
        <v>2489</v>
      </c>
    </row>
    <row r="659" spans="1:5" x14ac:dyDescent="0.15">
      <c r="A659" s="368" t="s">
        <v>2490</v>
      </c>
      <c r="B659" s="368" t="s">
        <v>456</v>
      </c>
      <c r="C659" s="368" t="s">
        <v>2491</v>
      </c>
      <c r="D659" s="368" t="s">
        <v>2438</v>
      </c>
      <c r="E659" s="368" t="s">
        <v>2492</v>
      </c>
    </row>
    <row r="660" spans="1:5" x14ac:dyDescent="0.15">
      <c r="A660" s="368" t="s">
        <v>2493</v>
      </c>
      <c r="B660" s="368" t="s">
        <v>456</v>
      </c>
      <c r="C660" s="368" t="s">
        <v>2494</v>
      </c>
      <c r="D660" s="368" t="s">
        <v>2438</v>
      </c>
      <c r="E660" s="368" t="s">
        <v>2495</v>
      </c>
    </row>
    <row r="661" spans="1:5" x14ac:dyDescent="0.15">
      <c r="A661" s="368" t="s">
        <v>2496</v>
      </c>
      <c r="B661" s="368" t="s">
        <v>456</v>
      </c>
      <c r="C661" s="368" t="s">
        <v>2497</v>
      </c>
      <c r="D661" s="368" t="s">
        <v>2438</v>
      </c>
      <c r="E661" s="368" t="s">
        <v>2498</v>
      </c>
    </row>
    <row r="662" spans="1:5" x14ac:dyDescent="0.15">
      <c r="A662" s="368" t="s">
        <v>2499</v>
      </c>
      <c r="B662" s="368" t="s">
        <v>456</v>
      </c>
      <c r="C662" s="368" t="s">
        <v>2500</v>
      </c>
      <c r="D662" s="368" t="s">
        <v>2438</v>
      </c>
      <c r="E662" s="368" t="s">
        <v>2501</v>
      </c>
    </row>
    <row r="663" spans="1:5" x14ac:dyDescent="0.15">
      <c r="A663" s="368" t="s">
        <v>2502</v>
      </c>
      <c r="B663" s="368" t="s">
        <v>456</v>
      </c>
      <c r="C663" s="368" t="s">
        <v>2503</v>
      </c>
      <c r="D663" s="368" t="s">
        <v>2438</v>
      </c>
      <c r="E663" s="368" t="s">
        <v>2504</v>
      </c>
    </row>
    <row r="664" spans="1:5" x14ac:dyDescent="0.15">
      <c r="A664" s="368" t="s">
        <v>2505</v>
      </c>
      <c r="B664" s="368" t="s">
        <v>456</v>
      </c>
      <c r="C664" s="368" t="s">
        <v>2506</v>
      </c>
      <c r="D664" s="368" t="s">
        <v>2438</v>
      </c>
      <c r="E664" s="368" t="s">
        <v>2507</v>
      </c>
    </row>
    <row r="665" spans="1:5" x14ac:dyDescent="0.15">
      <c r="A665" s="368" t="s">
        <v>2508</v>
      </c>
      <c r="B665" s="368" t="s">
        <v>456</v>
      </c>
      <c r="C665" s="368" t="s">
        <v>2509</v>
      </c>
      <c r="D665" s="368" t="s">
        <v>2438</v>
      </c>
      <c r="E665" s="368" t="s">
        <v>2510</v>
      </c>
    </row>
    <row r="666" spans="1:5" x14ac:dyDescent="0.15">
      <c r="A666" s="368" t="s">
        <v>2511</v>
      </c>
      <c r="B666" s="368" t="s">
        <v>456</v>
      </c>
      <c r="C666" s="368" t="s">
        <v>2512</v>
      </c>
      <c r="D666" s="368" t="s">
        <v>2438</v>
      </c>
      <c r="E666" s="368" t="s">
        <v>2513</v>
      </c>
    </row>
    <row r="667" spans="1:5" x14ac:dyDescent="0.15">
      <c r="A667" s="368" t="s">
        <v>2514</v>
      </c>
      <c r="B667" s="368" t="s">
        <v>456</v>
      </c>
      <c r="C667" s="368" t="s">
        <v>2515</v>
      </c>
      <c r="D667" s="368" t="s">
        <v>2438</v>
      </c>
      <c r="E667" s="368" t="s">
        <v>2516</v>
      </c>
    </row>
    <row r="668" spans="1:5" x14ac:dyDescent="0.15">
      <c r="A668" s="368" t="s">
        <v>2517</v>
      </c>
      <c r="B668" s="368" t="s">
        <v>456</v>
      </c>
      <c r="C668" s="368" t="s">
        <v>2518</v>
      </c>
      <c r="D668" s="368" t="s">
        <v>2438</v>
      </c>
      <c r="E668" s="368" t="s">
        <v>2519</v>
      </c>
    </row>
    <row r="669" spans="1:5" x14ac:dyDescent="0.15">
      <c r="A669" s="368" t="s">
        <v>2520</v>
      </c>
      <c r="B669" s="368" t="s">
        <v>456</v>
      </c>
      <c r="C669" s="368" t="s">
        <v>2521</v>
      </c>
      <c r="D669" s="368" t="s">
        <v>2438</v>
      </c>
      <c r="E669" s="368" t="s">
        <v>2522</v>
      </c>
    </row>
    <row r="670" spans="1:5" x14ac:dyDescent="0.15">
      <c r="A670" s="368" t="s">
        <v>2523</v>
      </c>
      <c r="B670" s="368" t="s">
        <v>456</v>
      </c>
      <c r="C670" s="368" t="s">
        <v>2524</v>
      </c>
      <c r="D670" s="368" t="s">
        <v>2438</v>
      </c>
      <c r="E670" s="368" t="s">
        <v>2525</v>
      </c>
    </row>
    <row r="671" spans="1:5" x14ac:dyDescent="0.15">
      <c r="A671" s="368" t="s">
        <v>2526</v>
      </c>
      <c r="B671" s="368" t="s">
        <v>456</v>
      </c>
      <c r="C671" s="368" t="s">
        <v>2527</v>
      </c>
      <c r="D671" s="368" t="s">
        <v>2438</v>
      </c>
      <c r="E671" s="368" t="s">
        <v>2528</v>
      </c>
    </row>
    <row r="672" spans="1:5" x14ac:dyDescent="0.15">
      <c r="A672" s="368" t="s">
        <v>2529</v>
      </c>
      <c r="B672" s="368" t="s">
        <v>456</v>
      </c>
      <c r="C672" s="368" t="s">
        <v>2530</v>
      </c>
      <c r="D672" s="368" t="s">
        <v>2438</v>
      </c>
      <c r="E672" s="368" t="s">
        <v>2531</v>
      </c>
    </row>
    <row r="673" spans="1:5" x14ac:dyDescent="0.15">
      <c r="A673" s="368" t="s">
        <v>2532</v>
      </c>
      <c r="B673" s="368" t="s">
        <v>456</v>
      </c>
      <c r="C673" s="368" t="s">
        <v>2533</v>
      </c>
      <c r="D673" s="368" t="s">
        <v>2438</v>
      </c>
      <c r="E673" s="368" t="s">
        <v>2534</v>
      </c>
    </row>
    <row r="674" spans="1:5" x14ac:dyDescent="0.15">
      <c r="A674" s="368" t="s">
        <v>2535</v>
      </c>
      <c r="B674" s="368" t="s">
        <v>456</v>
      </c>
      <c r="C674" s="368" t="s">
        <v>2536</v>
      </c>
      <c r="D674" s="368" t="s">
        <v>2438</v>
      </c>
      <c r="E674" s="368" t="s">
        <v>2537</v>
      </c>
    </row>
    <row r="675" spans="1:5" x14ac:dyDescent="0.15">
      <c r="A675" s="368" t="s">
        <v>2538</v>
      </c>
      <c r="B675" s="368" t="s">
        <v>456</v>
      </c>
      <c r="C675" s="368" t="s">
        <v>2539</v>
      </c>
      <c r="D675" s="368" t="s">
        <v>2438</v>
      </c>
      <c r="E675" s="368" t="s">
        <v>2540</v>
      </c>
    </row>
    <row r="676" spans="1:5" x14ac:dyDescent="0.15">
      <c r="A676" s="368" t="s">
        <v>2541</v>
      </c>
      <c r="B676" s="368" t="s">
        <v>456</v>
      </c>
      <c r="C676" s="368" t="s">
        <v>2542</v>
      </c>
      <c r="D676" s="368" t="s">
        <v>2438</v>
      </c>
      <c r="E676" s="368" t="s">
        <v>2543</v>
      </c>
    </row>
    <row r="677" spans="1:5" x14ac:dyDescent="0.15">
      <c r="A677" s="368" t="s">
        <v>2544</v>
      </c>
      <c r="B677" s="368" t="s">
        <v>456</v>
      </c>
      <c r="C677" s="368" t="s">
        <v>2545</v>
      </c>
      <c r="D677" s="368" t="s">
        <v>2438</v>
      </c>
      <c r="E677" s="368" t="s">
        <v>2546</v>
      </c>
    </row>
    <row r="678" spans="1:5" x14ac:dyDescent="0.15">
      <c r="A678" s="368" t="s">
        <v>2547</v>
      </c>
      <c r="B678" s="368" t="s">
        <v>456</v>
      </c>
      <c r="C678" s="368" t="s">
        <v>2548</v>
      </c>
      <c r="D678" s="368" t="s">
        <v>2438</v>
      </c>
      <c r="E678" s="368" t="s">
        <v>2549</v>
      </c>
    </row>
    <row r="679" spans="1:5" x14ac:dyDescent="0.15">
      <c r="A679" s="368" t="s">
        <v>2550</v>
      </c>
      <c r="B679" s="368" t="s">
        <v>456</v>
      </c>
      <c r="C679" s="368" t="s">
        <v>2551</v>
      </c>
      <c r="D679" s="368" t="s">
        <v>2438</v>
      </c>
      <c r="E679" s="368" t="s">
        <v>2552</v>
      </c>
    </row>
    <row r="680" spans="1:5" x14ac:dyDescent="0.15">
      <c r="A680" s="368" t="s">
        <v>2553</v>
      </c>
      <c r="B680" s="368" t="s">
        <v>456</v>
      </c>
      <c r="C680" s="368" t="s">
        <v>2554</v>
      </c>
      <c r="D680" s="368" t="s">
        <v>2438</v>
      </c>
      <c r="E680" s="368" t="s">
        <v>2555</v>
      </c>
    </row>
    <row r="681" spans="1:5" x14ac:dyDescent="0.15">
      <c r="A681" s="368" t="s">
        <v>2556</v>
      </c>
      <c r="B681" s="368" t="s">
        <v>456</v>
      </c>
      <c r="C681" s="368" t="s">
        <v>2557</v>
      </c>
      <c r="D681" s="368" t="s">
        <v>2438</v>
      </c>
      <c r="E681" s="368" t="s">
        <v>2558</v>
      </c>
    </row>
    <row r="682" spans="1:5" x14ac:dyDescent="0.15">
      <c r="A682" s="368" t="s">
        <v>2559</v>
      </c>
      <c r="B682" s="368" t="s">
        <v>456</v>
      </c>
      <c r="C682" s="368" t="s">
        <v>2560</v>
      </c>
      <c r="D682" s="368" t="s">
        <v>2438</v>
      </c>
      <c r="E682" s="368" t="s">
        <v>2561</v>
      </c>
    </row>
    <row r="683" spans="1:5" x14ac:dyDescent="0.15">
      <c r="A683" s="368" t="s">
        <v>2562</v>
      </c>
      <c r="B683" s="368" t="s">
        <v>456</v>
      </c>
      <c r="C683" s="368" t="s">
        <v>2563</v>
      </c>
      <c r="D683" s="368" t="s">
        <v>2438</v>
      </c>
      <c r="E683" s="368" t="s">
        <v>2564</v>
      </c>
    </row>
    <row r="684" spans="1:5" x14ac:dyDescent="0.15">
      <c r="A684" s="368" t="s">
        <v>2565</v>
      </c>
      <c r="B684" s="368" t="s">
        <v>456</v>
      </c>
      <c r="C684" s="368" t="s">
        <v>2566</v>
      </c>
      <c r="D684" s="368" t="s">
        <v>2438</v>
      </c>
      <c r="E684" s="368" t="s">
        <v>2567</v>
      </c>
    </row>
    <row r="685" spans="1:5" x14ac:dyDescent="0.15">
      <c r="A685" s="368" t="s">
        <v>2568</v>
      </c>
      <c r="B685" s="368" t="s">
        <v>456</v>
      </c>
      <c r="C685" s="368" t="s">
        <v>2569</v>
      </c>
      <c r="D685" s="368" t="s">
        <v>2438</v>
      </c>
      <c r="E685" s="368" t="s">
        <v>2570</v>
      </c>
    </row>
    <row r="686" spans="1:5" x14ac:dyDescent="0.15">
      <c r="A686" s="368" t="s">
        <v>2571</v>
      </c>
      <c r="B686" s="368" t="s">
        <v>456</v>
      </c>
      <c r="C686" s="368" t="s">
        <v>2572</v>
      </c>
      <c r="D686" s="368" t="s">
        <v>2438</v>
      </c>
      <c r="E686" s="368" t="s">
        <v>2573</v>
      </c>
    </row>
    <row r="687" spans="1:5" x14ac:dyDescent="0.15">
      <c r="A687" s="368" t="s">
        <v>2574</v>
      </c>
      <c r="B687" s="368" t="s">
        <v>456</v>
      </c>
      <c r="C687" s="368" t="s">
        <v>2575</v>
      </c>
      <c r="D687" s="368" t="s">
        <v>2438</v>
      </c>
      <c r="E687" s="368" t="s">
        <v>2576</v>
      </c>
    </row>
    <row r="688" spans="1:5" x14ac:dyDescent="0.15">
      <c r="A688" s="368" t="s">
        <v>2577</v>
      </c>
      <c r="B688" s="368" t="s">
        <v>456</v>
      </c>
      <c r="C688" s="368" t="s">
        <v>2578</v>
      </c>
      <c r="D688" s="368" t="s">
        <v>2438</v>
      </c>
      <c r="E688" s="368" t="s">
        <v>2579</v>
      </c>
    </row>
    <row r="689" spans="1:5" x14ac:dyDescent="0.15">
      <c r="A689" s="368" t="s">
        <v>2580</v>
      </c>
      <c r="B689" s="368" t="s">
        <v>456</v>
      </c>
      <c r="C689" s="368" t="s">
        <v>2581</v>
      </c>
      <c r="D689" s="368" t="s">
        <v>2438</v>
      </c>
      <c r="E689" s="368" t="s">
        <v>2582</v>
      </c>
    </row>
    <row r="690" spans="1:5" x14ac:dyDescent="0.15">
      <c r="A690" s="368" t="s">
        <v>2583</v>
      </c>
      <c r="B690" s="368" t="s">
        <v>456</v>
      </c>
      <c r="C690" s="368" t="s">
        <v>2584</v>
      </c>
      <c r="D690" s="368" t="s">
        <v>2438</v>
      </c>
      <c r="E690" s="368" t="s">
        <v>2585</v>
      </c>
    </row>
    <row r="691" spans="1:5" x14ac:dyDescent="0.15">
      <c r="A691" s="368" t="s">
        <v>2586</v>
      </c>
      <c r="B691" s="368" t="s">
        <v>456</v>
      </c>
      <c r="C691" s="368" t="s">
        <v>2587</v>
      </c>
      <c r="D691" s="368" t="s">
        <v>2438</v>
      </c>
      <c r="E691" s="368" t="s">
        <v>2588</v>
      </c>
    </row>
    <row r="692" spans="1:5" x14ac:dyDescent="0.15">
      <c r="A692" s="368" t="s">
        <v>2589</v>
      </c>
      <c r="B692" s="368" t="s">
        <v>456</v>
      </c>
      <c r="C692" s="368" t="s">
        <v>2590</v>
      </c>
      <c r="D692" s="368" t="s">
        <v>2438</v>
      </c>
      <c r="E692" s="368" t="s">
        <v>2591</v>
      </c>
    </row>
    <row r="693" spans="1:5" x14ac:dyDescent="0.15">
      <c r="A693" s="368" t="s">
        <v>2592</v>
      </c>
      <c r="B693" s="368" t="s">
        <v>456</v>
      </c>
      <c r="C693" s="368" t="s">
        <v>2593</v>
      </c>
      <c r="D693" s="368" t="s">
        <v>2438</v>
      </c>
      <c r="E693" s="368" t="s">
        <v>2594</v>
      </c>
    </row>
    <row r="694" spans="1:5" x14ac:dyDescent="0.15">
      <c r="A694" s="368" t="s">
        <v>2595</v>
      </c>
      <c r="B694" s="368" t="s">
        <v>456</v>
      </c>
      <c r="C694" s="368" t="s">
        <v>2596</v>
      </c>
      <c r="D694" s="368" t="s">
        <v>2438</v>
      </c>
      <c r="E694" s="368" t="s">
        <v>2597</v>
      </c>
    </row>
    <row r="695" spans="1:5" x14ac:dyDescent="0.15">
      <c r="A695" s="368" t="s">
        <v>2598</v>
      </c>
      <c r="B695" s="368" t="s">
        <v>456</v>
      </c>
      <c r="C695" s="368" t="s">
        <v>2599</v>
      </c>
      <c r="D695" s="368" t="s">
        <v>2438</v>
      </c>
      <c r="E695" s="368" t="s">
        <v>2600</v>
      </c>
    </row>
    <row r="696" spans="1:5" x14ac:dyDescent="0.15">
      <c r="A696" s="368" t="s">
        <v>2601</v>
      </c>
      <c r="B696" s="368" t="s">
        <v>456</v>
      </c>
      <c r="C696" s="368" t="s">
        <v>2602</v>
      </c>
      <c r="D696" s="368" t="s">
        <v>2438</v>
      </c>
      <c r="E696" s="368" t="s">
        <v>2603</v>
      </c>
    </row>
    <row r="697" spans="1:5" x14ac:dyDescent="0.15">
      <c r="A697" s="368" t="s">
        <v>2604</v>
      </c>
      <c r="B697" s="368" t="s">
        <v>456</v>
      </c>
      <c r="C697" s="368" t="s">
        <v>2605</v>
      </c>
      <c r="D697" s="368" t="s">
        <v>2438</v>
      </c>
      <c r="E697" s="368" t="s">
        <v>2606</v>
      </c>
    </row>
    <row r="698" spans="1:5" x14ac:dyDescent="0.15">
      <c r="A698" s="368" t="s">
        <v>2607</v>
      </c>
      <c r="B698" s="368" t="s">
        <v>456</v>
      </c>
      <c r="C698" s="368" t="s">
        <v>2608</v>
      </c>
      <c r="D698" s="368" t="s">
        <v>2438</v>
      </c>
      <c r="E698" s="368" t="s">
        <v>2609</v>
      </c>
    </row>
    <row r="699" spans="1:5" x14ac:dyDescent="0.15">
      <c r="A699" s="368" t="s">
        <v>2610</v>
      </c>
      <c r="B699" s="368" t="s">
        <v>456</v>
      </c>
      <c r="C699" s="368" t="s">
        <v>2611</v>
      </c>
      <c r="D699" s="368" t="s">
        <v>2438</v>
      </c>
      <c r="E699" s="368" t="s">
        <v>2612</v>
      </c>
    </row>
    <row r="700" spans="1:5" x14ac:dyDescent="0.15">
      <c r="A700" s="368" t="s">
        <v>2613</v>
      </c>
      <c r="B700" s="368" t="s">
        <v>456</v>
      </c>
      <c r="C700" s="368" t="s">
        <v>2614</v>
      </c>
      <c r="D700" s="368" t="s">
        <v>2438</v>
      </c>
      <c r="E700" s="368" t="s">
        <v>2615</v>
      </c>
    </row>
    <row r="701" spans="1:5" x14ac:dyDescent="0.15">
      <c r="A701" s="368" t="s">
        <v>2616</v>
      </c>
      <c r="B701" s="368" t="s">
        <v>456</v>
      </c>
      <c r="C701" s="368" t="s">
        <v>2617</v>
      </c>
      <c r="D701" s="368" t="s">
        <v>2438</v>
      </c>
      <c r="E701" s="368" t="s">
        <v>2618</v>
      </c>
    </row>
    <row r="702" spans="1:5" x14ac:dyDescent="0.15">
      <c r="A702" s="368" t="s">
        <v>2619</v>
      </c>
      <c r="B702" s="368" t="s">
        <v>456</v>
      </c>
      <c r="C702" s="368" t="s">
        <v>2620</v>
      </c>
      <c r="D702" s="368" t="s">
        <v>2438</v>
      </c>
      <c r="E702" s="368" t="s">
        <v>2621</v>
      </c>
    </row>
    <row r="703" spans="1:5" x14ac:dyDescent="0.15">
      <c r="A703" s="368" t="s">
        <v>2622</v>
      </c>
      <c r="B703" s="368" t="s">
        <v>456</v>
      </c>
      <c r="C703" s="368" t="s">
        <v>2623</v>
      </c>
      <c r="D703" s="368" t="s">
        <v>2438</v>
      </c>
      <c r="E703" s="368" t="s">
        <v>2624</v>
      </c>
    </row>
    <row r="704" spans="1:5" x14ac:dyDescent="0.15">
      <c r="A704" s="368" t="s">
        <v>2625</v>
      </c>
      <c r="B704" s="368" t="s">
        <v>459</v>
      </c>
      <c r="C704" s="368"/>
      <c r="D704" s="368" t="s">
        <v>2626</v>
      </c>
      <c r="E704" s="368"/>
    </row>
    <row r="705" spans="1:5" x14ac:dyDescent="0.15">
      <c r="A705" s="368" t="s">
        <v>2627</v>
      </c>
      <c r="B705" s="368" t="s">
        <v>459</v>
      </c>
      <c r="C705" s="368" t="s">
        <v>2628</v>
      </c>
      <c r="D705" s="368" t="s">
        <v>2626</v>
      </c>
      <c r="E705" s="368" t="s">
        <v>2629</v>
      </c>
    </row>
    <row r="706" spans="1:5" x14ac:dyDescent="0.15">
      <c r="A706" s="368" t="s">
        <v>2630</v>
      </c>
      <c r="B706" s="368" t="s">
        <v>459</v>
      </c>
      <c r="C706" s="368" t="s">
        <v>2631</v>
      </c>
      <c r="D706" s="368" t="s">
        <v>2626</v>
      </c>
      <c r="E706" s="368" t="s">
        <v>2632</v>
      </c>
    </row>
    <row r="707" spans="1:5" x14ac:dyDescent="0.15">
      <c r="A707" s="368" t="s">
        <v>2633</v>
      </c>
      <c r="B707" s="368" t="s">
        <v>459</v>
      </c>
      <c r="C707" s="368" t="s">
        <v>2634</v>
      </c>
      <c r="D707" s="368" t="s">
        <v>2626</v>
      </c>
      <c r="E707" s="368" t="s">
        <v>2635</v>
      </c>
    </row>
    <row r="708" spans="1:5" x14ac:dyDescent="0.15">
      <c r="A708" s="368" t="s">
        <v>2636</v>
      </c>
      <c r="B708" s="368" t="s">
        <v>459</v>
      </c>
      <c r="C708" s="368" t="s">
        <v>2637</v>
      </c>
      <c r="D708" s="368" t="s">
        <v>2626</v>
      </c>
      <c r="E708" s="368" t="s">
        <v>2638</v>
      </c>
    </row>
    <row r="709" spans="1:5" x14ac:dyDescent="0.15">
      <c r="A709" s="368" t="s">
        <v>2639</v>
      </c>
      <c r="B709" s="368" t="s">
        <v>459</v>
      </c>
      <c r="C709" s="368" t="s">
        <v>2640</v>
      </c>
      <c r="D709" s="368" t="s">
        <v>2626</v>
      </c>
      <c r="E709" s="368" t="s">
        <v>2641</v>
      </c>
    </row>
    <row r="710" spans="1:5" x14ac:dyDescent="0.15">
      <c r="A710" s="368" t="s">
        <v>2642</v>
      </c>
      <c r="B710" s="368" t="s">
        <v>459</v>
      </c>
      <c r="C710" s="368" t="s">
        <v>2643</v>
      </c>
      <c r="D710" s="368" t="s">
        <v>2626</v>
      </c>
      <c r="E710" s="368" t="s">
        <v>2644</v>
      </c>
    </row>
    <row r="711" spans="1:5" x14ac:dyDescent="0.15">
      <c r="A711" s="368" t="s">
        <v>2645</v>
      </c>
      <c r="B711" s="368" t="s">
        <v>459</v>
      </c>
      <c r="C711" s="368" t="s">
        <v>2646</v>
      </c>
      <c r="D711" s="368" t="s">
        <v>2626</v>
      </c>
      <c r="E711" s="368" t="s">
        <v>2647</v>
      </c>
    </row>
    <row r="712" spans="1:5" x14ac:dyDescent="0.15">
      <c r="A712" s="368" t="s">
        <v>2648</v>
      </c>
      <c r="B712" s="368" t="s">
        <v>459</v>
      </c>
      <c r="C712" s="368" t="s">
        <v>2649</v>
      </c>
      <c r="D712" s="368" t="s">
        <v>2626</v>
      </c>
      <c r="E712" s="368" t="s">
        <v>2650</v>
      </c>
    </row>
    <row r="713" spans="1:5" x14ac:dyDescent="0.15">
      <c r="A713" s="368" t="s">
        <v>2651</v>
      </c>
      <c r="B713" s="368" t="s">
        <v>459</v>
      </c>
      <c r="C713" s="368" t="s">
        <v>2652</v>
      </c>
      <c r="D713" s="368" t="s">
        <v>2626</v>
      </c>
      <c r="E713" s="368" t="s">
        <v>2653</v>
      </c>
    </row>
    <row r="714" spans="1:5" x14ac:dyDescent="0.15">
      <c r="A714" s="368" t="s">
        <v>2654</v>
      </c>
      <c r="B714" s="368" t="s">
        <v>459</v>
      </c>
      <c r="C714" s="368" t="s">
        <v>2655</v>
      </c>
      <c r="D714" s="368" t="s">
        <v>2626</v>
      </c>
      <c r="E714" s="368" t="s">
        <v>2656</v>
      </c>
    </row>
    <row r="715" spans="1:5" x14ac:dyDescent="0.15">
      <c r="A715" s="368" t="s">
        <v>2657</v>
      </c>
      <c r="B715" s="368" t="s">
        <v>459</v>
      </c>
      <c r="C715" s="368" t="s">
        <v>2658</v>
      </c>
      <c r="D715" s="368" t="s">
        <v>2626</v>
      </c>
      <c r="E715" s="368" t="s">
        <v>2659</v>
      </c>
    </row>
    <row r="716" spans="1:5" x14ac:dyDescent="0.15">
      <c r="A716" s="368" t="s">
        <v>2660</v>
      </c>
      <c r="B716" s="368" t="s">
        <v>459</v>
      </c>
      <c r="C716" s="368" t="s">
        <v>2661</v>
      </c>
      <c r="D716" s="368" t="s">
        <v>2626</v>
      </c>
      <c r="E716" s="368" t="s">
        <v>2662</v>
      </c>
    </row>
    <row r="717" spans="1:5" x14ac:dyDescent="0.15">
      <c r="A717" s="368" t="s">
        <v>2663</v>
      </c>
      <c r="B717" s="368" t="s">
        <v>459</v>
      </c>
      <c r="C717" s="368" t="s">
        <v>2664</v>
      </c>
      <c r="D717" s="368" t="s">
        <v>2626</v>
      </c>
      <c r="E717" s="368" t="s">
        <v>2665</v>
      </c>
    </row>
    <row r="718" spans="1:5" x14ac:dyDescent="0.15">
      <c r="A718" s="368" t="s">
        <v>2666</v>
      </c>
      <c r="B718" s="368" t="s">
        <v>459</v>
      </c>
      <c r="C718" s="368" t="s">
        <v>2667</v>
      </c>
      <c r="D718" s="368" t="s">
        <v>2626</v>
      </c>
      <c r="E718" s="368" t="s">
        <v>2668</v>
      </c>
    </row>
    <row r="719" spans="1:5" x14ac:dyDescent="0.15">
      <c r="A719" s="368" t="s">
        <v>2669</v>
      </c>
      <c r="B719" s="368" t="s">
        <v>459</v>
      </c>
      <c r="C719" s="368" t="s">
        <v>2670</v>
      </c>
      <c r="D719" s="368" t="s">
        <v>2626</v>
      </c>
      <c r="E719" s="368" t="s">
        <v>2671</v>
      </c>
    </row>
    <row r="720" spans="1:5" x14ac:dyDescent="0.15">
      <c r="A720" s="368" t="s">
        <v>2672</v>
      </c>
      <c r="B720" s="368" t="s">
        <v>459</v>
      </c>
      <c r="C720" s="368" t="s">
        <v>2673</v>
      </c>
      <c r="D720" s="368" t="s">
        <v>2626</v>
      </c>
      <c r="E720" s="368" t="s">
        <v>2674</v>
      </c>
    </row>
    <row r="721" spans="1:5" x14ac:dyDescent="0.15">
      <c r="A721" s="368" t="s">
        <v>2675</v>
      </c>
      <c r="B721" s="368" t="s">
        <v>459</v>
      </c>
      <c r="C721" s="368" t="s">
        <v>2676</v>
      </c>
      <c r="D721" s="368" t="s">
        <v>2626</v>
      </c>
      <c r="E721" s="368" t="s">
        <v>2677</v>
      </c>
    </row>
    <row r="722" spans="1:5" x14ac:dyDescent="0.15">
      <c r="A722" s="368" t="s">
        <v>2678</v>
      </c>
      <c r="B722" s="368" t="s">
        <v>459</v>
      </c>
      <c r="C722" s="368" t="s">
        <v>2679</v>
      </c>
      <c r="D722" s="368" t="s">
        <v>2626</v>
      </c>
      <c r="E722" s="368" t="s">
        <v>2680</v>
      </c>
    </row>
    <row r="723" spans="1:5" x14ac:dyDescent="0.15">
      <c r="A723" s="368" t="s">
        <v>2681</v>
      </c>
      <c r="B723" s="368" t="s">
        <v>459</v>
      </c>
      <c r="C723" s="368" t="s">
        <v>2682</v>
      </c>
      <c r="D723" s="368" t="s">
        <v>2626</v>
      </c>
      <c r="E723" s="368" t="s">
        <v>2683</v>
      </c>
    </row>
    <row r="724" spans="1:5" x14ac:dyDescent="0.15">
      <c r="A724" s="368" t="s">
        <v>2684</v>
      </c>
      <c r="B724" s="368" t="s">
        <v>459</v>
      </c>
      <c r="C724" s="368" t="s">
        <v>2685</v>
      </c>
      <c r="D724" s="368" t="s">
        <v>2626</v>
      </c>
      <c r="E724" s="368" t="s">
        <v>2686</v>
      </c>
    </row>
    <row r="725" spans="1:5" x14ac:dyDescent="0.15">
      <c r="A725" s="368" t="s">
        <v>2687</v>
      </c>
      <c r="B725" s="368" t="s">
        <v>459</v>
      </c>
      <c r="C725" s="368" t="s">
        <v>2688</v>
      </c>
      <c r="D725" s="368" t="s">
        <v>2626</v>
      </c>
      <c r="E725" s="368" t="s">
        <v>2689</v>
      </c>
    </row>
    <row r="726" spans="1:5" x14ac:dyDescent="0.15">
      <c r="A726" s="368" t="s">
        <v>2690</v>
      </c>
      <c r="B726" s="368" t="s">
        <v>459</v>
      </c>
      <c r="C726" s="368" t="s">
        <v>2691</v>
      </c>
      <c r="D726" s="368" t="s">
        <v>2626</v>
      </c>
      <c r="E726" s="368" t="s">
        <v>2692</v>
      </c>
    </row>
    <row r="727" spans="1:5" x14ac:dyDescent="0.15">
      <c r="A727" s="368" t="s">
        <v>2693</v>
      </c>
      <c r="B727" s="368" t="s">
        <v>459</v>
      </c>
      <c r="C727" s="368" t="s">
        <v>2694</v>
      </c>
      <c r="D727" s="368" t="s">
        <v>2626</v>
      </c>
      <c r="E727" s="368" t="s">
        <v>2695</v>
      </c>
    </row>
    <row r="728" spans="1:5" x14ac:dyDescent="0.15">
      <c r="A728" s="368" t="s">
        <v>2696</v>
      </c>
      <c r="B728" s="368" t="s">
        <v>459</v>
      </c>
      <c r="C728" s="368" t="s">
        <v>2697</v>
      </c>
      <c r="D728" s="368" t="s">
        <v>2626</v>
      </c>
      <c r="E728" s="368" t="s">
        <v>2698</v>
      </c>
    </row>
    <row r="729" spans="1:5" x14ac:dyDescent="0.15">
      <c r="A729" s="368" t="s">
        <v>2699</v>
      </c>
      <c r="B729" s="368" t="s">
        <v>459</v>
      </c>
      <c r="C729" s="368" t="s">
        <v>2700</v>
      </c>
      <c r="D729" s="368" t="s">
        <v>2626</v>
      </c>
      <c r="E729" s="368" t="s">
        <v>2701</v>
      </c>
    </row>
    <row r="730" spans="1:5" x14ac:dyDescent="0.15">
      <c r="A730" s="368" t="s">
        <v>2702</v>
      </c>
      <c r="B730" s="368" t="s">
        <v>459</v>
      </c>
      <c r="C730" s="368" t="s">
        <v>2703</v>
      </c>
      <c r="D730" s="368" t="s">
        <v>2626</v>
      </c>
      <c r="E730" s="368" t="s">
        <v>2704</v>
      </c>
    </row>
    <row r="731" spans="1:5" x14ac:dyDescent="0.15">
      <c r="A731" s="368" t="s">
        <v>2705</v>
      </c>
      <c r="B731" s="368" t="s">
        <v>459</v>
      </c>
      <c r="C731" s="368" t="s">
        <v>2706</v>
      </c>
      <c r="D731" s="368" t="s">
        <v>2626</v>
      </c>
      <c r="E731" s="368" t="s">
        <v>2707</v>
      </c>
    </row>
    <row r="732" spans="1:5" x14ac:dyDescent="0.15">
      <c r="A732" s="368" t="s">
        <v>2708</v>
      </c>
      <c r="B732" s="368" t="s">
        <v>459</v>
      </c>
      <c r="C732" s="368" t="s">
        <v>2709</v>
      </c>
      <c r="D732" s="368" t="s">
        <v>2626</v>
      </c>
      <c r="E732" s="368" t="s">
        <v>2710</v>
      </c>
    </row>
    <row r="733" spans="1:5" x14ac:dyDescent="0.15">
      <c r="A733" s="368" t="s">
        <v>2711</v>
      </c>
      <c r="B733" s="368" t="s">
        <v>459</v>
      </c>
      <c r="C733" s="368" t="s">
        <v>2712</v>
      </c>
      <c r="D733" s="368" t="s">
        <v>2626</v>
      </c>
      <c r="E733" s="368" t="s">
        <v>2713</v>
      </c>
    </row>
    <row r="734" spans="1:5" x14ac:dyDescent="0.15">
      <c r="A734" s="368" t="s">
        <v>2714</v>
      </c>
      <c r="B734" s="368" t="s">
        <v>459</v>
      </c>
      <c r="C734" s="368" t="s">
        <v>2715</v>
      </c>
      <c r="D734" s="368" t="s">
        <v>2626</v>
      </c>
      <c r="E734" s="368" t="s">
        <v>2716</v>
      </c>
    </row>
    <row r="735" spans="1:5" x14ac:dyDescent="0.15">
      <c r="A735" s="368" t="s">
        <v>2717</v>
      </c>
      <c r="B735" s="368" t="s">
        <v>459</v>
      </c>
      <c r="C735" s="368" t="s">
        <v>2718</v>
      </c>
      <c r="D735" s="368" t="s">
        <v>2626</v>
      </c>
      <c r="E735" s="368" t="s">
        <v>2719</v>
      </c>
    </row>
    <row r="736" spans="1:5" x14ac:dyDescent="0.15">
      <c r="A736" s="368" t="s">
        <v>2720</v>
      </c>
      <c r="B736" s="368" t="s">
        <v>459</v>
      </c>
      <c r="C736" s="368" t="s">
        <v>2721</v>
      </c>
      <c r="D736" s="368" t="s">
        <v>2626</v>
      </c>
      <c r="E736" s="368" t="s">
        <v>2722</v>
      </c>
    </row>
    <row r="737" spans="1:5" x14ac:dyDescent="0.15">
      <c r="A737" s="368" t="s">
        <v>2723</v>
      </c>
      <c r="B737" s="368" t="s">
        <v>459</v>
      </c>
      <c r="C737" s="368" t="s">
        <v>2724</v>
      </c>
      <c r="D737" s="368" t="s">
        <v>2626</v>
      </c>
      <c r="E737" s="368" t="s">
        <v>2725</v>
      </c>
    </row>
    <row r="738" spans="1:5" x14ac:dyDescent="0.15">
      <c r="A738" s="368" t="s">
        <v>2726</v>
      </c>
      <c r="B738" s="368" t="s">
        <v>462</v>
      </c>
      <c r="C738" s="368"/>
      <c r="D738" s="368" t="s">
        <v>2727</v>
      </c>
      <c r="E738" s="368"/>
    </row>
    <row r="739" spans="1:5" x14ac:dyDescent="0.15">
      <c r="A739" s="368" t="s">
        <v>2728</v>
      </c>
      <c r="B739" s="368" t="s">
        <v>462</v>
      </c>
      <c r="C739" s="368" t="s">
        <v>2729</v>
      </c>
      <c r="D739" s="368" t="s">
        <v>2727</v>
      </c>
      <c r="E739" s="368" t="s">
        <v>2730</v>
      </c>
    </row>
    <row r="740" spans="1:5" x14ac:dyDescent="0.15">
      <c r="A740" s="368" t="s">
        <v>2731</v>
      </c>
      <c r="B740" s="368" t="s">
        <v>462</v>
      </c>
      <c r="C740" s="368" t="s">
        <v>2732</v>
      </c>
      <c r="D740" s="368" t="s">
        <v>2727</v>
      </c>
      <c r="E740" s="368" t="s">
        <v>2733</v>
      </c>
    </row>
    <row r="741" spans="1:5" x14ac:dyDescent="0.15">
      <c r="A741" s="368" t="s">
        <v>2734</v>
      </c>
      <c r="B741" s="368" t="s">
        <v>462</v>
      </c>
      <c r="C741" s="368" t="s">
        <v>2735</v>
      </c>
      <c r="D741" s="368" t="s">
        <v>2727</v>
      </c>
      <c r="E741" s="368" t="s">
        <v>2736</v>
      </c>
    </row>
    <row r="742" spans="1:5" x14ac:dyDescent="0.15">
      <c r="A742" s="368" t="s">
        <v>2737</v>
      </c>
      <c r="B742" s="368" t="s">
        <v>462</v>
      </c>
      <c r="C742" s="368" t="s">
        <v>2738</v>
      </c>
      <c r="D742" s="368" t="s">
        <v>2727</v>
      </c>
      <c r="E742" s="368" t="s">
        <v>2739</v>
      </c>
    </row>
    <row r="743" spans="1:5" x14ac:dyDescent="0.15">
      <c r="A743" s="368" t="s">
        <v>2740</v>
      </c>
      <c r="B743" s="368" t="s">
        <v>462</v>
      </c>
      <c r="C743" s="368" t="s">
        <v>2741</v>
      </c>
      <c r="D743" s="368" t="s">
        <v>2727</v>
      </c>
      <c r="E743" s="368" t="s">
        <v>2742</v>
      </c>
    </row>
    <row r="744" spans="1:5" x14ac:dyDescent="0.15">
      <c r="A744" s="368" t="s">
        <v>2743</v>
      </c>
      <c r="B744" s="368" t="s">
        <v>462</v>
      </c>
      <c r="C744" s="368" t="s">
        <v>2744</v>
      </c>
      <c r="D744" s="368" t="s">
        <v>2727</v>
      </c>
      <c r="E744" s="368" t="s">
        <v>2745</v>
      </c>
    </row>
    <row r="745" spans="1:5" x14ac:dyDescent="0.15">
      <c r="A745" s="368" t="s">
        <v>2746</v>
      </c>
      <c r="B745" s="368" t="s">
        <v>462</v>
      </c>
      <c r="C745" s="368" t="s">
        <v>2747</v>
      </c>
      <c r="D745" s="368" t="s">
        <v>2727</v>
      </c>
      <c r="E745" s="368" t="s">
        <v>2748</v>
      </c>
    </row>
    <row r="746" spans="1:5" x14ac:dyDescent="0.15">
      <c r="A746" s="368" t="s">
        <v>2749</v>
      </c>
      <c r="B746" s="368" t="s">
        <v>462</v>
      </c>
      <c r="C746" s="368" t="s">
        <v>2750</v>
      </c>
      <c r="D746" s="368" t="s">
        <v>2727</v>
      </c>
      <c r="E746" s="368" t="s">
        <v>2751</v>
      </c>
    </row>
    <row r="747" spans="1:5" x14ac:dyDescent="0.15">
      <c r="A747" s="368" t="s">
        <v>2752</v>
      </c>
      <c r="B747" s="368" t="s">
        <v>462</v>
      </c>
      <c r="C747" s="368" t="s">
        <v>2753</v>
      </c>
      <c r="D747" s="368" t="s">
        <v>2727</v>
      </c>
      <c r="E747" s="368" t="s">
        <v>2754</v>
      </c>
    </row>
    <row r="748" spans="1:5" x14ac:dyDescent="0.15">
      <c r="A748" s="368" t="s">
        <v>2755</v>
      </c>
      <c r="B748" s="368" t="s">
        <v>462</v>
      </c>
      <c r="C748" s="368" t="s">
        <v>2756</v>
      </c>
      <c r="D748" s="368" t="s">
        <v>2727</v>
      </c>
      <c r="E748" s="368" t="s">
        <v>2757</v>
      </c>
    </row>
    <row r="749" spans="1:5" x14ac:dyDescent="0.15">
      <c r="A749" s="368" t="s">
        <v>2758</v>
      </c>
      <c r="B749" s="368" t="s">
        <v>462</v>
      </c>
      <c r="C749" s="368" t="s">
        <v>2759</v>
      </c>
      <c r="D749" s="368" t="s">
        <v>2727</v>
      </c>
      <c r="E749" s="368" t="s">
        <v>2760</v>
      </c>
    </row>
    <row r="750" spans="1:5" x14ac:dyDescent="0.15">
      <c r="A750" s="368" t="s">
        <v>2761</v>
      </c>
      <c r="B750" s="368" t="s">
        <v>462</v>
      </c>
      <c r="C750" s="368" t="s">
        <v>2762</v>
      </c>
      <c r="D750" s="368" t="s">
        <v>2727</v>
      </c>
      <c r="E750" s="368" t="s">
        <v>2763</v>
      </c>
    </row>
    <row r="751" spans="1:5" x14ac:dyDescent="0.15">
      <c r="A751" s="368" t="s">
        <v>2764</v>
      </c>
      <c r="B751" s="368" t="s">
        <v>462</v>
      </c>
      <c r="C751" s="368" t="s">
        <v>2765</v>
      </c>
      <c r="D751" s="368" t="s">
        <v>2727</v>
      </c>
      <c r="E751" s="368" t="s">
        <v>2766</v>
      </c>
    </row>
    <row r="752" spans="1:5" x14ac:dyDescent="0.15">
      <c r="A752" s="368" t="s">
        <v>2767</v>
      </c>
      <c r="B752" s="368" t="s">
        <v>462</v>
      </c>
      <c r="C752" s="368" t="s">
        <v>2768</v>
      </c>
      <c r="D752" s="368" t="s">
        <v>2727</v>
      </c>
      <c r="E752" s="368" t="s">
        <v>2769</v>
      </c>
    </row>
    <row r="753" spans="1:5" x14ac:dyDescent="0.15">
      <c r="A753" s="368" t="s">
        <v>2770</v>
      </c>
      <c r="B753" s="368" t="s">
        <v>462</v>
      </c>
      <c r="C753" s="368" t="s">
        <v>2771</v>
      </c>
      <c r="D753" s="368" t="s">
        <v>2727</v>
      </c>
      <c r="E753" s="368" t="s">
        <v>2772</v>
      </c>
    </row>
    <row r="754" spans="1:5" x14ac:dyDescent="0.15">
      <c r="A754" s="368" t="s">
        <v>2773</v>
      </c>
      <c r="B754" s="368" t="s">
        <v>462</v>
      </c>
      <c r="C754" s="368" t="s">
        <v>2774</v>
      </c>
      <c r="D754" s="368" t="s">
        <v>2727</v>
      </c>
      <c r="E754" s="368" t="s">
        <v>2775</v>
      </c>
    </row>
    <row r="755" spans="1:5" x14ac:dyDescent="0.15">
      <c r="A755" s="368" t="s">
        <v>2776</v>
      </c>
      <c r="B755" s="368" t="s">
        <v>462</v>
      </c>
      <c r="C755" s="368" t="s">
        <v>2777</v>
      </c>
      <c r="D755" s="368" t="s">
        <v>2727</v>
      </c>
      <c r="E755" s="368" t="s">
        <v>2778</v>
      </c>
    </row>
    <row r="756" spans="1:5" x14ac:dyDescent="0.15">
      <c r="A756" s="368" t="s">
        <v>2779</v>
      </c>
      <c r="B756" s="368" t="s">
        <v>462</v>
      </c>
      <c r="C756" s="368" t="s">
        <v>2780</v>
      </c>
      <c r="D756" s="368" t="s">
        <v>2727</v>
      </c>
      <c r="E756" s="368" t="s">
        <v>2781</v>
      </c>
    </row>
    <row r="757" spans="1:5" x14ac:dyDescent="0.15">
      <c r="A757" s="368" t="s">
        <v>2782</v>
      </c>
      <c r="B757" s="368" t="s">
        <v>462</v>
      </c>
      <c r="C757" s="368" t="s">
        <v>2783</v>
      </c>
      <c r="D757" s="368" t="s">
        <v>2727</v>
      </c>
      <c r="E757" s="368" t="s">
        <v>2784</v>
      </c>
    </row>
    <row r="758" spans="1:5" x14ac:dyDescent="0.15">
      <c r="A758" s="368" t="s">
        <v>2785</v>
      </c>
      <c r="B758" s="368" t="s">
        <v>462</v>
      </c>
      <c r="C758" s="368" t="s">
        <v>2786</v>
      </c>
      <c r="D758" s="368" t="s">
        <v>2727</v>
      </c>
      <c r="E758" s="368" t="s">
        <v>2787</v>
      </c>
    </row>
    <row r="759" spans="1:5" x14ac:dyDescent="0.15">
      <c r="A759" s="368" t="s">
        <v>2788</v>
      </c>
      <c r="B759" s="368" t="s">
        <v>462</v>
      </c>
      <c r="C759" s="368" t="s">
        <v>2789</v>
      </c>
      <c r="D759" s="368" t="s">
        <v>2727</v>
      </c>
      <c r="E759" s="368" t="s">
        <v>2790</v>
      </c>
    </row>
    <row r="760" spans="1:5" x14ac:dyDescent="0.15">
      <c r="A760" s="368" t="s">
        <v>2791</v>
      </c>
      <c r="B760" s="368" t="s">
        <v>462</v>
      </c>
      <c r="C760" s="368" t="s">
        <v>2792</v>
      </c>
      <c r="D760" s="368" t="s">
        <v>2727</v>
      </c>
      <c r="E760" s="368" t="s">
        <v>2793</v>
      </c>
    </row>
    <row r="761" spans="1:5" x14ac:dyDescent="0.15">
      <c r="A761" s="368" t="s">
        <v>2794</v>
      </c>
      <c r="B761" s="368" t="s">
        <v>462</v>
      </c>
      <c r="C761" s="368" t="s">
        <v>2795</v>
      </c>
      <c r="D761" s="368" t="s">
        <v>2727</v>
      </c>
      <c r="E761" s="368" t="s">
        <v>2796</v>
      </c>
    </row>
    <row r="762" spans="1:5" x14ac:dyDescent="0.15">
      <c r="A762" s="368" t="s">
        <v>2797</v>
      </c>
      <c r="B762" s="368" t="s">
        <v>462</v>
      </c>
      <c r="C762" s="368" t="s">
        <v>2798</v>
      </c>
      <c r="D762" s="368" t="s">
        <v>2727</v>
      </c>
      <c r="E762" s="368" t="s">
        <v>2799</v>
      </c>
    </row>
    <row r="763" spans="1:5" x14ac:dyDescent="0.15">
      <c r="A763" s="368" t="s">
        <v>2800</v>
      </c>
      <c r="B763" s="368" t="s">
        <v>462</v>
      </c>
      <c r="C763" s="368" t="s">
        <v>2801</v>
      </c>
      <c r="D763" s="368" t="s">
        <v>2727</v>
      </c>
      <c r="E763" s="368" t="s">
        <v>2802</v>
      </c>
    </row>
    <row r="764" spans="1:5" x14ac:dyDescent="0.15">
      <c r="A764" s="368" t="s">
        <v>2803</v>
      </c>
      <c r="B764" s="368" t="s">
        <v>462</v>
      </c>
      <c r="C764" s="368" t="s">
        <v>2804</v>
      </c>
      <c r="D764" s="368" t="s">
        <v>2727</v>
      </c>
      <c r="E764" s="368" t="s">
        <v>2805</v>
      </c>
    </row>
    <row r="765" spans="1:5" x14ac:dyDescent="0.15">
      <c r="A765" s="368" t="s">
        <v>2806</v>
      </c>
      <c r="B765" s="368" t="s">
        <v>462</v>
      </c>
      <c r="C765" s="368" t="s">
        <v>2807</v>
      </c>
      <c r="D765" s="368" t="s">
        <v>2727</v>
      </c>
      <c r="E765" s="368" t="s">
        <v>2808</v>
      </c>
    </row>
    <row r="766" spans="1:5" x14ac:dyDescent="0.15">
      <c r="A766" s="368" t="s">
        <v>2809</v>
      </c>
      <c r="B766" s="368" t="s">
        <v>462</v>
      </c>
      <c r="C766" s="368" t="s">
        <v>2810</v>
      </c>
      <c r="D766" s="368" t="s">
        <v>2727</v>
      </c>
      <c r="E766" s="368" t="s">
        <v>2811</v>
      </c>
    </row>
    <row r="767" spans="1:5" x14ac:dyDescent="0.15">
      <c r="A767" s="368" t="s">
        <v>2812</v>
      </c>
      <c r="B767" s="368" t="s">
        <v>462</v>
      </c>
      <c r="C767" s="368" t="s">
        <v>2813</v>
      </c>
      <c r="D767" s="368" t="s">
        <v>2727</v>
      </c>
      <c r="E767" s="368" t="s">
        <v>2814</v>
      </c>
    </row>
    <row r="768" spans="1:5" x14ac:dyDescent="0.15">
      <c r="A768" s="368" t="s">
        <v>2815</v>
      </c>
      <c r="B768" s="368" t="s">
        <v>462</v>
      </c>
      <c r="C768" s="368" t="s">
        <v>2816</v>
      </c>
      <c r="D768" s="368" t="s">
        <v>2727</v>
      </c>
      <c r="E768" s="368" t="s">
        <v>2817</v>
      </c>
    </row>
    <row r="769" spans="1:5" x14ac:dyDescent="0.15">
      <c r="A769" s="368" t="s">
        <v>2818</v>
      </c>
      <c r="B769" s="368" t="s">
        <v>464</v>
      </c>
      <c r="C769" s="368"/>
      <c r="D769" s="368" t="s">
        <v>2819</v>
      </c>
      <c r="E769" s="368"/>
    </row>
    <row r="770" spans="1:5" x14ac:dyDescent="0.15">
      <c r="A770" s="368" t="s">
        <v>2820</v>
      </c>
      <c r="B770" s="368" t="s">
        <v>464</v>
      </c>
      <c r="C770" s="368" t="s">
        <v>2821</v>
      </c>
      <c r="D770" s="368" t="s">
        <v>2819</v>
      </c>
      <c r="E770" s="368" t="s">
        <v>2822</v>
      </c>
    </row>
    <row r="771" spans="1:5" x14ac:dyDescent="0.15">
      <c r="A771" s="368" t="s">
        <v>2823</v>
      </c>
      <c r="B771" s="368" t="s">
        <v>464</v>
      </c>
      <c r="C771" s="368" t="s">
        <v>2824</v>
      </c>
      <c r="D771" s="368" t="s">
        <v>2819</v>
      </c>
      <c r="E771" s="368" t="s">
        <v>2825</v>
      </c>
    </row>
    <row r="772" spans="1:5" x14ac:dyDescent="0.15">
      <c r="A772" s="368" t="s">
        <v>2826</v>
      </c>
      <c r="B772" s="368" t="s">
        <v>464</v>
      </c>
      <c r="C772" s="368" t="s">
        <v>2827</v>
      </c>
      <c r="D772" s="368" t="s">
        <v>2819</v>
      </c>
      <c r="E772" s="368" t="s">
        <v>2828</v>
      </c>
    </row>
    <row r="773" spans="1:5" x14ac:dyDescent="0.15">
      <c r="A773" s="368" t="s">
        <v>2829</v>
      </c>
      <c r="B773" s="368" t="s">
        <v>464</v>
      </c>
      <c r="C773" s="368" t="s">
        <v>2830</v>
      </c>
      <c r="D773" s="368" t="s">
        <v>2819</v>
      </c>
      <c r="E773" s="368" t="s">
        <v>2831</v>
      </c>
    </row>
    <row r="774" spans="1:5" x14ac:dyDescent="0.15">
      <c r="A774" s="368" t="s">
        <v>2832</v>
      </c>
      <c r="B774" s="368" t="s">
        <v>464</v>
      </c>
      <c r="C774" s="368" t="s">
        <v>2833</v>
      </c>
      <c r="D774" s="368" t="s">
        <v>2819</v>
      </c>
      <c r="E774" s="368" t="s">
        <v>2834</v>
      </c>
    </row>
    <row r="775" spans="1:5" x14ac:dyDescent="0.15">
      <c r="A775" s="368" t="s">
        <v>2835</v>
      </c>
      <c r="B775" s="368" t="s">
        <v>464</v>
      </c>
      <c r="C775" s="368" t="s">
        <v>2836</v>
      </c>
      <c r="D775" s="368" t="s">
        <v>2819</v>
      </c>
      <c r="E775" s="368" t="s">
        <v>2837</v>
      </c>
    </row>
    <row r="776" spans="1:5" x14ac:dyDescent="0.15">
      <c r="A776" s="368" t="s">
        <v>2838</v>
      </c>
      <c r="B776" s="368" t="s">
        <v>464</v>
      </c>
      <c r="C776" s="368" t="s">
        <v>2839</v>
      </c>
      <c r="D776" s="368" t="s">
        <v>2819</v>
      </c>
      <c r="E776" s="368" t="s">
        <v>2840</v>
      </c>
    </row>
    <row r="777" spans="1:5" x14ac:dyDescent="0.15">
      <c r="A777" s="368" t="s">
        <v>2841</v>
      </c>
      <c r="B777" s="368" t="s">
        <v>464</v>
      </c>
      <c r="C777" s="368" t="s">
        <v>2842</v>
      </c>
      <c r="D777" s="368" t="s">
        <v>2819</v>
      </c>
      <c r="E777" s="368" t="s">
        <v>2843</v>
      </c>
    </row>
    <row r="778" spans="1:5" x14ac:dyDescent="0.15">
      <c r="A778" s="368" t="s">
        <v>2844</v>
      </c>
      <c r="B778" s="368" t="s">
        <v>464</v>
      </c>
      <c r="C778" s="368" t="s">
        <v>2845</v>
      </c>
      <c r="D778" s="368" t="s">
        <v>2819</v>
      </c>
      <c r="E778" s="368" t="s">
        <v>2846</v>
      </c>
    </row>
    <row r="779" spans="1:5" x14ac:dyDescent="0.15">
      <c r="A779" s="368" t="s">
        <v>2847</v>
      </c>
      <c r="B779" s="368" t="s">
        <v>464</v>
      </c>
      <c r="C779" s="368" t="s">
        <v>2848</v>
      </c>
      <c r="D779" s="368" t="s">
        <v>2819</v>
      </c>
      <c r="E779" s="368" t="s">
        <v>2849</v>
      </c>
    </row>
    <row r="780" spans="1:5" x14ac:dyDescent="0.15">
      <c r="A780" s="368" t="s">
        <v>2850</v>
      </c>
      <c r="B780" s="368" t="s">
        <v>464</v>
      </c>
      <c r="C780" s="368" t="s">
        <v>2851</v>
      </c>
      <c r="D780" s="368" t="s">
        <v>2819</v>
      </c>
      <c r="E780" s="368" t="s">
        <v>2852</v>
      </c>
    </row>
    <row r="781" spans="1:5" x14ac:dyDescent="0.15">
      <c r="A781" s="368" t="s">
        <v>2853</v>
      </c>
      <c r="B781" s="368" t="s">
        <v>464</v>
      </c>
      <c r="C781" s="368" t="s">
        <v>2854</v>
      </c>
      <c r="D781" s="368" t="s">
        <v>2819</v>
      </c>
      <c r="E781" s="368" t="s">
        <v>2855</v>
      </c>
    </row>
    <row r="782" spans="1:5" x14ac:dyDescent="0.15">
      <c r="A782" s="368" t="s">
        <v>2856</v>
      </c>
      <c r="B782" s="368" t="s">
        <v>464</v>
      </c>
      <c r="C782" s="368" t="s">
        <v>2857</v>
      </c>
      <c r="D782" s="368" t="s">
        <v>2819</v>
      </c>
      <c r="E782" s="368" t="s">
        <v>2858</v>
      </c>
    </row>
    <row r="783" spans="1:5" x14ac:dyDescent="0.15">
      <c r="A783" s="368" t="s">
        <v>2859</v>
      </c>
      <c r="B783" s="368" t="s">
        <v>464</v>
      </c>
      <c r="C783" s="368" t="s">
        <v>2860</v>
      </c>
      <c r="D783" s="368" t="s">
        <v>2819</v>
      </c>
      <c r="E783" s="368" t="s">
        <v>2861</v>
      </c>
    </row>
    <row r="784" spans="1:5" x14ac:dyDescent="0.15">
      <c r="A784" s="368" t="s">
        <v>2862</v>
      </c>
      <c r="B784" s="368" t="s">
        <v>464</v>
      </c>
      <c r="C784" s="368" t="s">
        <v>1541</v>
      </c>
      <c r="D784" s="368" t="s">
        <v>2819</v>
      </c>
      <c r="E784" s="368" t="s">
        <v>1542</v>
      </c>
    </row>
    <row r="785" spans="1:5" x14ac:dyDescent="0.15">
      <c r="A785" s="368" t="s">
        <v>2863</v>
      </c>
      <c r="B785" s="368" t="s">
        <v>466</v>
      </c>
      <c r="C785" s="368"/>
      <c r="D785" s="368" t="s">
        <v>2864</v>
      </c>
      <c r="E785" s="368"/>
    </row>
    <row r="786" spans="1:5" x14ac:dyDescent="0.15">
      <c r="A786" s="368" t="s">
        <v>2865</v>
      </c>
      <c r="B786" s="368" t="s">
        <v>466</v>
      </c>
      <c r="C786" s="368" t="s">
        <v>2866</v>
      </c>
      <c r="D786" s="368" t="s">
        <v>2864</v>
      </c>
      <c r="E786" s="368" t="s">
        <v>2867</v>
      </c>
    </row>
    <row r="787" spans="1:5" x14ac:dyDescent="0.15">
      <c r="A787" s="368" t="s">
        <v>2868</v>
      </c>
      <c r="B787" s="368" t="s">
        <v>466</v>
      </c>
      <c r="C787" s="368" t="s">
        <v>2869</v>
      </c>
      <c r="D787" s="368" t="s">
        <v>2864</v>
      </c>
      <c r="E787" s="368" t="s">
        <v>2870</v>
      </c>
    </row>
    <row r="788" spans="1:5" x14ac:dyDescent="0.15">
      <c r="A788" s="368" t="s">
        <v>2871</v>
      </c>
      <c r="B788" s="368" t="s">
        <v>466</v>
      </c>
      <c r="C788" s="368" t="s">
        <v>2872</v>
      </c>
      <c r="D788" s="368" t="s">
        <v>2864</v>
      </c>
      <c r="E788" s="368" t="s">
        <v>2873</v>
      </c>
    </row>
    <row r="789" spans="1:5" x14ac:dyDescent="0.15">
      <c r="A789" s="368" t="s">
        <v>2874</v>
      </c>
      <c r="B789" s="368" t="s">
        <v>466</v>
      </c>
      <c r="C789" s="368" t="s">
        <v>2875</v>
      </c>
      <c r="D789" s="368" t="s">
        <v>2864</v>
      </c>
      <c r="E789" s="368" t="s">
        <v>2876</v>
      </c>
    </row>
    <row r="790" spans="1:5" x14ac:dyDescent="0.15">
      <c r="A790" s="368" t="s">
        <v>2877</v>
      </c>
      <c r="B790" s="368" t="s">
        <v>466</v>
      </c>
      <c r="C790" s="368" t="s">
        <v>2878</v>
      </c>
      <c r="D790" s="368" t="s">
        <v>2864</v>
      </c>
      <c r="E790" s="368" t="s">
        <v>2879</v>
      </c>
    </row>
    <row r="791" spans="1:5" x14ac:dyDescent="0.15">
      <c r="A791" s="368" t="s">
        <v>2880</v>
      </c>
      <c r="B791" s="368" t="s">
        <v>466</v>
      </c>
      <c r="C791" s="368" t="s">
        <v>2881</v>
      </c>
      <c r="D791" s="368" t="s">
        <v>2864</v>
      </c>
      <c r="E791" s="368" t="s">
        <v>2882</v>
      </c>
    </row>
    <row r="792" spans="1:5" x14ac:dyDescent="0.15">
      <c r="A792" s="368" t="s">
        <v>2883</v>
      </c>
      <c r="B792" s="368" t="s">
        <v>466</v>
      </c>
      <c r="C792" s="368" t="s">
        <v>2884</v>
      </c>
      <c r="D792" s="368" t="s">
        <v>2864</v>
      </c>
      <c r="E792" s="368" t="s">
        <v>2885</v>
      </c>
    </row>
    <row r="793" spans="1:5" x14ac:dyDescent="0.15">
      <c r="A793" s="368" t="s">
        <v>2886</v>
      </c>
      <c r="B793" s="368" t="s">
        <v>466</v>
      </c>
      <c r="C793" s="368" t="s">
        <v>2887</v>
      </c>
      <c r="D793" s="368" t="s">
        <v>2864</v>
      </c>
      <c r="E793" s="368" t="s">
        <v>2888</v>
      </c>
    </row>
    <row r="794" spans="1:5" x14ac:dyDescent="0.15">
      <c r="A794" s="368" t="s">
        <v>2889</v>
      </c>
      <c r="B794" s="368" t="s">
        <v>466</v>
      </c>
      <c r="C794" s="368" t="s">
        <v>2890</v>
      </c>
      <c r="D794" s="368" t="s">
        <v>2864</v>
      </c>
      <c r="E794" s="368" t="s">
        <v>2891</v>
      </c>
    </row>
    <row r="795" spans="1:5" x14ac:dyDescent="0.15">
      <c r="A795" s="368" t="s">
        <v>2892</v>
      </c>
      <c r="B795" s="368" t="s">
        <v>466</v>
      </c>
      <c r="C795" s="368" t="s">
        <v>2893</v>
      </c>
      <c r="D795" s="368" t="s">
        <v>2864</v>
      </c>
      <c r="E795" s="368" t="s">
        <v>2894</v>
      </c>
    </row>
    <row r="796" spans="1:5" x14ac:dyDescent="0.15">
      <c r="A796" s="368" t="s">
        <v>2895</v>
      </c>
      <c r="B796" s="368" t="s">
        <v>466</v>
      </c>
      <c r="C796" s="368" t="s">
        <v>2896</v>
      </c>
      <c r="D796" s="368" t="s">
        <v>2864</v>
      </c>
      <c r="E796" s="368" t="s">
        <v>2897</v>
      </c>
    </row>
    <row r="797" spans="1:5" x14ac:dyDescent="0.15">
      <c r="A797" s="368" t="s">
        <v>2898</v>
      </c>
      <c r="B797" s="368" t="s">
        <v>466</v>
      </c>
      <c r="C797" s="368" t="s">
        <v>2899</v>
      </c>
      <c r="D797" s="368" t="s">
        <v>2864</v>
      </c>
      <c r="E797" s="368" t="s">
        <v>2900</v>
      </c>
    </row>
    <row r="798" spans="1:5" x14ac:dyDescent="0.15">
      <c r="A798" s="368" t="s">
        <v>2901</v>
      </c>
      <c r="B798" s="368" t="s">
        <v>466</v>
      </c>
      <c r="C798" s="368" t="s">
        <v>2902</v>
      </c>
      <c r="D798" s="368" t="s">
        <v>2864</v>
      </c>
      <c r="E798" s="368" t="s">
        <v>2903</v>
      </c>
    </row>
    <row r="799" spans="1:5" x14ac:dyDescent="0.15">
      <c r="A799" s="368" t="s">
        <v>2904</v>
      </c>
      <c r="B799" s="368" t="s">
        <v>466</v>
      </c>
      <c r="C799" s="368" t="s">
        <v>2905</v>
      </c>
      <c r="D799" s="368" t="s">
        <v>2864</v>
      </c>
      <c r="E799" s="368" t="s">
        <v>2906</v>
      </c>
    </row>
    <row r="800" spans="1:5" x14ac:dyDescent="0.15">
      <c r="A800" s="368" t="s">
        <v>2907</v>
      </c>
      <c r="B800" s="368" t="s">
        <v>466</v>
      </c>
      <c r="C800" s="368" t="s">
        <v>2908</v>
      </c>
      <c r="D800" s="368" t="s">
        <v>2864</v>
      </c>
      <c r="E800" s="368" t="s">
        <v>2909</v>
      </c>
    </row>
    <row r="801" spans="1:5" x14ac:dyDescent="0.15">
      <c r="A801" s="368" t="s">
        <v>2910</v>
      </c>
      <c r="B801" s="368" t="s">
        <v>466</v>
      </c>
      <c r="C801" s="368" t="s">
        <v>2911</v>
      </c>
      <c r="D801" s="368" t="s">
        <v>2864</v>
      </c>
      <c r="E801" s="368" t="s">
        <v>2912</v>
      </c>
    </row>
    <row r="802" spans="1:5" x14ac:dyDescent="0.15">
      <c r="A802" s="368" t="s">
        <v>2913</v>
      </c>
      <c r="B802" s="368" t="s">
        <v>466</v>
      </c>
      <c r="C802" s="368" t="s">
        <v>2914</v>
      </c>
      <c r="D802" s="368" t="s">
        <v>2864</v>
      </c>
      <c r="E802" s="368" t="s">
        <v>2915</v>
      </c>
    </row>
    <row r="803" spans="1:5" x14ac:dyDescent="0.15">
      <c r="A803" s="368" t="s">
        <v>2916</v>
      </c>
      <c r="B803" s="368" t="s">
        <v>466</v>
      </c>
      <c r="C803" s="368" t="s">
        <v>2917</v>
      </c>
      <c r="D803" s="368" t="s">
        <v>2864</v>
      </c>
      <c r="E803" s="368" t="s">
        <v>2918</v>
      </c>
    </row>
    <row r="804" spans="1:5" x14ac:dyDescent="0.15">
      <c r="A804" s="368" t="s">
        <v>2919</v>
      </c>
      <c r="B804" s="368" t="s">
        <v>466</v>
      </c>
      <c r="C804" s="368" t="s">
        <v>2920</v>
      </c>
      <c r="D804" s="368" t="s">
        <v>2864</v>
      </c>
      <c r="E804" s="368" t="s">
        <v>2921</v>
      </c>
    </row>
    <row r="805" spans="1:5" x14ac:dyDescent="0.15">
      <c r="A805" s="368" t="s">
        <v>2922</v>
      </c>
      <c r="B805" s="368" t="s">
        <v>468</v>
      </c>
      <c r="C805" s="368"/>
      <c r="D805" s="368" t="s">
        <v>2923</v>
      </c>
      <c r="E805" s="368"/>
    </row>
    <row r="806" spans="1:5" x14ac:dyDescent="0.15">
      <c r="A806" s="368" t="s">
        <v>2924</v>
      </c>
      <c r="B806" s="368" t="s">
        <v>468</v>
      </c>
      <c r="C806" s="368" t="s">
        <v>2925</v>
      </c>
      <c r="D806" s="368" t="s">
        <v>2923</v>
      </c>
      <c r="E806" s="368" t="s">
        <v>2926</v>
      </c>
    </row>
    <row r="807" spans="1:5" x14ac:dyDescent="0.15">
      <c r="A807" s="368" t="s">
        <v>2927</v>
      </c>
      <c r="B807" s="368" t="s">
        <v>468</v>
      </c>
      <c r="C807" s="368" t="s">
        <v>2928</v>
      </c>
      <c r="D807" s="368" t="s">
        <v>2923</v>
      </c>
      <c r="E807" s="368" t="s">
        <v>2929</v>
      </c>
    </row>
    <row r="808" spans="1:5" x14ac:dyDescent="0.15">
      <c r="A808" s="368" t="s">
        <v>2930</v>
      </c>
      <c r="B808" s="368" t="s">
        <v>468</v>
      </c>
      <c r="C808" s="368" t="s">
        <v>2931</v>
      </c>
      <c r="D808" s="368" t="s">
        <v>2923</v>
      </c>
      <c r="E808" s="368" t="s">
        <v>2932</v>
      </c>
    </row>
    <row r="809" spans="1:5" x14ac:dyDescent="0.15">
      <c r="A809" s="368" t="s">
        <v>2933</v>
      </c>
      <c r="B809" s="368" t="s">
        <v>468</v>
      </c>
      <c r="C809" s="368" t="s">
        <v>2934</v>
      </c>
      <c r="D809" s="368" t="s">
        <v>2923</v>
      </c>
      <c r="E809" s="368" t="s">
        <v>2935</v>
      </c>
    </row>
    <row r="810" spans="1:5" x14ac:dyDescent="0.15">
      <c r="A810" s="368" t="s">
        <v>2936</v>
      </c>
      <c r="B810" s="368" t="s">
        <v>468</v>
      </c>
      <c r="C810" s="368" t="s">
        <v>2937</v>
      </c>
      <c r="D810" s="368" t="s">
        <v>2923</v>
      </c>
      <c r="E810" s="368" t="s">
        <v>2938</v>
      </c>
    </row>
    <row r="811" spans="1:5" x14ac:dyDescent="0.15">
      <c r="A811" s="368" t="s">
        <v>2939</v>
      </c>
      <c r="B811" s="368" t="s">
        <v>468</v>
      </c>
      <c r="C811" s="368" t="s">
        <v>2940</v>
      </c>
      <c r="D811" s="368" t="s">
        <v>2923</v>
      </c>
      <c r="E811" s="368" t="s">
        <v>2941</v>
      </c>
    </row>
    <row r="812" spans="1:5" x14ac:dyDescent="0.15">
      <c r="A812" s="368" t="s">
        <v>2942</v>
      </c>
      <c r="B812" s="368" t="s">
        <v>468</v>
      </c>
      <c r="C812" s="368" t="s">
        <v>2943</v>
      </c>
      <c r="D812" s="368" t="s">
        <v>2923</v>
      </c>
      <c r="E812" s="368" t="s">
        <v>2944</v>
      </c>
    </row>
    <row r="813" spans="1:5" x14ac:dyDescent="0.15">
      <c r="A813" s="368" t="s">
        <v>2945</v>
      </c>
      <c r="B813" s="368" t="s">
        <v>468</v>
      </c>
      <c r="C813" s="368" t="s">
        <v>2946</v>
      </c>
      <c r="D813" s="368" t="s">
        <v>2923</v>
      </c>
      <c r="E813" s="368" t="s">
        <v>2947</v>
      </c>
    </row>
    <row r="814" spans="1:5" x14ac:dyDescent="0.15">
      <c r="A814" s="368" t="s">
        <v>2948</v>
      </c>
      <c r="B814" s="368" t="s">
        <v>468</v>
      </c>
      <c r="C814" s="368" t="s">
        <v>2949</v>
      </c>
      <c r="D814" s="368" t="s">
        <v>2923</v>
      </c>
      <c r="E814" s="368" t="s">
        <v>2950</v>
      </c>
    </row>
    <row r="815" spans="1:5" x14ac:dyDescent="0.15">
      <c r="A815" s="368" t="s">
        <v>2951</v>
      </c>
      <c r="B815" s="368" t="s">
        <v>468</v>
      </c>
      <c r="C815" s="368" t="s">
        <v>2952</v>
      </c>
      <c r="D815" s="368" t="s">
        <v>2923</v>
      </c>
      <c r="E815" s="368" t="s">
        <v>2953</v>
      </c>
    </row>
    <row r="816" spans="1:5" x14ac:dyDescent="0.15">
      <c r="A816" s="368" t="s">
        <v>2954</v>
      </c>
      <c r="B816" s="368" t="s">
        <v>468</v>
      </c>
      <c r="C816" s="368" t="s">
        <v>1030</v>
      </c>
      <c r="D816" s="368" t="s">
        <v>2923</v>
      </c>
      <c r="E816" s="368" t="s">
        <v>1031</v>
      </c>
    </row>
    <row r="817" spans="1:5" x14ac:dyDescent="0.15">
      <c r="A817" s="368" t="s">
        <v>2955</v>
      </c>
      <c r="B817" s="368" t="s">
        <v>468</v>
      </c>
      <c r="C817" s="368" t="s">
        <v>2956</v>
      </c>
      <c r="D817" s="368" t="s">
        <v>2923</v>
      </c>
      <c r="E817" s="368" t="s">
        <v>2957</v>
      </c>
    </row>
    <row r="818" spans="1:5" x14ac:dyDescent="0.15">
      <c r="A818" s="368" t="s">
        <v>2958</v>
      </c>
      <c r="B818" s="368" t="s">
        <v>468</v>
      </c>
      <c r="C818" s="368" t="s">
        <v>2959</v>
      </c>
      <c r="D818" s="368" t="s">
        <v>2923</v>
      </c>
      <c r="E818" s="368" t="s">
        <v>2960</v>
      </c>
    </row>
    <row r="819" spans="1:5" x14ac:dyDescent="0.15">
      <c r="A819" s="368" t="s">
        <v>2961</v>
      </c>
      <c r="B819" s="368" t="s">
        <v>468</v>
      </c>
      <c r="C819" s="368" t="s">
        <v>2962</v>
      </c>
      <c r="D819" s="368" t="s">
        <v>2923</v>
      </c>
      <c r="E819" s="368" t="s">
        <v>2963</v>
      </c>
    </row>
    <row r="820" spans="1:5" x14ac:dyDescent="0.15">
      <c r="A820" s="368" t="s">
        <v>2964</v>
      </c>
      <c r="B820" s="368" t="s">
        <v>468</v>
      </c>
      <c r="C820" s="368" t="s">
        <v>2965</v>
      </c>
      <c r="D820" s="368" t="s">
        <v>2923</v>
      </c>
      <c r="E820" s="368" t="s">
        <v>2966</v>
      </c>
    </row>
    <row r="821" spans="1:5" x14ac:dyDescent="0.15">
      <c r="A821" s="368" t="s">
        <v>2967</v>
      </c>
      <c r="B821" s="368" t="s">
        <v>468</v>
      </c>
      <c r="C821" s="368" t="s">
        <v>2968</v>
      </c>
      <c r="D821" s="368" t="s">
        <v>2923</v>
      </c>
      <c r="E821" s="368" t="s">
        <v>2969</v>
      </c>
    </row>
    <row r="822" spans="1:5" x14ac:dyDescent="0.15">
      <c r="A822" s="368" t="s">
        <v>2970</v>
      </c>
      <c r="B822" s="368" t="s">
        <v>468</v>
      </c>
      <c r="C822" s="368" t="s">
        <v>2971</v>
      </c>
      <c r="D822" s="368" t="s">
        <v>2923</v>
      </c>
      <c r="E822" s="368" t="s">
        <v>2972</v>
      </c>
    </row>
    <row r="823" spans="1:5" x14ac:dyDescent="0.15">
      <c r="A823" s="368" t="s">
        <v>2973</v>
      </c>
      <c r="B823" s="368" t="s">
        <v>470</v>
      </c>
      <c r="C823" s="368"/>
      <c r="D823" s="368" t="s">
        <v>2974</v>
      </c>
      <c r="E823" s="368"/>
    </row>
    <row r="824" spans="1:5" x14ac:dyDescent="0.15">
      <c r="A824" s="368" t="s">
        <v>2975</v>
      </c>
      <c r="B824" s="368" t="s">
        <v>470</v>
      </c>
      <c r="C824" s="368" t="s">
        <v>2976</v>
      </c>
      <c r="D824" s="368" t="s">
        <v>2974</v>
      </c>
      <c r="E824" s="368" t="s">
        <v>2977</v>
      </c>
    </row>
    <row r="825" spans="1:5" x14ac:dyDescent="0.15">
      <c r="A825" s="368" t="s">
        <v>2978</v>
      </c>
      <c r="B825" s="368" t="s">
        <v>470</v>
      </c>
      <c r="C825" s="368" t="s">
        <v>2979</v>
      </c>
      <c r="D825" s="368" t="s">
        <v>2974</v>
      </c>
      <c r="E825" s="368" t="s">
        <v>2980</v>
      </c>
    </row>
    <row r="826" spans="1:5" x14ac:dyDescent="0.15">
      <c r="A826" s="368" t="s">
        <v>2981</v>
      </c>
      <c r="B826" s="368" t="s">
        <v>470</v>
      </c>
      <c r="C826" s="368" t="s">
        <v>2982</v>
      </c>
      <c r="D826" s="368" t="s">
        <v>2974</v>
      </c>
      <c r="E826" s="368" t="s">
        <v>2983</v>
      </c>
    </row>
    <row r="827" spans="1:5" x14ac:dyDescent="0.15">
      <c r="A827" s="368" t="s">
        <v>2984</v>
      </c>
      <c r="B827" s="368" t="s">
        <v>470</v>
      </c>
      <c r="C827" s="368" t="s">
        <v>2985</v>
      </c>
      <c r="D827" s="368" t="s">
        <v>2974</v>
      </c>
      <c r="E827" s="368" t="s">
        <v>2986</v>
      </c>
    </row>
    <row r="828" spans="1:5" x14ac:dyDescent="0.15">
      <c r="A828" s="368" t="s">
        <v>2987</v>
      </c>
      <c r="B828" s="368" t="s">
        <v>470</v>
      </c>
      <c r="C828" s="368" t="s">
        <v>2988</v>
      </c>
      <c r="D828" s="368" t="s">
        <v>2974</v>
      </c>
      <c r="E828" s="368" t="s">
        <v>2989</v>
      </c>
    </row>
    <row r="829" spans="1:5" x14ac:dyDescent="0.15">
      <c r="A829" s="368" t="s">
        <v>2990</v>
      </c>
      <c r="B829" s="368" t="s">
        <v>470</v>
      </c>
      <c r="C829" s="368" t="s">
        <v>2991</v>
      </c>
      <c r="D829" s="368" t="s">
        <v>2974</v>
      </c>
      <c r="E829" s="368" t="s">
        <v>2992</v>
      </c>
    </row>
    <row r="830" spans="1:5" x14ac:dyDescent="0.15">
      <c r="A830" s="368" t="s">
        <v>2993</v>
      </c>
      <c r="B830" s="368" t="s">
        <v>470</v>
      </c>
      <c r="C830" s="368" t="s">
        <v>2994</v>
      </c>
      <c r="D830" s="368" t="s">
        <v>2974</v>
      </c>
      <c r="E830" s="368" t="s">
        <v>2995</v>
      </c>
    </row>
    <row r="831" spans="1:5" x14ac:dyDescent="0.15">
      <c r="A831" s="368" t="s">
        <v>2996</v>
      </c>
      <c r="B831" s="368" t="s">
        <v>470</v>
      </c>
      <c r="C831" s="368" t="s">
        <v>2997</v>
      </c>
      <c r="D831" s="368" t="s">
        <v>2974</v>
      </c>
      <c r="E831" s="368" t="s">
        <v>648</v>
      </c>
    </row>
    <row r="832" spans="1:5" x14ac:dyDescent="0.15">
      <c r="A832" s="368" t="s">
        <v>2998</v>
      </c>
      <c r="B832" s="368" t="s">
        <v>470</v>
      </c>
      <c r="C832" s="368" t="s">
        <v>2999</v>
      </c>
      <c r="D832" s="368" t="s">
        <v>2974</v>
      </c>
      <c r="E832" s="368" t="s">
        <v>3000</v>
      </c>
    </row>
    <row r="833" spans="1:5" x14ac:dyDescent="0.15">
      <c r="A833" s="368" t="s">
        <v>3001</v>
      </c>
      <c r="B833" s="368" t="s">
        <v>470</v>
      </c>
      <c r="C833" s="368" t="s">
        <v>3002</v>
      </c>
      <c r="D833" s="368" t="s">
        <v>2974</v>
      </c>
      <c r="E833" s="368" t="s">
        <v>3003</v>
      </c>
    </row>
    <row r="834" spans="1:5" x14ac:dyDescent="0.15">
      <c r="A834" s="368" t="s">
        <v>3004</v>
      </c>
      <c r="B834" s="368" t="s">
        <v>470</v>
      </c>
      <c r="C834" s="368" t="s">
        <v>3005</v>
      </c>
      <c r="D834" s="368" t="s">
        <v>2974</v>
      </c>
      <c r="E834" s="368" t="s">
        <v>3006</v>
      </c>
    </row>
    <row r="835" spans="1:5" x14ac:dyDescent="0.15">
      <c r="A835" s="368" t="s">
        <v>3007</v>
      </c>
      <c r="B835" s="368" t="s">
        <v>470</v>
      </c>
      <c r="C835" s="368" t="s">
        <v>3008</v>
      </c>
      <c r="D835" s="368" t="s">
        <v>2974</v>
      </c>
      <c r="E835" s="368" t="s">
        <v>3009</v>
      </c>
    </row>
    <row r="836" spans="1:5" x14ac:dyDescent="0.15">
      <c r="A836" s="368" t="s">
        <v>3010</v>
      </c>
      <c r="B836" s="368" t="s">
        <v>470</v>
      </c>
      <c r="C836" s="368" t="s">
        <v>3011</v>
      </c>
      <c r="D836" s="368" t="s">
        <v>2974</v>
      </c>
      <c r="E836" s="368" t="s">
        <v>3012</v>
      </c>
    </row>
    <row r="837" spans="1:5" x14ac:dyDescent="0.15">
      <c r="A837" s="368" t="s">
        <v>3013</v>
      </c>
      <c r="B837" s="368" t="s">
        <v>470</v>
      </c>
      <c r="C837" s="368" t="s">
        <v>3014</v>
      </c>
      <c r="D837" s="368" t="s">
        <v>2974</v>
      </c>
      <c r="E837" s="368" t="s">
        <v>3015</v>
      </c>
    </row>
    <row r="838" spans="1:5" x14ac:dyDescent="0.15">
      <c r="A838" s="368" t="s">
        <v>3016</v>
      </c>
      <c r="B838" s="368" t="s">
        <v>470</v>
      </c>
      <c r="C838" s="368" t="s">
        <v>3017</v>
      </c>
      <c r="D838" s="368" t="s">
        <v>2974</v>
      </c>
      <c r="E838" s="368" t="s">
        <v>3018</v>
      </c>
    </row>
    <row r="839" spans="1:5" x14ac:dyDescent="0.15">
      <c r="A839" s="368" t="s">
        <v>3019</v>
      </c>
      <c r="B839" s="368" t="s">
        <v>470</v>
      </c>
      <c r="C839" s="368" t="s">
        <v>3020</v>
      </c>
      <c r="D839" s="368" t="s">
        <v>2974</v>
      </c>
      <c r="E839" s="368" t="s">
        <v>3021</v>
      </c>
    </row>
    <row r="840" spans="1:5" x14ac:dyDescent="0.15">
      <c r="A840" s="368" t="s">
        <v>3022</v>
      </c>
      <c r="B840" s="368" t="s">
        <v>470</v>
      </c>
      <c r="C840" s="368" t="s">
        <v>1194</v>
      </c>
      <c r="D840" s="368" t="s">
        <v>2974</v>
      </c>
      <c r="E840" s="368" t="s">
        <v>1195</v>
      </c>
    </row>
    <row r="841" spans="1:5" x14ac:dyDescent="0.15">
      <c r="A841" s="368" t="s">
        <v>3023</v>
      </c>
      <c r="B841" s="368" t="s">
        <v>470</v>
      </c>
      <c r="C841" s="368" t="s">
        <v>3024</v>
      </c>
      <c r="D841" s="368" t="s">
        <v>2974</v>
      </c>
      <c r="E841" s="368" t="s">
        <v>3025</v>
      </c>
    </row>
    <row r="842" spans="1:5" x14ac:dyDescent="0.15">
      <c r="A842" s="368" t="s">
        <v>3026</v>
      </c>
      <c r="B842" s="368" t="s">
        <v>470</v>
      </c>
      <c r="C842" s="368" t="s">
        <v>3027</v>
      </c>
      <c r="D842" s="368" t="s">
        <v>2974</v>
      </c>
      <c r="E842" s="368" t="s">
        <v>3028</v>
      </c>
    </row>
    <row r="843" spans="1:5" x14ac:dyDescent="0.15">
      <c r="A843" s="368" t="s">
        <v>3029</v>
      </c>
      <c r="B843" s="368" t="s">
        <v>470</v>
      </c>
      <c r="C843" s="368" t="s">
        <v>3030</v>
      </c>
      <c r="D843" s="368" t="s">
        <v>2974</v>
      </c>
      <c r="E843" s="368" t="s">
        <v>3031</v>
      </c>
    </row>
    <row r="844" spans="1:5" x14ac:dyDescent="0.15">
      <c r="A844" s="368" t="s">
        <v>3032</v>
      </c>
      <c r="B844" s="368" t="s">
        <v>470</v>
      </c>
      <c r="C844" s="368" t="s">
        <v>3033</v>
      </c>
      <c r="D844" s="368" t="s">
        <v>2974</v>
      </c>
      <c r="E844" s="368" t="s">
        <v>3034</v>
      </c>
    </row>
    <row r="845" spans="1:5" x14ac:dyDescent="0.15">
      <c r="A845" s="368" t="s">
        <v>3035</v>
      </c>
      <c r="B845" s="368" t="s">
        <v>470</v>
      </c>
      <c r="C845" s="368" t="s">
        <v>3036</v>
      </c>
      <c r="D845" s="368" t="s">
        <v>2974</v>
      </c>
      <c r="E845" s="368" t="s">
        <v>3037</v>
      </c>
    </row>
    <row r="846" spans="1:5" x14ac:dyDescent="0.15">
      <c r="A846" s="368" t="s">
        <v>3038</v>
      </c>
      <c r="B846" s="368" t="s">
        <v>470</v>
      </c>
      <c r="C846" s="368" t="s">
        <v>3039</v>
      </c>
      <c r="D846" s="368" t="s">
        <v>2974</v>
      </c>
      <c r="E846" s="368" t="s">
        <v>3040</v>
      </c>
    </row>
    <row r="847" spans="1:5" x14ac:dyDescent="0.15">
      <c r="A847" s="368" t="s">
        <v>3041</v>
      </c>
      <c r="B847" s="368" t="s">
        <v>470</v>
      </c>
      <c r="C847" s="368" t="s">
        <v>3042</v>
      </c>
      <c r="D847" s="368" t="s">
        <v>2974</v>
      </c>
      <c r="E847" s="368" t="s">
        <v>3043</v>
      </c>
    </row>
    <row r="848" spans="1:5" x14ac:dyDescent="0.15">
      <c r="A848" s="368" t="s">
        <v>3044</v>
      </c>
      <c r="B848" s="368" t="s">
        <v>470</v>
      </c>
      <c r="C848" s="368" t="s">
        <v>3045</v>
      </c>
      <c r="D848" s="368" t="s">
        <v>2974</v>
      </c>
      <c r="E848" s="368" t="s">
        <v>3046</v>
      </c>
    </row>
    <row r="849" spans="1:5" x14ac:dyDescent="0.15">
      <c r="A849" s="368" t="s">
        <v>3047</v>
      </c>
      <c r="B849" s="368" t="s">
        <v>470</v>
      </c>
      <c r="C849" s="368" t="s">
        <v>3048</v>
      </c>
      <c r="D849" s="368" t="s">
        <v>2974</v>
      </c>
      <c r="E849" s="368" t="s">
        <v>3049</v>
      </c>
    </row>
    <row r="850" spans="1:5" x14ac:dyDescent="0.15">
      <c r="A850" s="368" t="s">
        <v>3050</v>
      </c>
      <c r="B850" s="368" t="s">
        <v>470</v>
      </c>
      <c r="C850" s="368" t="s">
        <v>3051</v>
      </c>
      <c r="D850" s="368" t="s">
        <v>2974</v>
      </c>
      <c r="E850" s="368" t="s">
        <v>3052</v>
      </c>
    </row>
    <row r="851" spans="1:5" x14ac:dyDescent="0.15">
      <c r="A851" s="368" t="s">
        <v>3053</v>
      </c>
      <c r="B851" s="368" t="s">
        <v>472</v>
      </c>
      <c r="C851" s="368"/>
      <c r="D851" s="368" t="s">
        <v>3054</v>
      </c>
      <c r="E851" s="368"/>
    </row>
    <row r="852" spans="1:5" x14ac:dyDescent="0.15">
      <c r="A852" s="368" t="s">
        <v>3055</v>
      </c>
      <c r="B852" s="368" t="s">
        <v>472</v>
      </c>
      <c r="C852" s="368" t="s">
        <v>3056</v>
      </c>
      <c r="D852" s="368" t="s">
        <v>3054</v>
      </c>
      <c r="E852" s="368" t="s">
        <v>3057</v>
      </c>
    </row>
    <row r="853" spans="1:5" x14ac:dyDescent="0.15">
      <c r="A853" s="368" t="s">
        <v>3058</v>
      </c>
      <c r="B853" s="368" t="s">
        <v>472</v>
      </c>
      <c r="C853" s="368" t="s">
        <v>3059</v>
      </c>
      <c r="D853" s="368" t="s">
        <v>3054</v>
      </c>
      <c r="E853" s="368" t="s">
        <v>3060</v>
      </c>
    </row>
    <row r="854" spans="1:5" x14ac:dyDescent="0.15">
      <c r="A854" s="368" t="s">
        <v>3061</v>
      </c>
      <c r="B854" s="368" t="s">
        <v>472</v>
      </c>
      <c r="C854" s="368" t="s">
        <v>3062</v>
      </c>
      <c r="D854" s="368" t="s">
        <v>3054</v>
      </c>
      <c r="E854" s="368" t="s">
        <v>3063</v>
      </c>
    </row>
    <row r="855" spans="1:5" x14ac:dyDescent="0.15">
      <c r="A855" s="368" t="s">
        <v>3064</v>
      </c>
      <c r="B855" s="368" t="s">
        <v>472</v>
      </c>
      <c r="C855" s="368" t="s">
        <v>3065</v>
      </c>
      <c r="D855" s="368" t="s">
        <v>3054</v>
      </c>
      <c r="E855" s="368" t="s">
        <v>3066</v>
      </c>
    </row>
    <row r="856" spans="1:5" x14ac:dyDescent="0.15">
      <c r="A856" s="368" t="s">
        <v>3067</v>
      </c>
      <c r="B856" s="368" t="s">
        <v>472</v>
      </c>
      <c r="C856" s="368" t="s">
        <v>3068</v>
      </c>
      <c r="D856" s="368" t="s">
        <v>3054</v>
      </c>
      <c r="E856" s="368" t="s">
        <v>3069</v>
      </c>
    </row>
    <row r="857" spans="1:5" x14ac:dyDescent="0.15">
      <c r="A857" s="368" t="s">
        <v>3070</v>
      </c>
      <c r="B857" s="368" t="s">
        <v>472</v>
      </c>
      <c r="C857" s="368" t="s">
        <v>3071</v>
      </c>
      <c r="D857" s="368" t="s">
        <v>3054</v>
      </c>
      <c r="E857" s="368" t="s">
        <v>3072</v>
      </c>
    </row>
    <row r="858" spans="1:5" x14ac:dyDescent="0.15">
      <c r="A858" s="368" t="s">
        <v>3073</v>
      </c>
      <c r="B858" s="368" t="s">
        <v>472</v>
      </c>
      <c r="C858" s="368" t="s">
        <v>3074</v>
      </c>
      <c r="D858" s="368" t="s">
        <v>3054</v>
      </c>
      <c r="E858" s="368" t="s">
        <v>3075</v>
      </c>
    </row>
    <row r="859" spans="1:5" x14ac:dyDescent="0.15">
      <c r="A859" s="368" t="s">
        <v>3076</v>
      </c>
      <c r="B859" s="368" t="s">
        <v>472</v>
      </c>
      <c r="C859" s="368" t="s">
        <v>3077</v>
      </c>
      <c r="D859" s="368" t="s">
        <v>3054</v>
      </c>
      <c r="E859" s="368" t="s">
        <v>3078</v>
      </c>
    </row>
    <row r="860" spans="1:5" x14ac:dyDescent="0.15">
      <c r="A860" s="368" t="s">
        <v>3079</v>
      </c>
      <c r="B860" s="368" t="s">
        <v>472</v>
      </c>
      <c r="C860" s="368" t="s">
        <v>3080</v>
      </c>
      <c r="D860" s="368" t="s">
        <v>3054</v>
      </c>
      <c r="E860" s="368" t="s">
        <v>3081</v>
      </c>
    </row>
    <row r="861" spans="1:5" x14ac:dyDescent="0.15">
      <c r="A861" s="368" t="s">
        <v>3082</v>
      </c>
      <c r="B861" s="368" t="s">
        <v>472</v>
      </c>
      <c r="C861" s="368" t="s">
        <v>3083</v>
      </c>
      <c r="D861" s="368" t="s">
        <v>3054</v>
      </c>
      <c r="E861" s="368" t="s">
        <v>3084</v>
      </c>
    </row>
    <row r="862" spans="1:5" x14ac:dyDescent="0.15">
      <c r="A862" s="368" t="s">
        <v>3085</v>
      </c>
      <c r="B862" s="368" t="s">
        <v>472</v>
      </c>
      <c r="C862" s="368" t="s">
        <v>3086</v>
      </c>
      <c r="D862" s="368" t="s">
        <v>3054</v>
      </c>
      <c r="E862" s="368" t="s">
        <v>3087</v>
      </c>
    </row>
    <row r="863" spans="1:5" x14ac:dyDescent="0.15">
      <c r="A863" s="368" t="s">
        <v>3088</v>
      </c>
      <c r="B863" s="368" t="s">
        <v>472</v>
      </c>
      <c r="C863" s="368" t="s">
        <v>3089</v>
      </c>
      <c r="D863" s="368" t="s">
        <v>3054</v>
      </c>
      <c r="E863" s="368" t="s">
        <v>3090</v>
      </c>
    </row>
    <row r="864" spans="1:5" x14ac:dyDescent="0.15">
      <c r="A864" s="368" t="s">
        <v>3091</v>
      </c>
      <c r="B864" s="368" t="s">
        <v>472</v>
      </c>
      <c r="C864" s="368" t="s">
        <v>3092</v>
      </c>
      <c r="D864" s="368" t="s">
        <v>3054</v>
      </c>
      <c r="E864" s="368" t="s">
        <v>3093</v>
      </c>
    </row>
    <row r="865" spans="1:5" x14ac:dyDescent="0.15">
      <c r="A865" s="368" t="s">
        <v>3094</v>
      </c>
      <c r="B865" s="368" t="s">
        <v>472</v>
      </c>
      <c r="C865" s="368" t="s">
        <v>3095</v>
      </c>
      <c r="D865" s="368" t="s">
        <v>3054</v>
      </c>
      <c r="E865" s="368" t="s">
        <v>3096</v>
      </c>
    </row>
    <row r="866" spans="1:5" x14ac:dyDescent="0.15">
      <c r="A866" s="368" t="s">
        <v>3097</v>
      </c>
      <c r="B866" s="368" t="s">
        <v>472</v>
      </c>
      <c r="C866" s="368" t="s">
        <v>3098</v>
      </c>
      <c r="D866" s="368" t="s">
        <v>3054</v>
      </c>
      <c r="E866" s="368" t="s">
        <v>3099</v>
      </c>
    </row>
    <row r="867" spans="1:5" x14ac:dyDescent="0.15">
      <c r="A867" s="368" t="s">
        <v>3100</v>
      </c>
      <c r="B867" s="368" t="s">
        <v>472</v>
      </c>
      <c r="C867" s="368" t="s">
        <v>3101</v>
      </c>
      <c r="D867" s="368" t="s">
        <v>3054</v>
      </c>
      <c r="E867" s="368" t="s">
        <v>3102</v>
      </c>
    </row>
    <row r="868" spans="1:5" x14ac:dyDescent="0.15">
      <c r="A868" s="368" t="s">
        <v>3103</v>
      </c>
      <c r="B868" s="368" t="s">
        <v>472</v>
      </c>
      <c r="C868" s="368" t="s">
        <v>3104</v>
      </c>
      <c r="D868" s="368" t="s">
        <v>3054</v>
      </c>
      <c r="E868" s="368" t="s">
        <v>3105</v>
      </c>
    </row>
    <row r="869" spans="1:5" x14ac:dyDescent="0.15">
      <c r="A869" s="368" t="s">
        <v>3106</v>
      </c>
      <c r="B869" s="368" t="s">
        <v>472</v>
      </c>
      <c r="C869" s="368" t="s">
        <v>3107</v>
      </c>
      <c r="D869" s="368" t="s">
        <v>3054</v>
      </c>
      <c r="E869" s="368" t="s">
        <v>3108</v>
      </c>
    </row>
    <row r="870" spans="1:5" x14ac:dyDescent="0.15">
      <c r="A870" s="368" t="s">
        <v>3109</v>
      </c>
      <c r="B870" s="368" t="s">
        <v>472</v>
      </c>
      <c r="C870" s="368" t="s">
        <v>3110</v>
      </c>
      <c r="D870" s="368" t="s">
        <v>3054</v>
      </c>
      <c r="E870" s="368" t="s">
        <v>3111</v>
      </c>
    </row>
    <row r="871" spans="1:5" x14ac:dyDescent="0.15">
      <c r="A871" s="368" t="s">
        <v>3112</v>
      </c>
      <c r="B871" s="368" t="s">
        <v>472</v>
      </c>
      <c r="C871" s="368" t="s">
        <v>3113</v>
      </c>
      <c r="D871" s="368" t="s">
        <v>3054</v>
      </c>
      <c r="E871" s="368" t="s">
        <v>3114</v>
      </c>
    </row>
    <row r="872" spans="1:5" x14ac:dyDescent="0.15">
      <c r="A872" s="368" t="s">
        <v>3115</v>
      </c>
      <c r="B872" s="368" t="s">
        <v>472</v>
      </c>
      <c r="C872" s="368" t="s">
        <v>3116</v>
      </c>
      <c r="D872" s="368" t="s">
        <v>3054</v>
      </c>
      <c r="E872" s="368" t="s">
        <v>3117</v>
      </c>
    </row>
    <row r="873" spans="1:5" x14ac:dyDescent="0.15">
      <c r="A873" s="368" t="s">
        <v>3118</v>
      </c>
      <c r="B873" s="368" t="s">
        <v>472</v>
      </c>
      <c r="C873" s="368" t="s">
        <v>2034</v>
      </c>
      <c r="D873" s="368" t="s">
        <v>3054</v>
      </c>
      <c r="E873" s="368" t="s">
        <v>3119</v>
      </c>
    </row>
    <row r="874" spans="1:5" x14ac:dyDescent="0.15">
      <c r="A874" s="368" t="s">
        <v>3120</v>
      </c>
      <c r="B874" s="368" t="s">
        <v>472</v>
      </c>
      <c r="C874" s="368" t="s">
        <v>3121</v>
      </c>
      <c r="D874" s="368" t="s">
        <v>3054</v>
      </c>
      <c r="E874" s="368" t="s">
        <v>3122</v>
      </c>
    </row>
    <row r="875" spans="1:5" x14ac:dyDescent="0.15">
      <c r="A875" s="368" t="s">
        <v>3123</v>
      </c>
      <c r="B875" s="368" t="s">
        <v>472</v>
      </c>
      <c r="C875" s="368" t="s">
        <v>3124</v>
      </c>
      <c r="D875" s="368" t="s">
        <v>3054</v>
      </c>
      <c r="E875" s="368" t="s">
        <v>3125</v>
      </c>
    </row>
    <row r="876" spans="1:5" x14ac:dyDescent="0.15">
      <c r="A876" s="368" t="s">
        <v>3126</v>
      </c>
      <c r="B876" s="368" t="s">
        <v>472</v>
      </c>
      <c r="C876" s="368" t="s">
        <v>3127</v>
      </c>
      <c r="D876" s="368" t="s">
        <v>3054</v>
      </c>
      <c r="E876" s="368" t="s">
        <v>3128</v>
      </c>
    </row>
    <row r="877" spans="1:5" x14ac:dyDescent="0.15">
      <c r="A877" s="368" t="s">
        <v>3129</v>
      </c>
      <c r="B877" s="368" t="s">
        <v>472</v>
      </c>
      <c r="C877" s="368" t="s">
        <v>3130</v>
      </c>
      <c r="D877" s="368" t="s">
        <v>3054</v>
      </c>
      <c r="E877" s="368" t="s">
        <v>3131</v>
      </c>
    </row>
    <row r="878" spans="1:5" x14ac:dyDescent="0.15">
      <c r="A878" s="368" t="s">
        <v>3132</v>
      </c>
      <c r="B878" s="368" t="s">
        <v>472</v>
      </c>
      <c r="C878" s="368" t="s">
        <v>3133</v>
      </c>
      <c r="D878" s="368" t="s">
        <v>3054</v>
      </c>
      <c r="E878" s="368" t="s">
        <v>3134</v>
      </c>
    </row>
    <row r="879" spans="1:5" x14ac:dyDescent="0.15">
      <c r="A879" s="368" t="s">
        <v>3135</v>
      </c>
      <c r="B879" s="368" t="s">
        <v>472</v>
      </c>
      <c r="C879" s="368" t="s">
        <v>3136</v>
      </c>
      <c r="D879" s="368" t="s">
        <v>3054</v>
      </c>
      <c r="E879" s="368" t="s">
        <v>3137</v>
      </c>
    </row>
    <row r="880" spans="1:5" x14ac:dyDescent="0.15">
      <c r="A880" s="368" t="s">
        <v>3138</v>
      </c>
      <c r="B880" s="368" t="s">
        <v>472</v>
      </c>
      <c r="C880" s="368" t="s">
        <v>3139</v>
      </c>
      <c r="D880" s="368" t="s">
        <v>3054</v>
      </c>
      <c r="E880" s="368" t="s">
        <v>3140</v>
      </c>
    </row>
    <row r="881" spans="1:5" x14ac:dyDescent="0.15">
      <c r="A881" s="368" t="s">
        <v>3141</v>
      </c>
      <c r="B881" s="368" t="s">
        <v>472</v>
      </c>
      <c r="C881" s="368" t="s">
        <v>3142</v>
      </c>
      <c r="D881" s="368" t="s">
        <v>3054</v>
      </c>
      <c r="E881" s="368" t="s">
        <v>3143</v>
      </c>
    </row>
    <row r="882" spans="1:5" x14ac:dyDescent="0.15">
      <c r="A882" s="368" t="s">
        <v>3144</v>
      </c>
      <c r="B882" s="368" t="s">
        <v>472</v>
      </c>
      <c r="C882" s="368" t="s">
        <v>3145</v>
      </c>
      <c r="D882" s="368" t="s">
        <v>3054</v>
      </c>
      <c r="E882" s="368" t="s">
        <v>3146</v>
      </c>
    </row>
    <row r="883" spans="1:5" x14ac:dyDescent="0.15">
      <c r="A883" s="368" t="s">
        <v>3147</v>
      </c>
      <c r="B883" s="368" t="s">
        <v>472</v>
      </c>
      <c r="C883" s="368" t="s">
        <v>3148</v>
      </c>
      <c r="D883" s="368" t="s">
        <v>3054</v>
      </c>
      <c r="E883" s="368" t="s">
        <v>3149</v>
      </c>
    </row>
    <row r="884" spans="1:5" x14ac:dyDescent="0.15">
      <c r="A884" s="368" t="s">
        <v>3150</v>
      </c>
      <c r="B884" s="368" t="s">
        <v>472</v>
      </c>
      <c r="C884" s="368" t="s">
        <v>3151</v>
      </c>
      <c r="D884" s="368" t="s">
        <v>3054</v>
      </c>
      <c r="E884" s="368" t="s">
        <v>3152</v>
      </c>
    </row>
    <row r="885" spans="1:5" x14ac:dyDescent="0.15">
      <c r="A885" s="368" t="s">
        <v>3153</v>
      </c>
      <c r="B885" s="368" t="s">
        <v>472</v>
      </c>
      <c r="C885" s="368" t="s">
        <v>3154</v>
      </c>
      <c r="D885" s="368" t="s">
        <v>3054</v>
      </c>
      <c r="E885" s="368" t="s">
        <v>3155</v>
      </c>
    </row>
    <row r="886" spans="1:5" x14ac:dyDescent="0.15">
      <c r="A886" s="368" t="s">
        <v>3156</v>
      </c>
      <c r="B886" s="368" t="s">
        <v>472</v>
      </c>
      <c r="C886" s="368" t="s">
        <v>3157</v>
      </c>
      <c r="D886" s="368" t="s">
        <v>3054</v>
      </c>
      <c r="E886" s="368" t="s">
        <v>3158</v>
      </c>
    </row>
    <row r="887" spans="1:5" x14ac:dyDescent="0.15">
      <c r="A887" s="368" t="s">
        <v>3159</v>
      </c>
      <c r="B887" s="368" t="s">
        <v>472</v>
      </c>
      <c r="C887" s="368" t="s">
        <v>3160</v>
      </c>
      <c r="D887" s="368" t="s">
        <v>3054</v>
      </c>
      <c r="E887" s="368" t="s">
        <v>3161</v>
      </c>
    </row>
    <row r="888" spans="1:5" x14ac:dyDescent="0.15">
      <c r="A888" s="368" t="s">
        <v>3162</v>
      </c>
      <c r="B888" s="368" t="s">
        <v>472</v>
      </c>
      <c r="C888" s="368" t="s">
        <v>3163</v>
      </c>
      <c r="D888" s="368" t="s">
        <v>3054</v>
      </c>
      <c r="E888" s="368" t="s">
        <v>3164</v>
      </c>
    </row>
    <row r="889" spans="1:5" x14ac:dyDescent="0.15">
      <c r="A889" s="368" t="s">
        <v>3165</v>
      </c>
      <c r="B889" s="368" t="s">
        <v>472</v>
      </c>
      <c r="C889" s="368" t="s">
        <v>3166</v>
      </c>
      <c r="D889" s="368" t="s">
        <v>3054</v>
      </c>
      <c r="E889" s="368" t="s">
        <v>3167</v>
      </c>
    </row>
    <row r="890" spans="1:5" x14ac:dyDescent="0.15">
      <c r="A890" s="368" t="s">
        <v>3168</v>
      </c>
      <c r="B890" s="368" t="s">
        <v>472</v>
      </c>
      <c r="C890" s="368" t="s">
        <v>3169</v>
      </c>
      <c r="D890" s="368" t="s">
        <v>3054</v>
      </c>
      <c r="E890" s="368" t="s">
        <v>3170</v>
      </c>
    </row>
    <row r="891" spans="1:5" x14ac:dyDescent="0.15">
      <c r="A891" s="368" t="s">
        <v>3171</v>
      </c>
      <c r="B891" s="368" t="s">
        <v>472</v>
      </c>
      <c r="C891" s="368" t="s">
        <v>3172</v>
      </c>
      <c r="D891" s="368" t="s">
        <v>3054</v>
      </c>
      <c r="E891" s="368" t="s">
        <v>3173</v>
      </c>
    </row>
    <row r="892" spans="1:5" x14ac:dyDescent="0.15">
      <c r="A892" s="368" t="s">
        <v>3174</v>
      </c>
      <c r="B892" s="368" t="s">
        <v>472</v>
      </c>
      <c r="C892" s="368" t="s">
        <v>3175</v>
      </c>
      <c r="D892" s="368" t="s">
        <v>3054</v>
      </c>
      <c r="E892" s="368" t="s">
        <v>3176</v>
      </c>
    </row>
    <row r="893" spans="1:5" x14ac:dyDescent="0.15">
      <c r="A893" s="368" t="s">
        <v>3177</v>
      </c>
      <c r="B893" s="368" t="s">
        <v>472</v>
      </c>
      <c r="C893" s="368" t="s">
        <v>3178</v>
      </c>
      <c r="D893" s="368" t="s">
        <v>3054</v>
      </c>
      <c r="E893" s="368" t="s">
        <v>3179</v>
      </c>
    </row>
    <row r="894" spans="1:5" x14ac:dyDescent="0.15">
      <c r="A894" s="368" t="s">
        <v>3180</v>
      </c>
      <c r="B894" s="368" t="s">
        <v>472</v>
      </c>
      <c r="C894" s="368" t="s">
        <v>3181</v>
      </c>
      <c r="D894" s="368" t="s">
        <v>3054</v>
      </c>
      <c r="E894" s="368" t="s">
        <v>3182</v>
      </c>
    </row>
    <row r="895" spans="1:5" x14ac:dyDescent="0.15">
      <c r="A895" s="368" t="s">
        <v>3183</v>
      </c>
      <c r="B895" s="368" t="s">
        <v>472</v>
      </c>
      <c r="C895" s="368" t="s">
        <v>3184</v>
      </c>
      <c r="D895" s="368" t="s">
        <v>3054</v>
      </c>
      <c r="E895" s="368" t="s">
        <v>3185</v>
      </c>
    </row>
    <row r="896" spans="1:5" x14ac:dyDescent="0.15">
      <c r="A896" s="368" t="s">
        <v>3186</v>
      </c>
      <c r="B896" s="368" t="s">
        <v>472</v>
      </c>
      <c r="C896" s="368" t="s">
        <v>3187</v>
      </c>
      <c r="D896" s="368" t="s">
        <v>3054</v>
      </c>
      <c r="E896" s="368" t="s">
        <v>3188</v>
      </c>
    </row>
    <row r="897" spans="1:5" x14ac:dyDescent="0.15">
      <c r="A897" s="368" t="s">
        <v>3189</v>
      </c>
      <c r="B897" s="368" t="s">
        <v>472</v>
      </c>
      <c r="C897" s="368" t="s">
        <v>3190</v>
      </c>
      <c r="D897" s="368" t="s">
        <v>3054</v>
      </c>
      <c r="E897" s="368" t="s">
        <v>3191</v>
      </c>
    </row>
    <row r="898" spans="1:5" x14ac:dyDescent="0.15">
      <c r="A898" s="368" t="s">
        <v>3192</v>
      </c>
      <c r="B898" s="368" t="s">
        <v>472</v>
      </c>
      <c r="C898" s="368" t="s">
        <v>3193</v>
      </c>
      <c r="D898" s="368" t="s">
        <v>3054</v>
      </c>
      <c r="E898" s="368" t="s">
        <v>3194</v>
      </c>
    </row>
    <row r="899" spans="1:5" x14ac:dyDescent="0.15">
      <c r="A899" s="368" t="s">
        <v>3195</v>
      </c>
      <c r="B899" s="368" t="s">
        <v>472</v>
      </c>
      <c r="C899" s="368" t="s">
        <v>3196</v>
      </c>
      <c r="D899" s="368" t="s">
        <v>3054</v>
      </c>
      <c r="E899" s="368" t="s">
        <v>3197</v>
      </c>
    </row>
    <row r="900" spans="1:5" x14ac:dyDescent="0.15">
      <c r="A900" s="368" t="s">
        <v>3198</v>
      </c>
      <c r="B900" s="368" t="s">
        <v>472</v>
      </c>
      <c r="C900" s="368" t="s">
        <v>3199</v>
      </c>
      <c r="D900" s="368" t="s">
        <v>3054</v>
      </c>
      <c r="E900" s="368" t="s">
        <v>3200</v>
      </c>
    </row>
    <row r="901" spans="1:5" x14ac:dyDescent="0.15">
      <c r="A901" s="368" t="s">
        <v>3201</v>
      </c>
      <c r="B901" s="368" t="s">
        <v>472</v>
      </c>
      <c r="C901" s="368" t="s">
        <v>3202</v>
      </c>
      <c r="D901" s="368" t="s">
        <v>3054</v>
      </c>
      <c r="E901" s="368" t="s">
        <v>3203</v>
      </c>
    </row>
    <row r="902" spans="1:5" x14ac:dyDescent="0.15">
      <c r="A902" s="368" t="s">
        <v>3204</v>
      </c>
      <c r="B902" s="368" t="s">
        <v>472</v>
      </c>
      <c r="C902" s="368" t="s">
        <v>3205</v>
      </c>
      <c r="D902" s="368" t="s">
        <v>3054</v>
      </c>
      <c r="E902" s="368" t="s">
        <v>3206</v>
      </c>
    </row>
    <row r="903" spans="1:5" x14ac:dyDescent="0.15">
      <c r="A903" s="368" t="s">
        <v>3207</v>
      </c>
      <c r="B903" s="368" t="s">
        <v>472</v>
      </c>
      <c r="C903" s="368" t="s">
        <v>3208</v>
      </c>
      <c r="D903" s="368" t="s">
        <v>3054</v>
      </c>
      <c r="E903" s="368" t="s">
        <v>3209</v>
      </c>
    </row>
    <row r="904" spans="1:5" x14ac:dyDescent="0.15">
      <c r="A904" s="368" t="s">
        <v>3210</v>
      </c>
      <c r="B904" s="368" t="s">
        <v>472</v>
      </c>
      <c r="C904" s="368" t="s">
        <v>3211</v>
      </c>
      <c r="D904" s="368" t="s">
        <v>3054</v>
      </c>
      <c r="E904" s="368" t="s">
        <v>3212</v>
      </c>
    </row>
    <row r="905" spans="1:5" x14ac:dyDescent="0.15">
      <c r="A905" s="368" t="s">
        <v>3213</v>
      </c>
      <c r="B905" s="368" t="s">
        <v>472</v>
      </c>
      <c r="C905" s="368" t="s">
        <v>3214</v>
      </c>
      <c r="D905" s="368" t="s">
        <v>3054</v>
      </c>
      <c r="E905" s="368" t="s">
        <v>3215</v>
      </c>
    </row>
    <row r="906" spans="1:5" x14ac:dyDescent="0.15">
      <c r="A906" s="368" t="s">
        <v>3216</v>
      </c>
      <c r="B906" s="368" t="s">
        <v>472</v>
      </c>
      <c r="C906" s="368" t="s">
        <v>3217</v>
      </c>
      <c r="D906" s="368" t="s">
        <v>3054</v>
      </c>
      <c r="E906" s="368" t="s">
        <v>3218</v>
      </c>
    </row>
    <row r="907" spans="1:5" x14ac:dyDescent="0.15">
      <c r="A907" s="368" t="s">
        <v>3219</v>
      </c>
      <c r="B907" s="368" t="s">
        <v>472</v>
      </c>
      <c r="C907" s="368" t="s">
        <v>3220</v>
      </c>
      <c r="D907" s="368" t="s">
        <v>3054</v>
      </c>
      <c r="E907" s="368" t="s">
        <v>3221</v>
      </c>
    </row>
    <row r="908" spans="1:5" x14ac:dyDescent="0.15">
      <c r="A908" s="368" t="s">
        <v>3222</v>
      </c>
      <c r="B908" s="368" t="s">
        <v>472</v>
      </c>
      <c r="C908" s="368" t="s">
        <v>3223</v>
      </c>
      <c r="D908" s="368" t="s">
        <v>3054</v>
      </c>
      <c r="E908" s="368" t="s">
        <v>3224</v>
      </c>
    </row>
    <row r="909" spans="1:5" x14ac:dyDescent="0.15">
      <c r="A909" s="368" t="s">
        <v>3225</v>
      </c>
      <c r="B909" s="368" t="s">
        <v>472</v>
      </c>
      <c r="C909" s="368" t="s">
        <v>3226</v>
      </c>
      <c r="D909" s="368" t="s">
        <v>3054</v>
      </c>
      <c r="E909" s="368" t="s">
        <v>3227</v>
      </c>
    </row>
    <row r="910" spans="1:5" x14ac:dyDescent="0.15">
      <c r="A910" s="368" t="s">
        <v>3228</v>
      </c>
      <c r="B910" s="368" t="s">
        <v>472</v>
      </c>
      <c r="C910" s="368" t="s">
        <v>3229</v>
      </c>
      <c r="D910" s="368" t="s">
        <v>3054</v>
      </c>
      <c r="E910" s="368" t="s">
        <v>3230</v>
      </c>
    </row>
    <row r="911" spans="1:5" x14ac:dyDescent="0.15">
      <c r="A911" s="368" t="s">
        <v>3231</v>
      </c>
      <c r="B911" s="368" t="s">
        <v>472</v>
      </c>
      <c r="C911" s="368" t="s">
        <v>3232</v>
      </c>
      <c r="D911" s="368" t="s">
        <v>3054</v>
      </c>
      <c r="E911" s="368" t="s">
        <v>3233</v>
      </c>
    </row>
    <row r="912" spans="1:5" x14ac:dyDescent="0.15">
      <c r="A912" s="368" t="s">
        <v>3234</v>
      </c>
      <c r="B912" s="368" t="s">
        <v>472</v>
      </c>
      <c r="C912" s="368" t="s">
        <v>3235</v>
      </c>
      <c r="D912" s="368" t="s">
        <v>3054</v>
      </c>
      <c r="E912" s="368" t="s">
        <v>3236</v>
      </c>
    </row>
    <row r="913" spans="1:5" x14ac:dyDescent="0.15">
      <c r="A913" s="368" t="s">
        <v>3237</v>
      </c>
      <c r="B913" s="368" t="s">
        <v>472</v>
      </c>
      <c r="C913" s="368" t="s">
        <v>3238</v>
      </c>
      <c r="D913" s="368" t="s">
        <v>3054</v>
      </c>
      <c r="E913" s="368" t="s">
        <v>3239</v>
      </c>
    </row>
    <row r="914" spans="1:5" x14ac:dyDescent="0.15">
      <c r="A914" s="368" t="s">
        <v>3240</v>
      </c>
      <c r="B914" s="368" t="s">
        <v>472</v>
      </c>
      <c r="C914" s="368" t="s">
        <v>3241</v>
      </c>
      <c r="D914" s="368" t="s">
        <v>3054</v>
      </c>
      <c r="E914" s="368" t="s">
        <v>3242</v>
      </c>
    </row>
    <row r="915" spans="1:5" x14ac:dyDescent="0.15">
      <c r="A915" s="368" t="s">
        <v>3243</v>
      </c>
      <c r="B915" s="368" t="s">
        <v>472</v>
      </c>
      <c r="C915" s="368" t="s">
        <v>1030</v>
      </c>
      <c r="D915" s="368" t="s">
        <v>3054</v>
      </c>
      <c r="E915" s="368" t="s">
        <v>3244</v>
      </c>
    </row>
    <row r="916" spans="1:5" x14ac:dyDescent="0.15">
      <c r="A916" s="368" t="s">
        <v>3245</v>
      </c>
      <c r="B916" s="368" t="s">
        <v>472</v>
      </c>
      <c r="C916" s="368" t="s">
        <v>3246</v>
      </c>
      <c r="D916" s="368" t="s">
        <v>3054</v>
      </c>
      <c r="E916" s="368" t="s">
        <v>3247</v>
      </c>
    </row>
    <row r="917" spans="1:5" x14ac:dyDescent="0.15">
      <c r="A917" s="368" t="s">
        <v>3248</v>
      </c>
      <c r="B917" s="368" t="s">
        <v>472</v>
      </c>
      <c r="C917" s="368" t="s">
        <v>3249</v>
      </c>
      <c r="D917" s="368" t="s">
        <v>3054</v>
      </c>
      <c r="E917" s="368" t="s">
        <v>3250</v>
      </c>
    </row>
    <row r="918" spans="1:5" x14ac:dyDescent="0.15">
      <c r="A918" s="368" t="s">
        <v>3251</v>
      </c>
      <c r="B918" s="368" t="s">
        <v>472</v>
      </c>
      <c r="C918" s="368" t="s">
        <v>3252</v>
      </c>
      <c r="D918" s="368" t="s">
        <v>3054</v>
      </c>
      <c r="E918" s="368" t="s">
        <v>3253</v>
      </c>
    </row>
    <row r="919" spans="1:5" x14ac:dyDescent="0.15">
      <c r="A919" s="368" t="s">
        <v>3254</v>
      </c>
      <c r="B919" s="368" t="s">
        <v>472</v>
      </c>
      <c r="C919" s="368" t="s">
        <v>3255</v>
      </c>
      <c r="D919" s="368" t="s">
        <v>3054</v>
      </c>
      <c r="E919" s="368" t="s">
        <v>3256</v>
      </c>
    </row>
    <row r="920" spans="1:5" x14ac:dyDescent="0.15">
      <c r="A920" s="368" t="s">
        <v>3257</v>
      </c>
      <c r="B920" s="368" t="s">
        <v>472</v>
      </c>
      <c r="C920" s="368" t="s">
        <v>3258</v>
      </c>
      <c r="D920" s="368" t="s">
        <v>3054</v>
      </c>
      <c r="E920" s="368" t="s">
        <v>3259</v>
      </c>
    </row>
    <row r="921" spans="1:5" x14ac:dyDescent="0.15">
      <c r="A921" s="368" t="s">
        <v>3260</v>
      </c>
      <c r="B921" s="368" t="s">
        <v>472</v>
      </c>
      <c r="C921" s="368" t="s">
        <v>2052</v>
      </c>
      <c r="D921" s="368" t="s">
        <v>3054</v>
      </c>
      <c r="E921" s="368" t="s">
        <v>2053</v>
      </c>
    </row>
    <row r="922" spans="1:5" x14ac:dyDescent="0.15">
      <c r="A922" s="368" t="s">
        <v>3261</v>
      </c>
      <c r="B922" s="368" t="s">
        <v>472</v>
      </c>
      <c r="C922" s="368" t="s">
        <v>3262</v>
      </c>
      <c r="D922" s="368" t="s">
        <v>3054</v>
      </c>
      <c r="E922" s="368" t="s">
        <v>3263</v>
      </c>
    </row>
    <row r="923" spans="1:5" x14ac:dyDescent="0.15">
      <c r="A923" s="368" t="s">
        <v>3264</v>
      </c>
      <c r="B923" s="368" t="s">
        <v>472</v>
      </c>
      <c r="C923" s="368" t="s">
        <v>3265</v>
      </c>
      <c r="D923" s="368" t="s">
        <v>3054</v>
      </c>
      <c r="E923" s="368" t="s">
        <v>3266</v>
      </c>
    </row>
    <row r="924" spans="1:5" x14ac:dyDescent="0.15">
      <c r="A924" s="368" t="s">
        <v>3267</v>
      </c>
      <c r="B924" s="368" t="s">
        <v>472</v>
      </c>
      <c r="C924" s="368" t="s">
        <v>3268</v>
      </c>
      <c r="D924" s="368" t="s">
        <v>3054</v>
      </c>
      <c r="E924" s="368" t="s">
        <v>3269</v>
      </c>
    </row>
    <row r="925" spans="1:5" x14ac:dyDescent="0.15">
      <c r="A925" s="368" t="s">
        <v>3270</v>
      </c>
      <c r="B925" s="368" t="s">
        <v>472</v>
      </c>
      <c r="C925" s="368" t="s">
        <v>3271</v>
      </c>
      <c r="D925" s="368" t="s">
        <v>3054</v>
      </c>
      <c r="E925" s="368" t="s">
        <v>3272</v>
      </c>
    </row>
    <row r="926" spans="1:5" x14ac:dyDescent="0.15">
      <c r="A926" s="368" t="s">
        <v>3273</v>
      </c>
      <c r="B926" s="368" t="s">
        <v>472</v>
      </c>
      <c r="C926" s="368" t="s">
        <v>3274</v>
      </c>
      <c r="D926" s="368" t="s">
        <v>3054</v>
      </c>
      <c r="E926" s="368" t="s">
        <v>3275</v>
      </c>
    </row>
    <row r="927" spans="1:5" x14ac:dyDescent="0.15">
      <c r="A927" s="368" t="s">
        <v>3276</v>
      </c>
      <c r="B927" s="368" t="s">
        <v>472</v>
      </c>
      <c r="C927" s="368" t="s">
        <v>3277</v>
      </c>
      <c r="D927" s="368" t="s">
        <v>3054</v>
      </c>
      <c r="E927" s="368" t="s">
        <v>3278</v>
      </c>
    </row>
    <row r="928" spans="1:5" x14ac:dyDescent="0.15">
      <c r="A928" s="368" t="s">
        <v>3279</v>
      </c>
      <c r="B928" s="368" t="s">
        <v>472</v>
      </c>
      <c r="C928" s="368" t="s">
        <v>3280</v>
      </c>
      <c r="D928" s="368" t="s">
        <v>3054</v>
      </c>
      <c r="E928" s="368" t="s">
        <v>3281</v>
      </c>
    </row>
    <row r="929" spans="1:5" x14ac:dyDescent="0.15">
      <c r="A929" s="368" t="s">
        <v>3282</v>
      </c>
      <c r="B929" s="368" t="s">
        <v>473</v>
      </c>
      <c r="C929" s="368"/>
      <c r="D929" s="368" t="s">
        <v>3283</v>
      </c>
      <c r="E929" s="368"/>
    </row>
    <row r="930" spans="1:5" x14ac:dyDescent="0.15">
      <c r="A930" s="368" t="s">
        <v>3284</v>
      </c>
      <c r="B930" s="368" t="s">
        <v>473</v>
      </c>
      <c r="C930" s="368" t="s">
        <v>3285</v>
      </c>
      <c r="D930" s="368" t="s">
        <v>3283</v>
      </c>
      <c r="E930" s="368" t="s">
        <v>3286</v>
      </c>
    </row>
    <row r="931" spans="1:5" x14ac:dyDescent="0.15">
      <c r="A931" s="368" t="s">
        <v>3287</v>
      </c>
      <c r="B931" s="368" t="s">
        <v>473</v>
      </c>
      <c r="C931" s="368" t="s">
        <v>3288</v>
      </c>
      <c r="D931" s="368" t="s">
        <v>3283</v>
      </c>
      <c r="E931" s="368" t="s">
        <v>3289</v>
      </c>
    </row>
    <row r="932" spans="1:5" x14ac:dyDescent="0.15">
      <c r="A932" s="368" t="s">
        <v>3290</v>
      </c>
      <c r="B932" s="368" t="s">
        <v>473</v>
      </c>
      <c r="C932" s="368" t="s">
        <v>3291</v>
      </c>
      <c r="D932" s="368" t="s">
        <v>3283</v>
      </c>
      <c r="E932" s="368" t="s">
        <v>3292</v>
      </c>
    </row>
    <row r="933" spans="1:5" x14ac:dyDescent="0.15">
      <c r="A933" s="368" t="s">
        <v>3293</v>
      </c>
      <c r="B933" s="368" t="s">
        <v>473</v>
      </c>
      <c r="C933" s="368" t="s">
        <v>3294</v>
      </c>
      <c r="D933" s="368" t="s">
        <v>3283</v>
      </c>
      <c r="E933" s="368" t="s">
        <v>3295</v>
      </c>
    </row>
    <row r="934" spans="1:5" x14ac:dyDescent="0.15">
      <c r="A934" s="368" t="s">
        <v>3296</v>
      </c>
      <c r="B934" s="368" t="s">
        <v>473</v>
      </c>
      <c r="C934" s="368" t="s">
        <v>3297</v>
      </c>
      <c r="D934" s="368" t="s">
        <v>3283</v>
      </c>
      <c r="E934" s="368" t="s">
        <v>3298</v>
      </c>
    </row>
    <row r="935" spans="1:5" x14ac:dyDescent="0.15">
      <c r="A935" s="368" t="s">
        <v>3299</v>
      </c>
      <c r="B935" s="368" t="s">
        <v>473</v>
      </c>
      <c r="C935" s="368" t="s">
        <v>3300</v>
      </c>
      <c r="D935" s="368" t="s">
        <v>3283</v>
      </c>
      <c r="E935" s="368" t="s">
        <v>3301</v>
      </c>
    </row>
    <row r="936" spans="1:5" x14ac:dyDescent="0.15">
      <c r="A936" s="368" t="s">
        <v>3302</v>
      </c>
      <c r="B936" s="368" t="s">
        <v>473</v>
      </c>
      <c r="C936" s="368" t="s">
        <v>3303</v>
      </c>
      <c r="D936" s="368" t="s">
        <v>3283</v>
      </c>
      <c r="E936" s="368" t="s">
        <v>3304</v>
      </c>
    </row>
    <row r="937" spans="1:5" x14ac:dyDescent="0.15">
      <c r="A937" s="368" t="s">
        <v>3305</v>
      </c>
      <c r="B937" s="368" t="s">
        <v>473</v>
      </c>
      <c r="C937" s="368" t="s">
        <v>3306</v>
      </c>
      <c r="D937" s="368" t="s">
        <v>3283</v>
      </c>
      <c r="E937" s="368" t="s">
        <v>3307</v>
      </c>
    </row>
    <row r="938" spans="1:5" x14ac:dyDescent="0.15">
      <c r="A938" s="368" t="s">
        <v>3308</v>
      </c>
      <c r="B938" s="368" t="s">
        <v>473</v>
      </c>
      <c r="C938" s="368" t="s">
        <v>3309</v>
      </c>
      <c r="D938" s="368" t="s">
        <v>3283</v>
      </c>
      <c r="E938" s="368" t="s">
        <v>3310</v>
      </c>
    </row>
    <row r="939" spans="1:5" x14ac:dyDescent="0.15">
      <c r="A939" s="368" t="s">
        <v>3311</v>
      </c>
      <c r="B939" s="368" t="s">
        <v>473</v>
      </c>
      <c r="C939" s="368" t="s">
        <v>3312</v>
      </c>
      <c r="D939" s="368" t="s">
        <v>3283</v>
      </c>
      <c r="E939" s="368" t="s">
        <v>3313</v>
      </c>
    </row>
    <row r="940" spans="1:5" x14ac:dyDescent="0.15">
      <c r="A940" s="368" t="s">
        <v>3314</v>
      </c>
      <c r="B940" s="368" t="s">
        <v>473</v>
      </c>
      <c r="C940" s="368" t="s">
        <v>3315</v>
      </c>
      <c r="D940" s="368" t="s">
        <v>3283</v>
      </c>
      <c r="E940" s="368" t="s">
        <v>3316</v>
      </c>
    </row>
    <row r="941" spans="1:5" x14ac:dyDescent="0.15">
      <c r="A941" s="368" t="s">
        <v>3317</v>
      </c>
      <c r="B941" s="368" t="s">
        <v>473</v>
      </c>
      <c r="C941" s="368" t="s">
        <v>3318</v>
      </c>
      <c r="D941" s="368" t="s">
        <v>3283</v>
      </c>
      <c r="E941" s="368" t="s">
        <v>3319</v>
      </c>
    </row>
    <row r="942" spans="1:5" x14ac:dyDescent="0.15">
      <c r="A942" s="368" t="s">
        <v>3320</v>
      </c>
      <c r="B942" s="368" t="s">
        <v>473</v>
      </c>
      <c r="C942" s="368" t="s">
        <v>3321</v>
      </c>
      <c r="D942" s="368" t="s">
        <v>3283</v>
      </c>
      <c r="E942" s="368" t="s">
        <v>3322</v>
      </c>
    </row>
    <row r="943" spans="1:5" x14ac:dyDescent="0.15">
      <c r="A943" s="368" t="s">
        <v>3323</v>
      </c>
      <c r="B943" s="368" t="s">
        <v>473</v>
      </c>
      <c r="C943" s="368" t="s">
        <v>3324</v>
      </c>
      <c r="D943" s="368" t="s">
        <v>3283</v>
      </c>
      <c r="E943" s="368" t="s">
        <v>3325</v>
      </c>
    </row>
    <row r="944" spans="1:5" x14ac:dyDescent="0.15">
      <c r="A944" s="368" t="s">
        <v>3326</v>
      </c>
      <c r="B944" s="368" t="s">
        <v>473</v>
      </c>
      <c r="C944" s="368" t="s">
        <v>3327</v>
      </c>
      <c r="D944" s="368" t="s">
        <v>3283</v>
      </c>
      <c r="E944" s="368" t="s">
        <v>1491</v>
      </c>
    </row>
    <row r="945" spans="1:5" x14ac:dyDescent="0.15">
      <c r="A945" s="368" t="s">
        <v>3328</v>
      </c>
      <c r="B945" s="368" t="s">
        <v>473</v>
      </c>
      <c r="C945" s="368" t="s">
        <v>3329</v>
      </c>
      <c r="D945" s="368" t="s">
        <v>3283</v>
      </c>
      <c r="E945" s="368" t="s">
        <v>3330</v>
      </c>
    </row>
    <row r="946" spans="1:5" x14ac:dyDescent="0.15">
      <c r="A946" s="368" t="s">
        <v>3331</v>
      </c>
      <c r="B946" s="368" t="s">
        <v>473</v>
      </c>
      <c r="C946" s="368" t="s">
        <v>3332</v>
      </c>
      <c r="D946" s="368" t="s">
        <v>3283</v>
      </c>
      <c r="E946" s="368" t="s">
        <v>3333</v>
      </c>
    </row>
    <row r="947" spans="1:5" x14ac:dyDescent="0.15">
      <c r="A947" s="368" t="s">
        <v>3334</v>
      </c>
      <c r="B947" s="368" t="s">
        <v>473</v>
      </c>
      <c r="C947" s="368" t="s">
        <v>3335</v>
      </c>
      <c r="D947" s="368" t="s">
        <v>3283</v>
      </c>
      <c r="E947" s="368" t="s">
        <v>3336</v>
      </c>
    </row>
    <row r="948" spans="1:5" x14ac:dyDescent="0.15">
      <c r="A948" s="368" t="s">
        <v>3337</v>
      </c>
      <c r="B948" s="368" t="s">
        <v>473</v>
      </c>
      <c r="C948" s="368" t="s">
        <v>3338</v>
      </c>
      <c r="D948" s="368" t="s">
        <v>3283</v>
      </c>
      <c r="E948" s="368" t="s">
        <v>3339</v>
      </c>
    </row>
    <row r="949" spans="1:5" x14ac:dyDescent="0.15">
      <c r="A949" s="368" t="s">
        <v>3340</v>
      </c>
      <c r="B949" s="368" t="s">
        <v>473</v>
      </c>
      <c r="C949" s="368" t="s">
        <v>3341</v>
      </c>
      <c r="D949" s="368" t="s">
        <v>3283</v>
      </c>
      <c r="E949" s="368" t="s">
        <v>3342</v>
      </c>
    </row>
    <row r="950" spans="1:5" x14ac:dyDescent="0.15">
      <c r="A950" s="368" t="s">
        <v>3343</v>
      </c>
      <c r="B950" s="368" t="s">
        <v>473</v>
      </c>
      <c r="C950" s="368" t="s">
        <v>3344</v>
      </c>
      <c r="D950" s="368" t="s">
        <v>3283</v>
      </c>
      <c r="E950" s="368" t="s">
        <v>3345</v>
      </c>
    </row>
    <row r="951" spans="1:5" x14ac:dyDescent="0.15">
      <c r="A951" s="368" t="s">
        <v>3346</v>
      </c>
      <c r="B951" s="368" t="s">
        <v>473</v>
      </c>
      <c r="C951" s="368" t="s">
        <v>3347</v>
      </c>
      <c r="D951" s="368" t="s">
        <v>3283</v>
      </c>
      <c r="E951" s="368" t="s">
        <v>3348</v>
      </c>
    </row>
    <row r="952" spans="1:5" x14ac:dyDescent="0.15">
      <c r="A952" s="368" t="s">
        <v>3349</v>
      </c>
      <c r="B952" s="368" t="s">
        <v>473</v>
      </c>
      <c r="C952" s="368" t="s">
        <v>3350</v>
      </c>
      <c r="D952" s="368" t="s">
        <v>3283</v>
      </c>
      <c r="E952" s="368" t="s">
        <v>3351</v>
      </c>
    </row>
    <row r="953" spans="1:5" x14ac:dyDescent="0.15">
      <c r="A953" s="368" t="s">
        <v>3352</v>
      </c>
      <c r="B953" s="368" t="s">
        <v>473</v>
      </c>
      <c r="C953" s="368" t="s">
        <v>3353</v>
      </c>
      <c r="D953" s="368" t="s">
        <v>3283</v>
      </c>
      <c r="E953" s="368" t="s">
        <v>3354</v>
      </c>
    </row>
    <row r="954" spans="1:5" x14ac:dyDescent="0.15">
      <c r="A954" s="368" t="s">
        <v>3355</v>
      </c>
      <c r="B954" s="368" t="s">
        <v>473</v>
      </c>
      <c r="C954" s="368" t="s">
        <v>3356</v>
      </c>
      <c r="D954" s="368" t="s">
        <v>3283</v>
      </c>
      <c r="E954" s="368" t="s">
        <v>3357</v>
      </c>
    </row>
    <row r="955" spans="1:5" x14ac:dyDescent="0.15">
      <c r="A955" s="368" t="s">
        <v>3358</v>
      </c>
      <c r="B955" s="368" t="s">
        <v>473</v>
      </c>
      <c r="C955" s="368" t="s">
        <v>3359</v>
      </c>
      <c r="D955" s="368" t="s">
        <v>3283</v>
      </c>
      <c r="E955" s="368" t="s">
        <v>3360</v>
      </c>
    </row>
    <row r="956" spans="1:5" x14ac:dyDescent="0.15">
      <c r="A956" s="368" t="s">
        <v>3361</v>
      </c>
      <c r="B956" s="368" t="s">
        <v>473</v>
      </c>
      <c r="C956" s="368" t="s">
        <v>3362</v>
      </c>
      <c r="D956" s="368" t="s">
        <v>3283</v>
      </c>
      <c r="E956" s="368" t="s">
        <v>3363</v>
      </c>
    </row>
    <row r="957" spans="1:5" x14ac:dyDescent="0.15">
      <c r="A957" s="368" t="s">
        <v>3364</v>
      </c>
      <c r="B957" s="368" t="s">
        <v>473</v>
      </c>
      <c r="C957" s="368" t="s">
        <v>3365</v>
      </c>
      <c r="D957" s="368" t="s">
        <v>3283</v>
      </c>
      <c r="E957" s="368" t="s">
        <v>3366</v>
      </c>
    </row>
    <row r="958" spans="1:5" x14ac:dyDescent="0.15">
      <c r="A958" s="368" t="s">
        <v>3367</v>
      </c>
      <c r="B958" s="368" t="s">
        <v>473</v>
      </c>
      <c r="C958" s="368" t="s">
        <v>3368</v>
      </c>
      <c r="D958" s="368" t="s">
        <v>3283</v>
      </c>
      <c r="E958" s="368" t="s">
        <v>3369</v>
      </c>
    </row>
    <row r="959" spans="1:5" x14ac:dyDescent="0.15">
      <c r="A959" s="368" t="s">
        <v>3370</v>
      </c>
      <c r="B959" s="368" t="s">
        <v>473</v>
      </c>
      <c r="C959" s="368" t="s">
        <v>3371</v>
      </c>
      <c r="D959" s="368" t="s">
        <v>3283</v>
      </c>
      <c r="E959" s="368" t="s">
        <v>3372</v>
      </c>
    </row>
    <row r="960" spans="1:5" x14ac:dyDescent="0.15">
      <c r="A960" s="368" t="s">
        <v>3373</v>
      </c>
      <c r="B960" s="368" t="s">
        <v>473</v>
      </c>
      <c r="C960" s="368" t="s">
        <v>3374</v>
      </c>
      <c r="D960" s="368" t="s">
        <v>3283</v>
      </c>
      <c r="E960" s="368" t="s">
        <v>3375</v>
      </c>
    </row>
    <row r="961" spans="1:5" x14ac:dyDescent="0.15">
      <c r="A961" s="368" t="s">
        <v>3376</v>
      </c>
      <c r="B961" s="368" t="s">
        <v>473</v>
      </c>
      <c r="C961" s="368" t="s">
        <v>1030</v>
      </c>
      <c r="D961" s="368" t="s">
        <v>3283</v>
      </c>
      <c r="E961" s="368" t="s">
        <v>1031</v>
      </c>
    </row>
    <row r="962" spans="1:5" x14ac:dyDescent="0.15">
      <c r="A962" s="368" t="s">
        <v>3377</v>
      </c>
      <c r="B962" s="368" t="s">
        <v>473</v>
      </c>
      <c r="C962" s="368" t="s">
        <v>3378</v>
      </c>
      <c r="D962" s="368" t="s">
        <v>3283</v>
      </c>
      <c r="E962" s="368" t="s">
        <v>3379</v>
      </c>
    </row>
    <row r="963" spans="1:5" x14ac:dyDescent="0.15">
      <c r="A963" s="368" t="s">
        <v>3380</v>
      </c>
      <c r="B963" s="368" t="s">
        <v>473</v>
      </c>
      <c r="C963" s="368" t="s">
        <v>3381</v>
      </c>
      <c r="D963" s="368" t="s">
        <v>3283</v>
      </c>
      <c r="E963" s="368" t="s">
        <v>3382</v>
      </c>
    </row>
    <row r="964" spans="1:5" x14ac:dyDescent="0.15">
      <c r="A964" s="368" t="s">
        <v>3383</v>
      </c>
      <c r="B964" s="368" t="s">
        <v>473</v>
      </c>
      <c r="C964" s="368" t="s">
        <v>3384</v>
      </c>
      <c r="D964" s="368" t="s">
        <v>3283</v>
      </c>
      <c r="E964" s="368" t="s">
        <v>3385</v>
      </c>
    </row>
    <row r="965" spans="1:5" x14ac:dyDescent="0.15">
      <c r="A965" s="368" t="s">
        <v>3386</v>
      </c>
      <c r="B965" s="368" t="s">
        <v>473</v>
      </c>
      <c r="C965" s="368" t="s">
        <v>3387</v>
      </c>
      <c r="D965" s="368" t="s">
        <v>3283</v>
      </c>
      <c r="E965" s="368" t="s">
        <v>3388</v>
      </c>
    </row>
    <row r="966" spans="1:5" x14ac:dyDescent="0.15">
      <c r="A966" s="368" t="s">
        <v>3389</v>
      </c>
      <c r="B966" s="368" t="s">
        <v>473</v>
      </c>
      <c r="C966" s="368" t="s">
        <v>3390</v>
      </c>
      <c r="D966" s="368" t="s">
        <v>3283</v>
      </c>
      <c r="E966" s="368" t="s">
        <v>3391</v>
      </c>
    </row>
    <row r="967" spans="1:5" x14ac:dyDescent="0.15">
      <c r="A967" s="368" t="s">
        <v>3392</v>
      </c>
      <c r="B967" s="368" t="s">
        <v>473</v>
      </c>
      <c r="C967" s="368" t="s">
        <v>3393</v>
      </c>
      <c r="D967" s="368" t="s">
        <v>3283</v>
      </c>
      <c r="E967" s="368" t="s">
        <v>3394</v>
      </c>
    </row>
    <row r="968" spans="1:5" x14ac:dyDescent="0.15">
      <c r="A968" s="368" t="s">
        <v>3395</v>
      </c>
      <c r="B968" s="368" t="s">
        <v>473</v>
      </c>
      <c r="C968" s="368" t="s">
        <v>3396</v>
      </c>
      <c r="D968" s="368" t="s">
        <v>3283</v>
      </c>
      <c r="E968" s="368" t="s">
        <v>3397</v>
      </c>
    </row>
    <row r="969" spans="1:5" x14ac:dyDescent="0.15">
      <c r="A969" s="368" t="s">
        <v>3398</v>
      </c>
      <c r="B969" s="368" t="s">
        <v>473</v>
      </c>
      <c r="C969" s="368" t="s">
        <v>3399</v>
      </c>
      <c r="D969" s="368" t="s">
        <v>3283</v>
      </c>
      <c r="E969" s="368" t="s">
        <v>3400</v>
      </c>
    </row>
    <row r="970" spans="1:5" x14ac:dyDescent="0.15">
      <c r="A970" s="368" t="s">
        <v>3401</v>
      </c>
      <c r="B970" s="368" t="s">
        <v>473</v>
      </c>
      <c r="C970" s="368" t="s">
        <v>3402</v>
      </c>
      <c r="D970" s="368" t="s">
        <v>3283</v>
      </c>
      <c r="E970" s="368" t="s">
        <v>3403</v>
      </c>
    </row>
    <row r="971" spans="1:5" x14ac:dyDescent="0.15">
      <c r="A971" s="368" t="s">
        <v>3404</v>
      </c>
      <c r="B971" s="368" t="s">
        <v>473</v>
      </c>
      <c r="C971" s="368" t="s">
        <v>3405</v>
      </c>
      <c r="D971" s="368" t="s">
        <v>3283</v>
      </c>
      <c r="E971" s="368" t="s">
        <v>3406</v>
      </c>
    </row>
    <row r="972" spans="1:5" x14ac:dyDescent="0.15">
      <c r="A972" s="368" t="s">
        <v>3407</v>
      </c>
      <c r="B972" s="368" t="s">
        <v>474</v>
      </c>
      <c r="C972" s="368"/>
      <c r="D972" s="368" t="s">
        <v>3408</v>
      </c>
      <c r="E972" s="368"/>
    </row>
    <row r="973" spans="1:5" x14ac:dyDescent="0.15">
      <c r="A973" s="368" t="s">
        <v>3409</v>
      </c>
      <c r="B973" s="368" t="s">
        <v>474</v>
      </c>
      <c r="C973" s="368" t="s">
        <v>3410</v>
      </c>
      <c r="D973" s="368" t="s">
        <v>3408</v>
      </c>
      <c r="E973" s="368" t="s">
        <v>3411</v>
      </c>
    </row>
    <row r="974" spans="1:5" x14ac:dyDescent="0.15">
      <c r="A974" s="368" t="s">
        <v>3412</v>
      </c>
      <c r="B974" s="368" t="s">
        <v>474</v>
      </c>
      <c r="C974" s="368" t="s">
        <v>3413</v>
      </c>
      <c r="D974" s="368" t="s">
        <v>3408</v>
      </c>
      <c r="E974" s="368" t="s">
        <v>3414</v>
      </c>
    </row>
    <row r="975" spans="1:5" x14ac:dyDescent="0.15">
      <c r="A975" s="368" t="s">
        <v>3415</v>
      </c>
      <c r="B975" s="368" t="s">
        <v>474</v>
      </c>
      <c r="C975" s="368" t="s">
        <v>3416</v>
      </c>
      <c r="D975" s="368" t="s">
        <v>3408</v>
      </c>
      <c r="E975" s="368" t="s">
        <v>3417</v>
      </c>
    </row>
    <row r="976" spans="1:5" x14ac:dyDescent="0.15">
      <c r="A976" s="368" t="s">
        <v>3418</v>
      </c>
      <c r="B976" s="368" t="s">
        <v>474</v>
      </c>
      <c r="C976" s="368" t="s">
        <v>3419</v>
      </c>
      <c r="D976" s="368" t="s">
        <v>3408</v>
      </c>
      <c r="E976" s="368" t="s">
        <v>3420</v>
      </c>
    </row>
    <row r="977" spans="1:5" x14ac:dyDescent="0.15">
      <c r="A977" s="368" t="s">
        <v>3421</v>
      </c>
      <c r="B977" s="368" t="s">
        <v>474</v>
      </c>
      <c r="C977" s="368" t="s">
        <v>3422</v>
      </c>
      <c r="D977" s="368" t="s">
        <v>3408</v>
      </c>
      <c r="E977" s="368" t="s">
        <v>3423</v>
      </c>
    </row>
    <row r="978" spans="1:5" x14ac:dyDescent="0.15">
      <c r="A978" s="368" t="s">
        <v>3424</v>
      </c>
      <c r="B978" s="368" t="s">
        <v>474</v>
      </c>
      <c r="C978" s="368" t="s">
        <v>3425</v>
      </c>
      <c r="D978" s="368" t="s">
        <v>3408</v>
      </c>
      <c r="E978" s="368" t="s">
        <v>3426</v>
      </c>
    </row>
    <row r="979" spans="1:5" x14ac:dyDescent="0.15">
      <c r="A979" s="368" t="s">
        <v>25</v>
      </c>
      <c r="B979" s="368" t="s">
        <v>474</v>
      </c>
      <c r="C979" s="368" t="s">
        <v>3427</v>
      </c>
      <c r="D979" s="368" t="s">
        <v>3408</v>
      </c>
      <c r="E979" s="368" t="s">
        <v>3428</v>
      </c>
    </row>
    <row r="980" spans="1:5" x14ac:dyDescent="0.15">
      <c r="A980" s="368" t="s">
        <v>3429</v>
      </c>
      <c r="B980" s="368" t="s">
        <v>474</v>
      </c>
      <c r="C980" s="368" t="s">
        <v>3430</v>
      </c>
      <c r="D980" s="368" t="s">
        <v>3408</v>
      </c>
      <c r="E980" s="368" t="s">
        <v>3431</v>
      </c>
    </row>
    <row r="981" spans="1:5" x14ac:dyDescent="0.15">
      <c r="A981" s="368" t="s">
        <v>3432</v>
      </c>
      <c r="B981" s="368" t="s">
        <v>474</v>
      </c>
      <c r="C981" s="368" t="s">
        <v>3433</v>
      </c>
      <c r="D981" s="368" t="s">
        <v>3408</v>
      </c>
      <c r="E981" s="368" t="s">
        <v>3434</v>
      </c>
    </row>
    <row r="982" spans="1:5" x14ac:dyDescent="0.15">
      <c r="A982" s="368" t="s">
        <v>3435</v>
      </c>
      <c r="B982" s="368" t="s">
        <v>474</v>
      </c>
      <c r="C982" s="368" t="s">
        <v>3436</v>
      </c>
      <c r="D982" s="368" t="s">
        <v>3408</v>
      </c>
      <c r="E982" s="368" t="s">
        <v>3437</v>
      </c>
    </row>
    <row r="983" spans="1:5" x14ac:dyDescent="0.15">
      <c r="A983" s="368" t="s">
        <v>3438</v>
      </c>
      <c r="B983" s="368" t="s">
        <v>474</v>
      </c>
      <c r="C983" s="368" t="s">
        <v>3439</v>
      </c>
      <c r="D983" s="368" t="s">
        <v>3408</v>
      </c>
      <c r="E983" s="368" t="s">
        <v>3440</v>
      </c>
    </row>
    <row r="984" spans="1:5" x14ac:dyDescent="0.15">
      <c r="A984" s="368" t="s">
        <v>3441</v>
      </c>
      <c r="B984" s="368" t="s">
        <v>474</v>
      </c>
      <c r="C984" s="368" t="s">
        <v>3442</v>
      </c>
      <c r="D984" s="368" t="s">
        <v>3408</v>
      </c>
      <c r="E984" s="368" t="s">
        <v>3443</v>
      </c>
    </row>
    <row r="985" spans="1:5" x14ac:dyDescent="0.15">
      <c r="A985" s="368" t="s">
        <v>3444</v>
      </c>
      <c r="B985" s="368" t="s">
        <v>474</v>
      </c>
      <c r="C985" s="368" t="s">
        <v>3445</v>
      </c>
      <c r="D985" s="368" t="s">
        <v>3408</v>
      </c>
      <c r="E985" s="368" t="s">
        <v>3446</v>
      </c>
    </row>
    <row r="986" spans="1:5" x14ac:dyDescent="0.15">
      <c r="A986" s="368" t="s">
        <v>3447</v>
      </c>
      <c r="B986" s="368" t="s">
        <v>474</v>
      </c>
      <c r="C986" s="368" t="s">
        <v>3448</v>
      </c>
      <c r="D986" s="368" t="s">
        <v>3408</v>
      </c>
      <c r="E986" s="368" t="s">
        <v>3449</v>
      </c>
    </row>
    <row r="987" spans="1:5" x14ac:dyDescent="0.15">
      <c r="A987" s="368" t="s">
        <v>3450</v>
      </c>
      <c r="B987" s="368" t="s">
        <v>474</v>
      </c>
      <c r="C987" s="368" t="s">
        <v>3451</v>
      </c>
      <c r="D987" s="368" t="s">
        <v>3408</v>
      </c>
      <c r="E987" s="368" t="s">
        <v>3452</v>
      </c>
    </row>
    <row r="988" spans="1:5" x14ac:dyDescent="0.15">
      <c r="A988" s="368" t="s">
        <v>3453</v>
      </c>
      <c r="B988" s="368" t="s">
        <v>474</v>
      </c>
      <c r="C988" s="368" t="s">
        <v>3454</v>
      </c>
      <c r="D988" s="368" t="s">
        <v>3408</v>
      </c>
      <c r="E988" s="368" t="s">
        <v>3455</v>
      </c>
    </row>
    <row r="989" spans="1:5" x14ac:dyDescent="0.15">
      <c r="A989" s="368" t="s">
        <v>3456</v>
      </c>
      <c r="B989" s="368" t="s">
        <v>474</v>
      </c>
      <c r="C989" s="368" t="s">
        <v>3457</v>
      </c>
      <c r="D989" s="368" t="s">
        <v>3408</v>
      </c>
      <c r="E989" s="368" t="s">
        <v>3458</v>
      </c>
    </row>
    <row r="990" spans="1:5" x14ac:dyDescent="0.15">
      <c r="A990" s="368" t="s">
        <v>3459</v>
      </c>
      <c r="B990" s="368" t="s">
        <v>474</v>
      </c>
      <c r="C990" s="368" t="s">
        <v>3460</v>
      </c>
      <c r="D990" s="368" t="s">
        <v>3408</v>
      </c>
      <c r="E990" s="368" t="s">
        <v>3461</v>
      </c>
    </row>
    <row r="991" spans="1:5" x14ac:dyDescent="0.15">
      <c r="A991" s="368" t="s">
        <v>3462</v>
      </c>
      <c r="B991" s="368" t="s">
        <v>474</v>
      </c>
      <c r="C991" s="368" t="s">
        <v>3463</v>
      </c>
      <c r="D991" s="368" t="s">
        <v>3408</v>
      </c>
      <c r="E991" s="368" t="s">
        <v>3464</v>
      </c>
    </row>
    <row r="992" spans="1:5" x14ac:dyDescent="0.15">
      <c r="A992" s="368" t="s">
        <v>3465</v>
      </c>
      <c r="B992" s="368" t="s">
        <v>474</v>
      </c>
      <c r="C992" s="368" t="s">
        <v>3466</v>
      </c>
      <c r="D992" s="368" t="s">
        <v>3408</v>
      </c>
      <c r="E992" s="368" t="s">
        <v>3467</v>
      </c>
    </row>
    <row r="993" spans="1:5" x14ac:dyDescent="0.15">
      <c r="A993" s="368" t="s">
        <v>3468</v>
      </c>
      <c r="B993" s="368" t="s">
        <v>474</v>
      </c>
      <c r="C993" s="368" t="s">
        <v>3469</v>
      </c>
      <c r="D993" s="368" t="s">
        <v>3408</v>
      </c>
      <c r="E993" s="368" t="s">
        <v>3470</v>
      </c>
    </row>
    <row r="994" spans="1:5" x14ac:dyDescent="0.15">
      <c r="A994" s="368" t="s">
        <v>3471</v>
      </c>
      <c r="B994" s="368" t="s">
        <v>474</v>
      </c>
      <c r="C994" s="368" t="s">
        <v>3472</v>
      </c>
      <c r="D994" s="368" t="s">
        <v>3408</v>
      </c>
      <c r="E994" s="368" t="s">
        <v>3473</v>
      </c>
    </row>
    <row r="995" spans="1:5" x14ac:dyDescent="0.15">
      <c r="A995" s="368" t="s">
        <v>3474</v>
      </c>
      <c r="B995" s="368" t="s">
        <v>474</v>
      </c>
      <c r="C995" s="368" t="s">
        <v>3475</v>
      </c>
      <c r="D995" s="368" t="s">
        <v>3408</v>
      </c>
      <c r="E995" s="368" t="s">
        <v>3476</v>
      </c>
    </row>
    <row r="996" spans="1:5" x14ac:dyDescent="0.15">
      <c r="A996" s="368" t="s">
        <v>3477</v>
      </c>
      <c r="B996" s="368" t="s">
        <v>474</v>
      </c>
      <c r="C996" s="368" t="s">
        <v>3478</v>
      </c>
      <c r="D996" s="368" t="s">
        <v>3408</v>
      </c>
      <c r="E996" s="368" t="s">
        <v>3479</v>
      </c>
    </row>
    <row r="997" spans="1:5" x14ac:dyDescent="0.15">
      <c r="A997" s="368" t="s">
        <v>3480</v>
      </c>
      <c r="B997" s="368" t="s">
        <v>474</v>
      </c>
      <c r="C997" s="368" t="s">
        <v>3481</v>
      </c>
      <c r="D997" s="368" t="s">
        <v>3408</v>
      </c>
      <c r="E997" s="368" t="s">
        <v>3482</v>
      </c>
    </row>
    <row r="998" spans="1:5" x14ac:dyDescent="0.15">
      <c r="A998" s="368" t="s">
        <v>3483</v>
      </c>
      <c r="B998" s="368" t="s">
        <v>474</v>
      </c>
      <c r="C998" s="368" t="s">
        <v>3484</v>
      </c>
      <c r="D998" s="368" t="s">
        <v>3408</v>
      </c>
      <c r="E998" s="368" t="s">
        <v>3485</v>
      </c>
    </row>
    <row r="999" spans="1:5" x14ac:dyDescent="0.15">
      <c r="A999" s="368" t="s">
        <v>3486</v>
      </c>
      <c r="B999" s="368" t="s">
        <v>474</v>
      </c>
      <c r="C999" s="368" t="s">
        <v>3487</v>
      </c>
      <c r="D999" s="368" t="s">
        <v>3408</v>
      </c>
      <c r="E999" s="368" t="s">
        <v>3488</v>
      </c>
    </row>
    <row r="1000" spans="1:5" x14ac:dyDescent="0.15">
      <c r="A1000" s="368" t="s">
        <v>3489</v>
      </c>
      <c r="B1000" s="368" t="s">
        <v>474</v>
      </c>
      <c r="C1000" s="368" t="s">
        <v>3490</v>
      </c>
      <c r="D1000" s="368" t="s">
        <v>3408</v>
      </c>
      <c r="E1000" s="368" t="s">
        <v>3491</v>
      </c>
    </row>
    <row r="1001" spans="1:5" x14ac:dyDescent="0.15">
      <c r="A1001" s="368" t="s">
        <v>3492</v>
      </c>
      <c r="B1001" s="368" t="s">
        <v>474</v>
      </c>
      <c r="C1001" s="368" t="s">
        <v>3493</v>
      </c>
      <c r="D1001" s="368" t="s">
        <v>3408</v>
      </c>
      <c r="E1001" s="368" t="s">
        <v>3494</v>
      </c>
    </row>
    <row r="1002" spans="1:5" x14ac:dyDescent="0.15">
      <c r="A1002" s="368" t="s">
        <v>3495</v>
      </c>
      <c r="B1002" s="368" t="s">
        <v>474</v>
      </c>
      <c r="C1002" s="368" t="s">
        <v>1009</v>
      </c>
      <c r="D1002" s="368" t="s">
        <v>3408</v>
      </c>
      <c r="E1002" s="368" t="s">
        <v>1010</v>
      </c>
    </row>
    <row r="1003" spans="1:5" x14ac:dyDescent="0.15">
      <c r="A1003" s="368" t="s">
        <v>3496</v>
      </c>
      <c r="B1003" s="368" t="s">
        <v>474</v>
      </c>
      <c r="C1003" s="368" t="s">
        <v>3497</v>
      </c>
      <c r="D1003" s="368" t="s">
        <v>3408</v>
      </c>
      <c r="E1003" s="368" t="s">
        <v>3498</v>
      </c>
    </row>
    <row r="1004" spans="1:5" x14ac:dyDescent="0.15">
      <c r="A1004" s="368" t="s">
        <v>3499</v>
      </c>
      <c r="B1004" s="368" t="s">
        <v>474</v>
      </c>
      <c r="C1004" s="368" t="s">
        <v>3500</v>
      </c>
      <c r="D1004" s="368" t="s">
        <v>3408</v>
      </c>
      <c r="E1004" s="368" t="s">
        <v>3501</v>
      </c>
    </row>
    <row r="1005" spans="1:5" x14ac:dyDescent="0.15">
      <c r="A1005" s="368" t="s">
        <v>3502</v>
      </c>
      <c r="B1005" s="368" t="s">
        <v>474</v>
      </c>
      <c r="C1005" s="368" t="s">
        <v>3503</v>
      </c>
      <c r="D1005" s="368" t="s">
        <v>3408</v>
      </c>
      <c r="E1005" s="368" t="s">
        <v>3504</v>
      </c>
    </row>
    <row r="1006" spans="1:5" x14ac:dyDescent="0.15">
      <c r="A1006" s="368" t="s">
        <v>3505</v>
      </c>
      <c r="B1006" s="368" t="s">
        <v>474</v>
      </c>
      <c r="C1006" s="368" t="s">
        <v>3506</v>
      </c>
      <c r="D1006" s="368" t="s">
        <v>3408</v>
      </c>
      <c r="E1006" s="368" t="s">
        <v>3507</v>
      </c>
    </row>
    <row r="1007" spans="1:5" x14ac:dyDescent="0.15">
      <c r="A1007" s="368" t="s">
        <v>3508</v>
      </c>
      <c r="B1007" s="368" t="s">
        <v>474</v>
      </c>
      <c r="C1007" s="368" t="s">
        <v>674</v>
      </c>
      <c r="D1007" s="368" t="s">
        <v>3408</v>
      </c>
      <c r="E1007" s="368" t="s">
        <v>675</v>
      </c>
    </row>
    <row r="1008" spans="1:5" x14ac:dyDescent="0.15">
      <c r="A1008" s="368" t="s">
        <v>3509</v>
      </c>
      <c r="B1008" s="368" t="s">
        <v>475</v>
      </c>
      <c r="C1008" s="368"/>
      <c r="D1008" s="368" t="s">
        <v>3510</v>
      </c>
      <c r="E1008" s="368"/>
    </row>
    <row r="1009" spans="1:5" x14ac:dyDescent="0.15">
      <c r="A1009" s="368" t="s">
        <v>3511</v>
      </c>
      <c r="B1009" s="368" t="s">
        <v>475</v>
      </c>
      <c r="C1009" s="368" t="s">
        <v>3512</v>
      </c>
      <c r="D1009" s="368" t="s">
        <v>3510</v>
      </c>
      <c r="E1009" s="368" t="s">
        <v>3513</v>
      </c>
    </row>
    <row r="1010" spans="1:5" x14ac:dyDescent="0.15">
      <c r="A1010" s="368" t="s">
        <v>3514</v>
      </c>
      <c r="B1010" s="368" t="s">
        <v>475</v>
      </c>
      <c r="C1010" s="368" t="s">
        <v>3515</v>
      </c>
      <c r="D1010" s="368" t="s">
        <v>3510</v>
      </c>
      <c r="E1010" s="368" t="s">
        <v>3516</v>
      </c>
    </row>
    <row r="1011" spans="1:5" x14ac:dyDescent="0.15">
      <c r="A1011" s="368" t="s">
        <v>3517</v>
      </c>
      <c r="B1011" s="368" t="s">
        <v>475</v>
      </c>
      <c r="C1011" s="368" t="s">
        <v>3518</v>
      </c>
      <c r="D1011" s="368" t="s">
        <v>3510</v>
      </c>
      <c r="E1011" s="368" t="s">
        <v>3519</v>
      </c>
    </row>
    <row r="1012" spans="1:5" x14ac:dyDescent="0.15">
      <c r="A1012" s="368" t="s">
        <v>3520</v>
      </c>
      <c r="B1012" s="368" t="s">
        <v>475</v>
      </c>
      <c r="C1012" s="368" t="s">
        <v>3521</v>
      </c>
      <c r="D1012" s="368" t="s">
        <v>3510</v>
      </c>
      <c r="E1012" s="368" t="s">
        <v>3522</v>
      </c>
    </row>
    <row r="1013" spans="1:5" x14ac:dyDescent="0.15">
      <c r="A1013" s="368" t="s">
        <v>3523</v>
      </c>
      <c r="B1013" s="368" t="s">
        <v>475</v>
      </c>
      <c r="C1013" s="368" t="s">
        <v>3524</v>
      </c>
      <c r="D1013" s="368" t="s">
        <v>3510</v>
      </c>
      <c r="E1013" s="368" t="s">
        <v>3525</v>
      </c>
    </row>
    <row r="1014" spans="1:5" x14ac:dyDescent="0.15">
      <c r="A1014" s="368" t="s">
        <v>3526</v>
      </c>
      <c r="B1014" s="368" t="s">
        <v>475</v>
      </c>
      <c r="C1014" s="368" t="s">
        <v>3527</v>
      </c>
      <c r="D1014" s="368" t="s">
        <v>3510</v>
      </c>
      <c r="E1014" s="368" t="s">
        <v>3528</v>
      </c>
    </row>
    <row r="1015" spans="1:5" x14ac:dyDescent="0.15">
      <c r="A1015" s="368" t="s">
        <v>3529</v>
      </c>
      <c r="B1015" s="368" t="s">
        <v>475</v>
      </c>
      <c r="C1015" s="368" t="s">
        <v>3530</v>
      </c>
      <c r="D1015" s="368" t="s">
        <v>3510</v>
      </c>
      <c r="E1015" s="368" t="s">
        <v>3531</v>
      </c>
    </row>
    <row r="1016" spans="1:5" x14ac:dyDescent="0.15">
      <c r="A1016" s="368" t="s">
        <v>3532</v>
      </c>
      <c r="B1016" s="368" t="s">
        <v>475</v>
      </c>
      <c r="C1016" s="368" t="s">
        <v>3533</v>
      </c>
      <c r="D1016" s="368" t="s">
        <v>3510</v>
      </c>
      <c r="E1016" s="368" t="s">
        <v>3534</v>
      </c>
    </row>
    <row r="1017" spans="1:5" x14ac:dyDescent="0.15">
      <c r="A1017" s="368" t="s">
        <v>3535</v>
      </c>
      <c r="B1017" s="368" t="s">
        <v>475</v>
      </c>
      <c r="C1017" s="368" t="s">
        <v>3536</v>
      </c>
      <c r="D1017" s="368" t="s">
        <v>3510</v>
      </c>
      <c r="E1017" s="368" t="s">
        <v>3537</v>
      </c>
    </row>
    <row r="1018" spans="1:5" x14ac:dyDescent="0.15">
      <c r="A1018" s="368" t="s">
        <v>3538</v>
      </c>
      <c r="B1018" s="368" t="s">
        <v>475</v>
      </c>
      <c r="C1018" s="368" t="s">
        <v>3539</v>
      </c>
      <c r="D1018" s="368" t="s">
        <v>3510</v>
      </c>
      <c r="E1018" s="368" t="s">
        <v>3540</v>
      </c>
    </row>
    <row r="1019" spans="1:5" x14ac:dyDescent="0.15">
      <c r="A1019" s="368" t="s">
        <v>3541</v>
      </c>
      <c r="B1019" s="368" t="s">
        <v>475</v>
      </c>
      <c r="C1019" s="368" t="s">
        <v>3542</v>
      </c>
      <c r="D1019" s="368" t="s">
        <v>3510</v>
      </c>
      <c r="E1019" s="368" t="s">
        <v>3543</v>
      </c>
    </row>
    <row r="1020" spans="1:5" x14ac:dyDescent="0.15">
      <c r="A1020" s="368" t="s">
        <v>3544</v>
      </c>
      <c r="B1020" s="368" t="s">
        <v>475</v>
      </c>
      <c r="C1020" s="368" t="s">
        <v>3545</v>
      </c>
      <c r="D1020" s="368" t="s">
        <v>3510</v>
      </c>
      <c r="E1020" s="368" t="s">
        <v>3546</v>
      </c>
    </row>
    <row r="1021" spans="1:5" x14ac:dyDescent="0.15">
      <c r="A1021" s="368" t="s">
        <v>3547</v>
      </c>
      <c r="B1021" s="368" t="s">
        <v>475</v>
      </c>
      <c r="C1021" s="368" t="s">
        <v>3548</v>
      </c>
      <c r="D1021" s="368" t="s">
        <v>3510</v>
      </c>
      <c r="E1021" s="368" t="s">
        <v>3549</v>
      </c>
    </row>
    <row r="1022" spans="1:5" x14ac:dyDescent="0.15">
      <c r="A1022" s="368" t="s">
        <v>3550</v>
      </c>
      <c r="B1022" s="368" t="s">
        <v>475</v>
      </c>
      <c r="C1022" s="368" t="s">
        <v>3551</v>
      </c>
      <c r="D1022" s="368" t="s">
        <v>3510</v>
      </c>
      <c r="E1022" s="368" t="s">
        <v>3552</v>
      </c>
    </row>
    <row r="1023" spans="1:5" x14ac:dyDescent="0.15">
      <c r="A1023" s="368" t="s">
        <v>3553</v>
      </c>
      <c r="B1023" s="368" t="s">
        <v>475</v>
      </c>
      <c r="C1023" s="368" t="s">
        <v>3554</v>
      </c>
      <c r="D1023" s="368" t="s">
        <v>3510</v>
      </c>
      <c r="E1023" s="368" t="s">
        <v>3555</v>
      </c>
    </row>
    <row r="1024" spans="1:5" x14ac:dyDescent="0.15">
      <c r="A1024" s="368" t="s">
        <v>3556</v>
      </c>
      <c r="B1024" s="368" t="s">
        <v>475</v>
      </c>
      <c r="C1024" s="368" t="s">
        <v>3557</v>
      </c>
      <c r="D1024" s="368" t="s">
        <v>3510</v>
      </c>
      <c r="E1024" s="368" t="s">
        <v>3558</v>
      </c>
    </row>
    <row r="1025" spans="1:5" x14ac:dyDescent="0.15">
      <c r="A1025" s="368" t="s">
        <v>3559</v>
      </c>
      <c r="B1025" s="368" t="s">
        <v>475</v>
      </c>
      <c r="C1025" s="368" t="s">
        <v>3560</v>
      </c>
      <c r="D1025" s="368" t="s">
        <v>3510</v>
      </c>
      <c r="E1025" s="368" t="s">
        <v>3561</v>
      </c>
    </row>
    <row r="1026" spans="1:5" x14ac:dyDescent="0.15">
      <c r="A1026" s="368" t="s">
        <v>3562</v>
      </c>
      <c r="B1026" s="368" t="s">
        <v>475</v>
      </c>
      <c r="C1026" s="368" t="s">
        <v>3563</v>
      </c>
      <c r="D1026" s="368" t="s">
        <v>3510</v>
      </c>
      <c r="E1026" s="368" t="s">
        <v>3564</v>
      </c>
    </row>
    <row r="1027" spans="1:5" x14ac:dyDescent="0.15">
      <c r="A1027" s="368" t="s">
        <v>3565</v>
      </c>
      <c r="B1027" s="368" t="s">
        <v>475</v>
      </c>
      <c r="C1027" s="368" t="s">
        <v>3566</v>
      </c>
      <c r="D1027" s="368" t="s">
        <v>3510</v>
      </c>
      <c r="E1027" s="368" t="s">
        <v>3567</v>
      </c>
    </row>
    <row r="1028" spans="1:5" x14ac:dyDescent="0.15">
      <c r="A1028" s="368" t="s">
        <v>3568</v>
      </c>
      <c r="B1028" s="368" t="s">
        <v>475</v>
      </c>
      <c r="C1028" s="368" t="s">
        <v>3569</v>
      </c>
      <c r="D1028" s="368" t="s">
        <v>3510</v>
      </c>
      <c r="E1028" s="368" t="s">
        <v>3570</v>
      </c>
    </row>
    <row r="1029" spans="1:5" x14ac:dyDescent="0.15">
      <c r="A1029" s="368" t="s">
        <v>3571</v>
      </c>
      <c r="B1029" s="368" t="s">
        <v>475</v>
      </c>
      <c r="C1029" s="368" t="s">
        <v>3572</v>
      </c>
      <c r="D1029" s="368" t="s">
        <v>3510</v>
      </c>
      <c r="E1029" s="368" t="s">
        <v>3573</v>
      </c>
    </row>
    <row r="1030" spans="1:5" x14ac:dyDescent="0.15">
      <c r="A1030" s="368" t="s">
        <v>3574</v>
      </c>
      <c r="B1030" s="368" t="s">
        <v>475</v>
      </c>
      <c r="C1030" s="368" t="s">
        <v>3575</v>
      </c>
      <c r="D1030" s="368" t="s">
        <v>3510</v>
      </c>
      <c r="E1030" s="368" t="s">
        <v>3576</v>
      </c>
    </row>
    <row r="1031" spans="1:5" x14ac:dyDescent="0.15">
      <c r="A1031" s="368" t="s">
        <v>3577</v>
      </c>
      <c r="B1031" s="368" t="s">
        <v>475</v>
      </c>
      <c r="C1031" s="368" t="s">
        <v>3578</v>
      </c>
      <c r="D1031" s="368" t="s">
        <v>3510</v>
      </c>
      <c r="E1031" s="368" t="s">
        <v>3579</v>
      </c>
    </row>
    <row r="1032" spans="1:5" x14ac:dyDescent="0.15">
      <c r="A1032" s="368" t="s">
        <v>3580</v>
      </c>
      <c r="B1032" s="368" t="s">
        <v>475</v>
      </c>
      <c r="C1032" s="368" t="s">
        <v>3581</v>
      </c>
      <c r="D1032" s="368" t="s">
        <v>3510</v>
      </c>
      <c r="E1032" s="368" t="s">
        <v>3582</v>
      </c>
    </row>
    <row r="1033" spans="1:5" x14ac:dyDescent="0.15">
      <c r="A1033" s="368" t="s">
        <v>3583</v>
      </c>
      <c r="B1033" s="368" t="s">
        <v>475</v>
      </c>
      <c r="C1033" s="368" t="s">
        <v>3584</v>
      </c>
      <c r="D1033" s="368" t="s">
        <v>3510</v>
      </c>
      <c r="E1033" s="368" t="s">
        <v>3585</v>
      </c>
    </row>
    <row r="1034" spans="1:5" x14ac:dyDescent="0.15">
      <c r="A1034" s="368" t="s">
        <v>3586</v>
      </c>
      <c r="B1034" s="368" t="s">
        <v>475</v>
      </c>
      <c r="C1034" s="368" t="s">
        <v>3587</v>
      </c>
      <c r="D1034" s="368" t="s">
        <v>3510</v>
      </c>
      <c r="E1034" s="368" t="s">
        <v>3588</v>
      </c>
    </row>
    <row r="1035" spans="1:5" x14ac:dyDescent="0.15">
      <c r="A1035" s="368" t="s">
        <v>3589</v>
      </c>
      <c r="B1035" s="368" t="s">
        <v>475</v>
      </c>
      <c r="C1035" s="368" t="s">
        <v>3590</v>
      </c>
      <c r="D1035" s="368" t="s">
        <v>3510</v>
      </c>
      <c r="E1035" s="368" t="s">
        <v>3591</v>
      </c>
    </row>
    <row r="1036" spans="1:5" x14ac:dyDescent="0.15">
      <c r="A1036" s="368" t="s">
        <v>3592</v>
      </c>
      <c r="B1036" s="368" t="s">
        <v>475</v>
      </c>
      <c r="C1036" s="368" t="s">
        <v>3593</v>
      </c>
      <c r="D1036" s="368" t="s">
        <v>3510</v>
      </c>
      <c r="E1036" s="368" t="s">
        <v>3594</v>
      </c>
    </row>
    <row r="1037" spans="1:5" x14ac:dyDescent="0.15">
      <c r="A1037" s="368" t="s">
        <v>3595</v>
      </c>
      <c r="B1037" s="368" t="s">
        <v>475</v>
      </c>
      <c r="C1037" s="368" t="s">
        <v>3596</v>
      </c>
      <c r="D1037" s="368" t="s">
        <v>3510</v>
      </c>
      <c r="E1037" s="368" t="s">
        <v>3597</v>
      </c>
    </row>
    <row r="1038" spans="1:5" x14ac:dyDescent="0.15">
      <c r="A1038" s="368" t="s">
        <v>3598</v>
      </c>
      <c r="B1038" s="368" t="s">
        <v>475</v>
      </c>
      <c r="C1038" s="368" t="s">
        <v>3599</v>
      </c>
      <c r="D1038" s="368" t="s">
        <v>3510</v>
      </c>
      <c r="E1038" s="368" t="s">
        <v>3600</v>
      </c>
    </row>
    <row r="1039" spans="1:5" x14ac:dyDescent="0.15">
      <c r="A1039" s="368" t="s">
        <v>3601</v>
      </c>
      <c r="B1039" s="368" t="s">
        <v>475</v>
      </c>
      <c r="C1039" s="368" t="s">
        <v>3602</v>
      </c>
      <c r="D1039" s="368" t="s">
        <v>3510</v>
      </c>
      <c r="E1039" s="368" t="s">
        <v>3603</v>
      </c>
    </row>
    <row r="1040" spans="1:5" x14ac:dyDescent="0.15">
      <c r="A1040" s="368" t="s">
        <v>3604</v>
      </c>
      <c r="B1040" s="368" t="s">
        <v>475</v>
      </c>
      <c r="C1040" s="368" t="s">
        <v>3605</v>
      </c>
      <c r="D1040" s="368" t="s">
        <v>3510</v>
      </c>
      <c r="E1040" s="368" t="s">
        <v>3606</v>
      </c>
    </row>
    <row r="1041" spans="1:5" x14ac:dyDescent="0.15">
      <c r="A1041" s="368" t="s">
        <v>3607</v>
      </c>
      <c r="B1041" s="368" t="s">
        <v>475</v>
      </c>
      <c r="C1041" s="368" t="s">
        <v>3608</v>
      </c>
      <c r="D1041" s="368" t="s">
        <v>3510</v>
      </c>
      <c r="E1041" s="368" t="s">
        <v>3609</v>
      </c>
    </row>
    <row r="1042" spans="1:5" x14ac:dyDescent="0.15">
      <c r="A1042" s="368" t="s">
        <v>3610</v>
      </c>
      <c r="B1042" s="368" t="s">
        <v>475</v>
      </c>
      <c r="C1042" s="368" t="s">
        <v>3611</v>
      </c>
      <c r="D1042" s="368" t="s">
        <v>3510</v>
      </c>
      <c r="E1042" s="368" t="s">
        <v>3612</v>
      </c>
    </row>
    <row r="1043" spans="1:5" x14ac:dyDescent="0.15">
      <c r="A1043" s="368" t="s">
        <v>3613</v>
      </c>
      <c r="B1043" s="368" t="s">
        <v>475</v>
      </c>
      <c r="C1043" s="368" t="s">
        <v>3614</v>
      </c>
      <c r="D1043" s="368" t="s">
        <v>3510</v>
      </c>
      <c r="E1043" s="368" t="s">
        <v>3615</v>
      </c>
    </row>
    <row r="1044" spans="1:5" x14ac:dyDescent="0.15">
      <c r="A1044" s="368" t="s">
        <v>3616</v>
      </c>
      <c r="B1044" s="368" t="s">
        <v>475</v>
      </c>
      <c r="C1044" s="368" t="s">
        <v>3617</v>
      </c>
      <c r="D1044" s="368" t="s">
        <v>3510</v>
      </c>
      <c r="E1044" s="368" t="s">
        <v>3618</v>
      </c>
    </row>
    <row r="1045" spans="1:5" x14ac:dyDescent="0.15">
      <c r="A1045" s="368" t="s">
        <v>3619</v>
      </c>
      <c r="B1045" s="368" t="s">
        <v>475</v>
      </c>
      <c r="C1045" s="368" t="s">
        <v>3620</v>
      </c>
      <c r="D1045" s="368" t="s">
        <v>3510</v>
      </c>
      <c r="E1045" s="368" t="s">
        <v>3621</v>
      </c>
    </row>
    <row r="1046" spans="1:5" x14ac:dyDescent="0.15">
      <c r="A1046" s="368" t="s">
        <v>3622</v>
      </c>
      <c r="B1046" s="368" t="s">
        <v>475</v>
      </c>
      <c r="C1046" s="368" t="s">
        <v>3623</v>
      </c>
      <c r="D1046" s="368" t="s">
        <v>3510</v>
      </c>
      <c r="E1046" s="368" t="s">
        <v>3624</v>
      </c>
    </row>
    <row r="1047" spans="1:5" x14ac:dyDescent="0.15">
      <c r="A1047" s="368" t="s">
        <v>3625</v>
      </c>
      <c r="B1047" s="368" t="s">
        <v>475</v>
      </c>
      <c r="C1047" s="368" t="s">
        <v>3626</v>
      </c>
      <c r="D1047" s="368" t="s">
        <v>3510</v>
      </c>
      <c r="E1047" s="368" t="s">
        <v>3627</v>
      </c>
    </row>
    <row r="1048" spans="1:5" x14ac:dyDescent="0.15">
      <c r="A1048" s="368" t="s">
        <v>3628</v>
      </c>
      <c r="B1048" s="368" t="s">
        <v>475</v>
      </c>
      <c r="C1048" s="368" t="s">
        <v>3629</v>
      </c>
      <c r="D1048" s="368" t="s">
        <v>3510</v>
      </c>
      <c r="E1048" s="368" t="s">
        <v>3630</v>
      </c>
    </row>
    <row r="1049" spans="1:5" x14ac:dyDescent="0.15">
      <c r="A1049" s="368" t="s">
        <v>3631</v>
      </c>
      <c r="B1049" s="368" t="s">
        <v>475</v>
      </c>
      <c r="C1049" s="368" t="s">
        <v>3632</v>
      </c>
      <c r="D1049" s="368" t="s">
        <v>3510</v>
      </c>
      <c r="E1049" s="368" t="s">
        <v>3633</v>
      </c>
    </row>
    <row r="1050" spans="1:5" x14ac:dyDescent="0.15">
      <c r="A1050" s="368" t="s">
        <v>3634</v>
      </c>
      <c r="B1050" s="368" t="s">
        <v>475</v>
      </c>
      <c r="C1050" s="368" t="s">
        <v>3635</v>
      </c>
      <c r="D1050" s="368" t="s">
        <v>3510</v>
      </c>
      <c r="E1050" s="368" t="s">
        <v>3636</v>
      </c>
    </row>
    <row r="1051" spans="1:5" x14ac:dyDescent="0.15">
      <c r="A1051" s="368" t="s">
        <v>3637</v>
      </c>
      <c r="B1051" s="368" t="s">
        <v>475</v>
      </c>
      <c r="C1051" s="368" t="s">
        <v>3638</v>
      </c>
      <c r="D1051" s="368" t="s">
        <v>3510</v>
      </c>
      <c r="E1051" s="368" t="s">
        <v>3639</v>
      </c>
    </row>
    <row r="1052" spans="1:5" x14ac:dyDescent="0.15">
      <c r="A1052" s="368" t="s">
        <v>3640</v>
      </c>
      <c r="B1052" s="368" t="s">
        <v>475</v>
      </c>
      <c r="C1052" s="368" t="s">
        <v>3641</v>
      </c>
      <c r="D1052" s="368" t="s">
        <v>3510</v>
      </c>
      <c r="E1052" s="368" t="s">
        <v>3642</v>
      </c>
    </row>
    <row r="1053" spans="1:5" x14ac:dyDescent="0.15">
      <c r="A1053" s="368" t="s">
        <v>3643</v>
      </c>
      <c r="B1053" s="368" t="s">
        <v>475</v>
      </c>
      <c r="C1053" s="368" t="s">
        <v>3644</v>
      </c>
      <c r="D1053" s="368" t="s">
        <v>3510</v>
      </c>
      <c r="E1053" s="368" t="s">
        <v>3645</v>
      </c>
    </row>
    <row r="1054" spans="1:5" x14ac:dyDescent="0.15">
      <c r="A1054" s="368" t="s">
        <v>3646</v>
      </c>
      <c r="B1054" s="368" t="s">
        <v>475</v>
      </c>
      <c r="C1054" s="368" t="s">
        <v>3647</v>
      </c>
      <c r="D1054" s="368" t="s">
        <v>3510</v>
      </c>
      <c r="E1054" s="368" t="s">
        <v>3648</v>
      </c>
    </row>
    <row r="1055" spans="1:5" x14ac:dyDescent="0.15">
      <c r="A1055" s="368" t="s">
        <v>3649</v>
      </c>
      <c r="B1055" s="368" t="s">
        <v>475</v>
      </c>
      <c r="C1055" s="368" t="s">
        <v>3650</v>
      </c>
      <c r="D1055" s="368" t="s">
        <v>3510</v>
      </c>
      <c r="E1055" s="368" t="s">
        <v>3651</v>
      </c>
    </row>
    <row r="1056" spans="1:5" x14ac:dyDescent="0.15">
      <c r="A1056" s="368" t="s">
        <v>3652</v>
      </c>
      <c r="B1056" s="368" t="s">
        <v>475</v>
      </c>
      <c r="C1056" s="368" t="s">
        <v>3653</v>
      </c>
      <c r="D1056" s="368" t="s">
        <v>3510</v>
      </c>
      <c r="E1056" s="368" t="s">
        <v>3654</v>
      </c>
    </row>
    <row r="1057" spans="1:5" x14ac:dyDescent="0.15">
      <c r="A1057" s="368" t="s">
        <v>3655</v>
      </c>
      <c r="B1057" s="368" t="s">
        <v>475</v>
      </c>
      <c r="C1057" s="368" t="s">
        <v>2962</v>
      </c>
      <c r="D1057" s="368" t="s">
        <v>3510</v>
      </c>
      <c r="E1057" s="368" t="s">
        <v>2963</v>
      </c>
    </row>
    <row r="1058" spans="1:5" x14ac:dyDescent="0.15">
      <c r="A1058" s="368" t="s">
        <v>3656</v>
      </c>
      <c r="B1058" s="368" t="s">
        <v>475</v>
      </c>
      <c r="C1058" s="368" t="s">
        <v>3657</v>
      </c>
      <c r="D1058" s="368" t="s">
        <v>3510</v>
      </c>
      <c r="E1058" s="368" t="s">
        <v>3658</v>
      </c>
    </row>
    <row r="1059" spans="1:5" x14ac:dyDescent="0.15">
      <c r="A1059" s="368" t="s">
        <v>3659</v>
      </c>
      <c r="B1059" s="368" t="s">
        <v>475</v>
      </c>
      <c r="C1059" s="368" t="s">
        <v>3660</v>
      </c>
      <c r="D1059" s="368" t="s">
        <v>3510</v>
      </c>
      <c r="E1059" s="368" t="s">
        <v>3661</v>
      </c>
    </row>
    <row r="1060" spans="1:5" x14ac:dyDescent="0.15">
      <c r="A1060" s="368" t="s">
        <v>3662</v>
      </c>
      <c r="B1060" s="368" t="s">
        <v>475</v>
      </c>
      <c r="C1060" s="368" t="s">
        <v>3663</v>
      </c>
      <c r="D1060" s="368" t="s">
        <v>3510</v>
      </c>
      <c r="E1060" s="368" t="s">
        <v>3664</v>
      </c>
    </row>
    <row r="1061" spans="1:5" x14ac:dyDescent="0.15">
      <c r="A1061" s="368" t="s">
        <v>3665</v>
      </c>
      <c r="B1061" s="368" t="s">
        <v>475</v>
      </c>
      <c r="C1061" s="368" t="s">
        <v>3666</v>
      </c>
      <c r="D1061" s="368" t="s">
        <v>3510</v>
      </c>
      <c r="E1061" s="368" t="s">
        <v>3667</v>
      </c>
    </row>
    <row r="1062" spans="1:5" x14ac:dyDescent="0.15">
      <c r="A1062" s="368" t="s">
        <v>3668</v>
      </c>
      <c r="B1062" s="368" t="s">
        <v>475</v>
      </c>
      <c r="C1062" s="368" t="s">
        <v>3669</v>
      </c>
      <c r="D1062" s="368" t="s">
        <v>3510</v>
      </c>
      <c r="E1062" s="368" t="s">
        <v>3670</v>
      </c>
    </row>
    <row r="1063" spans="1:5" x14ac:dyDescent="0.15">
      <c r="A1063" s="368" t="s">
        <v>3671</v>
      </c>
      <c r="B1063" s="368" t="s">
        <v>476</v>
      </c>
      <c r="C1063" s="368"/>
      <c r="D1063" s="368" t="s">
        <v>3672</v>
      </c>
      <c r="E1063" s="368"/>
    </row>
    <row r="1064" spans="1:5" x14ac:dyDescent="0.15">
      <c r="A1064" s="368" t="s">
        <v>3673</v>
      </c>
      <c r="B1064" s="368" t="s">
        <v>476</v>
      </c>
      <c r="C1064" s="368" t="s">
        <v>3674</v>
      </c>
      <c r="D1064" s="368" t="s">
        <v>3672</v>
      </c>
      <c r="E1064" s="368" t="s">
        <v>3675</v>
      </c>
    </row>
    <row r="1065" spans="1:5" x14ac:dyDescent="0.15">
      <c r="A1065" s="368" t="s">
        <v>3676</v>
      </c>
      <c r="B1065" s="368" t="s">
        <v>476</v>
      </c>
      <c r="C1065" s="368" t="s">
        <v>3677</v>
      </c>
      <c r="D1065" s="368" t="s">
        <v>3672</v>
      </c>
      <c r="E1065" s="368" t="s">
        <v>3678</v>
      </c>
    </row>
    <row r="1066" spans="1:5" x14ac:dyDescent="0.15">
      <c r="A1066" s="368" t="s">
        <v>3679</v>
      </c>
      <c r="B1066" s="368" t="s">
        <v>476</v>
      </c>
      <c r="C1066" s="368" t="s">
        <v>3680</v>
      </c>
      <c r="D1066" s="368" t="s">
        <v>3672</v>
      </c>
      <c r="E1066" s="368" t="s">
        <v>3681</v>
      </c>
    </row>
    <row r="1067" spans="1:5" x14ac:dyDescent="0.15">
      <c r="A1067" s="368" t="s">
        <v>3682</v>
      </c>
      <c r="B1067" s="368" t="s">
        <v>476</v>
      </c>
      <c r="C1067" s="368" t="s">
        <v>3683</v>
      </c>
      <c r="D1067" s="368" t="s">
        <v>3672</v>
      </c>
      <c r="E1067" s="368" t="s">
        <v>3684</v>
      </c>
    </row>
    <row r="1068" spans="1:5" x14ac:dyDescent="0.15">
      <c r="A1068" s="368" t="s">
        <v>3685</v>
      </c>
      <c r="B1068" s="368" t="s">
        <v>476</v>
      </c>
      <c r="C1068" s="368" t="s">
        <v>3686</v>
      </c>
      <c r="D1068" s="368" t="s">
        <v>3672</v>
      </c>
      <c r="E1068" s="368" t="s">
        <v>3687</v>
      </c>
    </row>
    <row r="1069" spans="1:5" x14ac:dyDescent="0.15">
      <c r="A1069" s="368" t="s">
        <v>3688</v>
      </c>
      <c r="B1069" s="368" t="s">
        <v>476</v>
      </c>
      <c r="C1069" s="368" t="s">
        <v>3689</v>
      </c>
      <c r="D1069" s="368" t="s">
        <v>3672</v>
      </c>
      <c r="E1069" s="368" t="s">
        <v>3690</v>
      </c>
    </row>
    <row r="1070" spans="1:5" x14ac:dyDescent="0.15">
      <c r="A1070" s="368" t="s">
        <v>3691</v>
      </c>
      <c r="B1070" s="368" t="s">
        <v>476</v>
      </c>
      <c r="C1070" s="368" t="s">
        <v>3692</v>
      </c>
      <c r="D1070" s="368" t="s">
        <v>3672</v>
      </c>
      <c r="E1070" s="368" t="s">
        <v>3693</v>
      </c>
    </row>
    <row r="1071" spans="1:5" x14ac:dyDescent="0.15">
      <c r="A1071" s="368" t="s">
        <v>3694</v>
      </c>
      <c r="B1071" s="368" t="s">
        <v>476</v>
      </c>
      <c r="C1071" s="368" t="s">
        <v>3695</v>
      </c>
      <c r="D1071" s="368" t="s">
        <v>3672</v>
      </c>
      <c r="E1071" s="368" t="s">
        <v>3696</v>
      </c>
    </row>
    <row r="1072" spans="1:5" x14ac:dyDescent="0.15">
      <c r="A1072" s="368" t="s">
        <v>3697</v>
      </c>
      <c r="B1072" s="368" t="s">
        <v>476</v>
      </c>
      <c r="C1072" s="368" t="s">
        <v>3698</v>
      </c>
      <c r="D1072" s="368" t="s">
        <v>3672</v>
      </c>
      <c r="E1072" s="368" t="s">
        <v>3699</v>
      </c>
    </row>
    <row r="1073" spans="1:5" x14ac:dyDescent="0.15">
      <c r="A1073" s="368" t="s">
        <v>3700</v>
      </c>
      <c r="B1073" s="368" t="s">
        <v>476</v>
      </c>
      <c r="C1073" s="368" t="s">
        <v>3701</v>
      </c>
      <c r="D1073" s="368" t="s">
        <v>3672</v>
      </c>
      <c r="E1073" s="368" t="s">
        <v>3702</v>
      </c>
    </row>
    <row r="1074" spans="1:5" x14ac:dyDescent="0.15">
      <c r="A1074" s="368" t="s">
        <v>3703</v>
      </c>
      <c r="B1074" s="368" t="s">
        <v>476</v>
      </c>
      <c r="C1074" s="368" t="s">
        <v>3704</v>
      </c>
      <c r="D1074" s="368" t="s">
        <v>3672</v>
      </c>
      <c r="E1074" s="368" t="s">
        <v>3705</v>
      </c>
    </row>
    <row r="1075" spans="1:5" x14ac:dyDescent="0.15">
      <c r="A1075" s="368" t="s">
        <v>3706</v>
      </c>
      <c r="B1075" s="368" t="s">
        <v>476</v>
      </c>
      <c r="C1075" s="368" t="s">
        <v>3707</v>
      </c>
      <c r="D1075" s="368" t="s">
        <v>3672</v>
      </c>
      <c r="E1075" s="368" t="s">
        <v>3708</v>
      </c>
    </row>
    <row r="1076" spans="1:5" x14ac:dyDescent="0.15">
      <c r="A1076" s="368" t="s">
        <v>3709</v>
      </c>
      <c r="B1076" s="368" t="s">
        <v>476</v>
      </c>
      <c r="C1076" s="368" t="s">
        <v>3710</v>
      </c>
      <c r="D1076" s="368" t="s">
        <v>3672</v>
      </c>
      <c r="E1076" s="368" t="s">
        <v>3711</v>
      </c>
    </row>
    <row r="1077" spans="1:5" x14ac:dyDescent="0.15">
      <c r="A1077" s="368" t="s">
        <v>3712</v>
      </c>
      <c r="B1077" s="368" t="s">
        <v>476</v>
      </c>
      <c r="C1077" s="368" t="s">
        <v>3713</v>
      </c>
      <c r="D1077" s="368" t="s">
        <v>3672</v>
      </c>
      <c r="E1077" s="368" t="s">
        <v>3714</v>
      </c>
    </row>
    <row r="1078" spans="1:5" x14ac:dyDescent="0.15">
      <c r="A1078" s="368" t="s">
        <v>3715</v>
      </c>
      <c r="B1078" s="368" t="s">
        <v>476</v>
      </c>
      <c r="C1078" s="368" t="s">
        <v>3716</v>
      </c>
      <c r="D1078" s="368" t="s">
        <v>3672</v>
      </c>
      <c r="E1078" s="368" t="s">
        <v>3717</v>
      </c>
    </row>
    <row r="1079" spans="1:5" x14ac:dyDescent="0.15">
      <c r="A1079" s="368" t="s">
        <v>3718</v>
      </c>
      <c r="B1079" s="368" t="s">
        <v>476</v>
      </c>
      <c r="C1079" s="368" t="s">
        <v>3719</v>
      </c>
      <c r="D1079" s="368" t="s">
        <v>3672</v>
      </c>
      <c r="E1079" s="368" t="s">
        <v>3720</v>
      </c>
    </row>
    <row r="1080" spans="1:5" x14ac:dyDescent="0.15">
      <c r="A1080" s="368" t="s">
        <v>3721</v>
      </c>
      <c r="B1080" s="368" t="s">
        <v>476</v>
      </c>
      <c r="C1080" s="368" t="s">
        <v>3722</v>
      </c>
      <c r="D1080" s="368" t="s">
        <v>3672</v>
      </c>
      <c r="E1080" s="368" t="s">
        <v>3723</v>
      </c>
    </row>
    <row r="1081" spans="1:5" x14ac:dyDescent="0.15">
      <c r="A1081" s="368" t="s">
        <v>3724</v>
      </c>
      <c r="B1081" s="368" t="s">
        <v>476</v>
      </c>
      <c r="C1081" s="368" t="s">
        <v>1541</v>
      </c>
      <c r="D1081" s="368" t="s">
        <v>3672</v>
      </c>
      <c r="E1081" s="368" t="s">
        <v>3725</v>
      </c>
    </row>
    <row r="1082" spans="1:5" x14ac:dyDescent="0.15">
      <c r="A1082" s="368" t="s">
        <v>3726</v>
      </c>
      <c r="B1082" s="368" t="s">
        <v>476</v>
      </c>
      <c r="C1082" s="368" t="s">
        <v>3727</v>
      </c>
      <c r="D1082" s="368" t="s">
        <v>3672</v>
      </c>
      <c r="E1082" s="368" t="s">
        <v>3728</v>
      </c>
    </row>
    <row r="1083" spans="1:5" x14ac:dyDescent="0.15">
      <c r="A1083" s="368" t="s">
        <v>3729</v>
      </c>
      <c r="B1083" s="368" t="s">
        <v>476</v>
      </c>
      <c r="C1083" s="368" t="s">
        <v>3730</v>
      </c>
      <c r="D1083" s="368" t="s">
        <v>3672</v>
      </c>
      <c r="E1083" s="368" t="s">
        <v>3731</v>
      </c>
    </row>
    <row r="1084" spans="1:5" x14ac:dyDescent="0.15">
      <c r="A1084" s="368" t="s">
        <v>3732</v>
      </c>
      <c r="B1084" s="368" t="s">
        <v>476</v>
      </c>
      <c r="C1084" s="368" t="s">
        <v>2074</v>
      </c>
      <c r="D1084" s="368" t="s">
        <v>3672</v>
      </c>
      <c r="E1084" s="368" t="s">
        <v>3733</v>
      </c>
    </row>
    <row r="1085" spans="1:5" x14ac:dyDescent="0.15">
      <c r="A1085" s="368" t="s">
        <v>3734</v>
      </c>
      <c r="B1085" s="368" t="s">
        <v>476</v>
      </c>
      <c r="C1085" s="368" t="s">
        <v>3735</v>
      </c>
      <c r="D1085" s="368" t="s">
        <v>3672</v>
      </c>
      <c r="E1085" s="368" t="s">
        <v>3736</v>
      </c>
    </row>
    <row r="1086" spans="1:5" x14ac:dyDescent="0.15">
      <c r="A1086" s="368" t="s">
        <v>3737</v>
      </c>
      <c r="B1086" s="368" t="s">
        <v>476</v>
      </c>
      <c r="C1086" s="368" t="s">
        <v>3738</v>
      </c>
      <c r="D1086" s="368" t="s">
        <v>3672</v>
      </c>
      <c r="E1086" s="368" t="s">
        <v>3739</v>
      </c>
    </row>
    <row r="1087" spans="1:5" x14ac:dyDescent="0.15">
      <c r="A1087" s="368" t="s">
        <v>3740</v>
      </c>
      <c r="B1087" s="368" t="s">
        <v>476</v>
      </c>
      <c r="C1087" s="368" t="s">
        <v>3741</v>
      </c>
      <c r="D1087" s="368" t="s">
        <v>3672</v>
      </c>
      <c r="E1087" s="368" t="s">
        <v>3742</v>
      </c>
    </row>
    <row r="1088" spans="1:5" x14ac:dyDescent="0.15">
      <c r="A1088" s="368" t="s">
        <v>3743</v>
      </c>
      <c r="B1088" s="368" t="s">
        <v>476</v>
      </c>
      <c r="C1088" s="368" t="s">
        <v>3744</v>
      </c>
      <c r="D1088" s="368" t="s">
        <v>3672</v>
      </c>
      <c r="E1088" s="368" t="s">
        <v>1022</v>
      </c>
    </row>
    <row r="1089" spans="1:5" x14ac:dyDescent="0.15">
      <c r="A1089" s="368" t="s">
        <v>3745</v>
      </c>
      <c r="B1089" s="368" t="s">
        <v>476</v>
      </c>
      <c r="C1089" s="368" t="s">
        <v>3746</v>
      </c>
      <c r="D1089" s="368" t="s">
        <v>3672</v>
      </c>
      <c r="E1089" s="368" t="s">
        <v>3747</v>
      </c>
    </row>
    <row r="1090" spans="1:5" x14ac:dyDescent="0.15">
      <c r="A1090" s="368" t="s">
        <v>3748</v>
      </c>
      <c r="B1090" s="368" t="s">
        <v>476</v>
      </c>
      <c r="C1090" s="368" t="s">
        <v>3749</v>
      </c>
      <c r="D1090" s="368" t="s">
        <v>3672</v>
      </c>
      <c r="E1090" s="368" t="s">
        <v>3750</v>
      </c>
    </row>
    <row r="1091" spans="1:5" x14ac:dyDescent="0.15">
      <c r="A1091" s="368" t="s">
        <v>3751</v>
      </c>
      <c r="B1091" s="368" t="s">
        <v>476</v>
      </c>
      <c r="C1091" s="368" t="s">
        <v>3752</v>
      </c>
      <c r="D1091" s="368" t="s">
        <v>3672</v>
      </c>
      <c r="E1091" s="368" t="s">
        <v>2963</v>
      </c>
    </row>
    <row r="1092" spans="1:5" x14ac:dyDescent="0.15">
      <c r="A1092" s="368" t="s">
        <v>3753</v>
      </c>
      <c r="B1092" s="368" t="s">
        <v>476</v>
      </c>
      <c r="C1092" s="368" t="s">
        <v>3754</v>
      </c>
      <c r="D1092" s="368" t="s">
        <v>3672</v>
      </c>
      <c r="E1092" s="368" t="s">
        <v>3755</v>
      </c>
    </row>
    <row r="1093" spans="1:5" x14ac:dyDescent="0.15">
      <c r="A1093" s="368" t="s">
        <v>3756</v>
      </c>
      <c r="B1093" s="368" t="s">
        <v>477</v>
      </c>
      <c r="C1093" s="368"/>
      <c r="D1093" s="368" t="s">
        <v>3757</v>
      </c>
      <c r="E1093" s="368"/>
    </row>
    <row r="1094" spans="1:5" x14ac:dyDescent="0.15">
      <c r="A1094" s="368" t="s">
        <v>3758</v>
      </c>
      <c r="B1094" s="368" t="s">
        <v>477</v>
      </c>
      <c r="C1094" s="368" t="s">
        <v>3759</v>
      </c>
      <c r="D1094" s="368" t="s">
        <v>3757</v>
      </c>
      <c r="E1094" s="368" t="s">
        <v>3760</v>
      </c>
    </row>
    <row r="1095" spans="1:5" x14ac:dyDescent="0.15">
      <c r="A1095" s="368" t="s">
        <v>3761</v>
      </c>
      <c r="B1095" s="368" t="s">
        <v>477</v>
      </c>
      <c r="C1095" s="368" t="s">
        <v>3762</v>
      </c>
      <c r="D1095" s="368" t="s">
        <v>3757</v>
      </c>
      <c r="E1095" s="368" t="s">
        <v>3763</v>
      </c>
    </row>
    <row r="1096" spans="1:5" x14ac:dyDescent="0.15">
      <c r="A1096" s="368" t="s">
        <v>3764</v>
      </c>
      <c r="B1096" s="368" t="s">
        <v>477</v>
      </c>
      <c r="C1096" s="368" t="s">
        <v>3765</v>
      </c>
      <c r="D1096" s="368" t="s">
        <v>3757</v>
      </c>
      <c r="E1096" s="368" t="s">
        <v>3766</v>
      </c>
    </row>
    <row r="1097" spans="1:5" x14ac:dyDescent="0.15">
      <c r="A1097" s="368" t="s">
        <v>3767</v>
      </c>
      <c r="B1097" s="368" t="s">
        <v>477</v>
      </c>
      <c r="C1097" s="368" t="s">
        <v>3768</v>
      </c>
      <c r="D1097" s="368" t="s">
        <v>3757</v>
      </c>
      <c r="E1097" s="368" t="s">
        <v>3769</v>
      </c>
    </row>
    <row r="1098" spans="1:5" x14ac:dyDescent="0.15">
      <c r="A1098" s="368" t="s">
        <v>3770</v>
      </c>
      <c r="B1098" s="368" t="s">
        <v>477</v>
      </c>
      <c r="C1098" s="368" t="s">
        <v>3771</v>
      </c>
      <c r="D1098" s="368" t="s">
        <v>3757</v>
      </c>
      <c r="E1098" s="368" t="s">
        <v>3772</v>
      </c>
    </row>
    <row r="1099" spans="1:5" x14ac:dyDescent="0.15">
      <c r="A1099" s="368" t="s">
        <v>3773</v>
      </c>
      <c r="B1099" s="368" t="s">
        <v>477</v>
      </c>
      <c r="C1099" s="368" t="s">
        <v>3774</v>
      </c>
      <c r="D1099" s="368" t="s">
        <v>3757</v>
      </c>
      <c r="E1099" s="368" t="s">
        <v>3775</v>
      </c>
    </row>
    <row r="1100" spans="1:5" x14ac:dyDescent="0.15">
      <c r="A1100" s="368" t="s">
        <v>3776</v>
      </c>
      <c r="B1100" s="368" t="s">
        <v>477</v>
      </c>
      <c r="C1100" s="368" t="s">
        <v>3777</v>
      </c>
      <c r="D1100" s="368" t="s">
        <v>3757</v>
      </c>
      <c r="E1100" s="368" t="s">
        <v>3778</v>
      </c>
    </row>
    <row r="1101" spans="1:5" x14ac:dyDescent="0.15">
      <c r="A1101" s="368" t="s">
        <v>3779</v>
      </c>
      <c r="B1101" s="368" t="s">
        <v>477</v>
      </c>
      <c r="C1101" s="368" t="s">
        <v>3780</v>
      </c>
      <c r="D1101" s="368" t="s">
        <v>3757</v>
      </c>
      <c r="E1101" s="368" t="s">
        <v>3781</v>
      </c>
    </row>
    <row r="1102" spans="1:5" x14ac:dyDescent="0.15">
      <c r="A1102" s="368" t="s">
        <v>3782</v>
      </c>
      <c r="B1102" s="368" t="s">
        <v>477</v>
      </c>
      <c r="C1102" s="368" t="s">
        <v>3783</v>
      </c>
      <c r="D1102" s="368" t="s">
        <v>3757</v>
      </c>
      <c r="E1102" s="368" t="s">
        <v>3784</v>
      </c>
    </row>
    <row r="1103" spans="1:5" x14ac:dyDescent="0.15">
      <c r="A1103" s="368" t="s">
        <v>3785</v>
      </c>
      <c r="B1103" s="368" t="s">
        <v>477</v>
      </c>
      <c r="C1103" s="368" t="s">
        <v>3786</v>
      </c>
      <c r="D1103" s="368" t="s">
        <v>3757</v>
      </c>
      <c r="E1103" s="368" t="s">
        <v>3787</v>
      </c>
    </row>
    <row r="1104" spans="1:5" x14ac:dyDescent="0.15">
      <c r="A1104" s="368" t="s">
        <v>3788</v>
      </c>
      <c r="B1104" s="368" t="s">
        <v>477</v>
      </c>
      <c r="C1104" s="368" t="s">
        <v>3789</v>
      </c>
      <c r="D1104" s="368" t="s">
        <v>3757</v>
      </c>
      <c r="E1104" s="368" t="s">
        <v>3790</v>
      </c>
    </row>
    <row r="1105" spans="1:5" x14ac:dyDescent="0.15">
      <c r="A1105" s="368" t="s">
        <v>3791</v>
      </c>
      <c r="B1105" s="368" t="s">
        <v>477</v>
      </c>
      <c r="C1105" s="368" t="s">
        <v>3792</v>
      </c>
      <c r="D1105" s="368" t="s">
        <v>3757</v>
      </c>
      <c r="E1105" s="368" t="s">
        <v>3793</v>
      </c>
    </row>
    <row r="1106" spans="1:5" x14ac:dyDescent="0.15">
      <c r="A1106" s="368" t="s">
        <v>3794</v>
      </c>
      <c r="B1106" s="368" t="s">
        <v>477</v>
      </c>
      <c r="C1106" s="368" t="s">
        <v>3795</v>
      </c>
      <c r="D1106" s="368" t="s">
        <v>3757</v>
      </c>
      <c r="E1106" s="368" t="s">
        <v>3796</v>
      </c>
    </row>
    <row r="1107" spans="1:5" x14ac:dyDescent="0.15">
      <c r="A1107" s="368" t="s">
        <v>3797</v>
      </c>
      <c r="B1107" s="368" t="s">
        <v>477</v>
      </c>
      <c r="C1107" s="368" t="s">
        <v>3798</v>
      </c>
      <c r="D1107" s="368" t="s">
        <v>3757</v>
      </c>
      <c r="E1107" s="368" t="s">
        <v>3799</v>
      </c>
    </row>
    <row r="1108" spans="1:5" x14ac:dyDescent="0.15">
      <c r="A1108" s="368" t="s">
        <v>3800</v>
      </c>
      <c r="B1108" s="368" t="s">
        <v>477</v>
      </c>
      <c r="C1108" s="368" t="s">
        <v>3801</v>
      </c>
      <c r="D1108" s="368" t="s">
        <v>3757</v>
      </c>
      <c r="E1108" s="368" t="s">
        <v>3802</v>
      </c>
    </row>
    <row r="1109" spans="1:5" x14ac:dyDescent="0.15">
      <c r="A1109" s="368" t="s">
        <v>3803</v>
      </c>
      <c r="B1109" s="368" t="s">
        <v>477</v>
      </c>
      <c r="C1109" s="368" t="s">
        <v>3804</v>
      </c>
      <c r="D1109" s="368" t="s">
        <v>3757</v>
      </c>
      <c r="E1109" s="368" t="s">
        <v>3805</v>
      </c>
    </row>
    <row r="1110" spans="1:5" x14ac:dyDescent="0.15">
      <c r="A1110" s="368" t="s">
        <v>3806</v>
      </c>
      <c r="B1110" s="368" t="s">
        <v>477</v>
      </c>
      <c r="C1110" s="368" t="s">
        <v>3807</v>
      </c>
      <c r="D1110" s="368" t="s">
        <v>3757</v>
      </c>
      <c r="E1110" s="368" t="s">
        <v>3808</v>
      </c>
    </row>
    <row r="1111" spans="1:5" x14ac:dyDescent="0.15">
      <c r="A1111" s="368" t="s">
        <v>3809</v>
      </c>
      <c r="B1111" s="368" t="s">
        <v>477</v>
      </c>
      <c r="C1111" s="368" t="s">
        <v>3810</v>
      </c>
      <c r="D1111" s="368" t="s">
        <v>3757</v>
      </c>
      <c r="E1111" s="368" t="s">
        <v>3811</v>
      </c>
    </row>
    <row r="1112" spans="1:5" x14ac:dyDescent="0.15">
      <c r="A1112" s="368" t="s">
        <v>3812</v>
      </c>
      <c r="B1112" s="368" t="s">
        <v>477</v>
      </c>
      <c r="C1112" s="368" t="s">
        <v>3813</v>
      </c>
      <c r="D1112" s="368" t="s">
        <v>3757</v>
      </c>
      <c r="E1112" s="368" t="s">
        <v>3814</v>
      </c>
    </row>
    <row r="1113" spans="1:5" x14ac:dyDescent="0.15">
      <c r="A1113" s="368" t="s">
        <v>3815</v>
      </c>
      <c r="B1113" s="368" t="s">
        <v>478</v>
      </c>
      <c r="C1113" s="368"/>
      <c r="D1113" s="368" t="s">
        <v>3816</v>
      </c>
      <c r="E1113" s="368"/>
    </row>
    <row r="1114" spans="1:5" x14ac:dyDescent="0.15">
      <c r="A1114" s="368" t="s">
        <v>3817</v>
      </c>
      <c r="B1114" s="368" t="s">
        <v>478</v>
      </c>
      <c r="C1114" s="368" t="s">
        <v>3818</v>
      </c>
      <c r="D1114" s="368" t="s">
        <v>3816</v>
      </c>
      <c r="E1114" s="368" t="s">
        <v>3819</v>
      </c>
    </row>
    <row r="1115" spans="1:5" x14ac:dyDescent="0.15">
      <c r="A1115" s="368" t="s">
        <v>3820</v>
      </c>
      <c r="B1115" s="368" t="s">
        <v>478</v>
      </c>
      <c r="C1115" s="368" t="s">
        <v>3821</v>
      </c>
      <c r="D1115" s="368" t="s">
        <v>3816</v>
      </c>
      <c r="E1115" s="368" t="s">
        <v>3822</v>
      </c>
    </row>
    <row r="1116" spans="1:5" x14ac:dyDescent="0.15">
      <c r="A1116" s="368" t="s">
        <v>3823</v>
      </c>
      <c r="B1116" s="368" t="s">
        <v>478</v>
      </c>
      <c r="C1116" s="368" t="s">
        <v>3824</v>
      </c>
      <c r="D1116" s="368" t="s">
        <v>3816</v>
      </c>
      <c r="E1116" s="368" t="s">
        <v>3825</v>
      </c>
    </row>
    <row r="1117" spans="1:5" x14ac:dyDescent="0.15">
      <c r="A1117" s="368" t="s">
        <v>3826</v>
      </c>
      <c r="B1117" s="368" t="s">
        <v>478</v>
      </c>
      <c r="C1117" s="368" t="s">
        <v>3827</v>
      </c>
      <c r="D1117" s="368" t="s">
        <v>3816</v>
      </c>
      <c r="E1117" s="368" t="s">
        <v>3828</v>
      </c>
    </row>
    <row r="1118" spans="1:5" x14ac:dyDescent="0.15">
      <c r="A1118" s="368" t="s">
        <v>3829</v>
      </c>
      <c r="B1118" s="368" t="s">
        <v>478</v>
      </c>
      <c r="C1118" s="368" t="s">
        <v>3830</v>
      </c>
      <c r="D1118" s="368" t="s">
        <v>3816</v>
      </c>
      <c r="E1118" s="368" t="s">
        <v>3831</v>
      </c>
    </row>
    <row r="1119" spans="1:5" x14ac:dyDescent="0.15">
      <c r="A1119" s="368" t="s">
        <v>3832</v>
      </c>
      <c r="B1119" s="368" t="s">
        <v>478</v>
      </c>
      <c r="C1119" s="368" t="s">
        <v>3833</v>
      </c>
      <c r="D1119" s="368" t="s">
        <v>3816</v>
      </c>
      <c r="E1119" s="368" t="s">
        <v>3834</v>
      </c>
    </row>
    <row r="1120" spans="1:5" x14ac:dyDescent="0.15">
      <c r="A1120" s="368" t="s">
        <v>3835</v>
      </c>
      <c r="B1120" s="368" t="s">
        <v>478</v>
      </c>
      <c r="C1120" s="368" t="s">
        <v>3836</v>
      </c>
      <c r="D1120" s="368" t="s">
        <v>3816</v>
      </c>
      <c r="E1120" s="368" t="s">
        <v>3837</v>
      </c>
    </row>
    <row r="1121" spans="1:5" x14ac:dyDescent="0.15">
      <c r="A1121" s="368" t="s">
        <v>3838</v>
      </c>
      <c r="B1121" s="368" t="s">
        <v>478</v>
      </c>
      <c r="C1121" s="368" t="s">
        <v>3839</v>
      </c>
      <c r="D1121" s="368" t="s">
        <v>3816</v>
      </c>
      <c r="E1121" s="368" t="s">
        <v>3840</v>
      </c>
    </row>
    <row r="1122" spans="1:5" x14ac:dyDescent="0.15">
      <c r="A1122" s="368" t="s">
        <v>3841</v>
      </c>
      <c r="B1122" s="368" t="s">
        <v>478</v>
      </c>
      <c r="C1122" s="368" t="s">
        <v>3842</v>
      </c>
      <c r="D1122" s="368" t="s">
        <v>3816</v>
      </c>
      <c r="E1122" s="368" t="s">
        <v>3843</v>
      </c>
    </row>
    <row r="1123" spans="1:5" x14ac:dyDescent="0.15">
      <c r="A1123" s="368" t="s">
        <v>3844</v>
      </c>
      <c r="B1123" s="368" t="s">
        <v>478</v>
      </c>
      <c r="C1123" s="368" t="s">
        <v>3845</v>
      </c>
      <c r="D1123" s="368" t="s">
        <v>3816</v>
      </c>
      <c r="E1123" s="368" t="s">
        <v>3846</v>
      </c>
    </row>
    <row r="1124" spans="1:5" x14ac:dyDescent="0.15">
      <c r="A1124" s="368" t="s">
        <v>3847</v>
      </c>
      <c r="B1124" s="368" t="s">
        <v>478</v>
      </c>
      <c r="C1124" s="368" t="s">
        <v>3848</v>
      </c>
      <c r="D1124" s="368" t="s">
        <v>3816</v>
      </c>
      <c r="E1124" s="368" t="s">
        <v>3849</v>
      </c>
    </row>
    <row r="1125" spans="1:5" x14ac:dyDescent="0.15">
      <c r="A1125" s="368" t="s">
        <v>3850</v>
      </c>
      <c r="B1125" s="368" t="s">
        <v>478</v>
      </c>
      <c r="C1125" s="368" t="s">
        <v>3851</v>
      </c>
      <c r="D1125" s="368" t="s">
        <v>3816</v>
      </c>
      <c r="E1125" s="368" t="s">
        <v>3852</v>
      </c>
    </row>
    <row r="1126" spans="1:5" x14ac:dyDescent="0.15">
      <c r="A1126" s="368" t="s">
        <v>3853</v>
      </c>
      <c r="B1126" s="368" t="s">
        <v>478</v>
      </c>
      <c r="C1126" s="368" t="s">
        <v>3854</v>
      </c>
      <c r="D1126" s="368" t="s">
        <v>3816</v>
      </c>
      <c r="E1126" s="368" t="s">
        <v>3855</v>
      </c>
    </row>
    <row r="1127" spans="1:5" x14ac:dyDescent="0.15">
      <c r="A1127" s="368" t="s">
        <v>3856</v>
      </c>
      <c r="B1127" s="368" t="s">
        <v>478</v>
      </c>
      <c r="C1127" s="368" t="s">
        <v>3857</v>
      </c>
      <c r="D1127" s="368" t="s">
        <v>3816</v>
      </c>
      <c r="E1127" s="368" t="s">
        <v>3858</v>
      </c>
    </row>
    <row r="1128" spans="1:5" x14ac:dyDescent="0.15">
      <c r="A1128" s="368" t="s">
        <v>3859</v>
      </c>
      <c r="B1128" s="368" t="s">
        <v>478</v>
      </c>
      <c r="C1128" s="368" t="s">
        <v>3860</v>
      </c>
      <c r="D1128" s="368" t="s">
        <v>3816</v>
      </c>
      <c r="E1128" s="368" t="s">
        <v>3861</v>
      </c>
    </row>
    <row r="1129" spans="1:5" x14ac:dyDescent="0.15">
      <c r="A1129" s="368" t="s">
        <v>3862</v>
      </c>
      <c r="B1129" s="368" t="s">
        <v>478</v>
      </c>
      <c r="C1129" s="368" t="s">
        <v>3863</v>
      </c>
      <c r="D1129" s="368" t="s">
        <v>3816</v>
      </c>
      <c r="E1129" s="368" t="s">
        <v>3864</v>
      </c>
    </row>
    <row r="1130" spans="1:5" x14ac:dyDescent="0.15">
      <c r="A1130" s="368" t="s">
        <v>3865</v>
      </c>
      <c r="B1130" s="368" t="s">
        <v>478</v>
      </c>
      <c r="C1130" s="368" t="s">
        <v>3866</v>
      </c>
      <c r="D1130" s="368" t="s">
        <v>3816</v>
      </c>
      <c r="E1130" s="368" t="s">
        <v>3867</v>
      </c>
    </row>
    <row r="1131" spans="1:5" x14ac:dyDescent="0.15">
      <c r="A1131" s="368" t="s">
        <v>3868</v>
      </c>
      <c r="B1131" s="368" t="s">
        <v>478</v>
      </c>
      <c r="C1131" s="368" t="s">
        <v>3869</v>
      </c>
      <c r="D1131" s="368" t="s">
        <v>3816</v>
      </c>
      <c r="E1131" s="368" t="s">
        <v>3870</v>
      </c>
    </row>
    <row r="1132" spans="1:5" x14ac:dyDescent="0.15">
      <c r="A1132" s="368" t="s">
        <v>3871</v>
      </c>
      <c r="B1132" s="368" t="s">
        <v>478</v>
      </c>
      <c r="C1132" s="368" t="s">
        <v>3872</v>
      </c>
      <c r="D1132" s="368" t="s">
        <v>3816</v>
      </c>
      <c r="E1132" s="368" t="s">
        <v>3873</v>
      </c>
    </row>
    <row r="1133" spans="1:5" x14ac:dyDescent="0.15">
      <c r="A1133" s="368" t="s">
        <v>3874</v>
      </c>
      <c r="B1133" s="368" t="s">
        <v>478</v>
      </c>
      <c r="C1133" s="368" t="s">
        <v>3875</v>
      </c>
      <c r="D1133" s="368" t="s">
        <v>3816</v>
      </c>
      <c r="E1133" s="368" t="s">
        <v>3876</v>
      </c>
    </row>
    <row r="1134" spans="1:5" x14ac:dyDescent="0.15">
      <c r="A1134" s="368" t="s">
        <v>3877</v>
      </c>
      <c r="B1134" s="368" t="s">
        <v>478</v>
      </c>
      <c r="C1134" s="368" t="s">
        <v>3878</v>
      </c>
      <c r="D1134" s="368" t="s">
        <v>3816</v>
      </c>
      <c r="E1134" s="368" t="s">
        <v>3879</v>
      </c>
    </row>
    <row r="1135" spans="1:5" x14ac:dyDescent="0.15">
      <c r="A1135" s="368" t="s">
        <v>3880</v>
      </c>
      <c r="B1135" s="368" t="s">
        <v>478</v>
      </c>
      <c r="C1135" s="368" t="s">
        <v>3881</v>
      </c>
      <c r="D1135" s="368" t="s">
        <v>3816</v>
      </c>
      <c r="E1135" s="368" t="s">
        <v>3882</v>
      </c>
    </row>
    <row r="1136" spans="1:5" x14ac:dyDescent="0.15">
      <c r="A1136" s="368" t="s">
        <v>3883</v>
      </c>
      <c r="B1136" s="368" t="s">
        <v>478</v>
      </c>
      <c r="C1136" s="368" t="s">
        <v>3884</v>
      </c>
      <c r="D1136" s="368" t="s">
        <v>3816</v>
      </c>
      <c r="E1136" s="368" t="s">
        <v>3885</v>
      </c>
    </row>
    <row r="1137" spans="1:5" x14ac:dyDescent="0.15">
      <c r="A1137" s="368" t="s">
        <v>3886</v>
      </c>
      <c r="B1137" s="368" t="s">
        <v>478</v>
      </c>
      <c r="C1137" s="368" t="s">
        <v>3887</v>
      </c>
      <c r="D1137" s="368" t="s">
        <v>3816</v>
      </c>
      <c r="E1137" s="368" t="s">
        <v>3888</v>
      </c>
    </row>
    <row r="1138" spans="1:5" x14ac:dyDescent="0.15">
      <c r="A1138" s="368" t="s">
        <v>3889</v>
      </c>
      <c r="B1138" s="368" t="s">
        <v>478</v>
      </c>
      <c r="C1138" s="368" t="s">
        <v>3890</v>
      </c>
      <c r="D1138" s="368" t="s">
        <v>3816</v>
      </c>
      <c r="E1138" s="368" t="s">
        <v>3891</v>
      </c>
    </row>
    <row r="1139" spans="1:5" x14ac:dyDescent="0.15">
      <c r="A1139" s="368" t="s">
        <v>3892</v>
      </c>
      <c r="B1139" s="368" t="s">
        <v>478</v>
      </c>
      <c r="C1139" s="368" t="s">
        <v>3893</v>
      </c>
      <c r="D1139" s="368" t="s">
        <v>3816</v>
      </c>
      <c r="E1139" s="368" t="s">
        <v>3894</v>
      </c>
    </row>
    <row r="1140" spans="1:5" x14ac:dyDescent="0.15">
      <c r="A1140" s="368" t="s">
        <v>3895</v>
      </c>
      <c r="B1140" s="368" t="s">
        <v>479</v>
      </c>
      <c r="C1140" s="368"/>
      <c r="D1140" s="368" t="s">
        <v>3896</v>
      </c>
      <c r="E1140" s="368"/>
    </row>
    <row r="1141" spans="1:5" x14ac:dyDescent="0.15">
      <c r="A1141" s="368" t="s">
        <v>3897</v>
      </c>
      <c r="B1141" s="368" t="s">
        <v>479</v>
      </c>
      <c r="C1141" s="368" t="s">
        <v>3898</v>
      </c>
      <c r="D1141" s="368" t="s">
        <v>3896</v>
      </c>
      <c r="E1141" s="368" t="s">
        <v>3899</v>
      </c>
    </row>
    <row r="1142" spans="1:5" x14ac:dyDescent="0.15">
      <c r="A1142" s="368" t="s">
        <v>3900</v>
      </c>
      <c r="B1142" s="368" t="s">
        <v>479</v>
      </c>
      <c r="C1142" s="368" t="s">
        <v>3901</v>
      </c>
      <c r="D1142" s="368" t="s">
        <v>3896</v>
      </c>
      <c r="E1142" s="368" t="s">
        <v>2950</v>
      </c>
    </row>
    <row r="1143" spans="1:5" x14ac:dyDescent="0.15">
      <c r="A1143" s="368" t="s">
        <v>3902</v>
      </c>
      <c r="B1143" s="368" t="s">
        <v>479</v>
      </c>
      <c r="C1143" s="368" t="s">
        <v>3903</v>
      </c>
      <c r="D1143" s="368" t="s">
        <v>3896</v>
      </c>
      <c r="E1143" s="368" t="s">
        <v>3904</v>
      </c>
    </row>
    <row r="1144" spans="1:5" x14ac:dyDescent="0.15">
      <c r="A1144" s="368" t="s">
        <v>3905</v>
      </c>
      <c r="B1144" s="368" t="s">
        <v>479</v>
      </c>
      <c r="C1144" s="368" t="s">
        <v>3906</v>
      </c>
      <c r="D1144" s="368" t="s">
        <v>3896</v>
      </c>
      <c r="E1144" s="368" t="s">
        <v>3907</v>
      </c>
    </row>
    <row r="1145" spans="1:5" x14ac:dyDescent="0.15">
      <c r="A1145" s="368" t="s">
        <v>3908</v>
      </c>
      <c r="B1145" s="368" t="s">
        <v>479</v>
      </c>
      <c r="C1145" s="368" t="s">
        <v>3909</v>
      </c>
      <c r="D1145" s="368" t="s">
        <v>3896</v>
      </c>
      <c r="E1145" s="368" t="s">
        <v>3910</v>
      </c>
    </row>
    <row r="1146" spans="1:5" x14ac:dyDescent="0.15">
      <c r="A1146" s="368" t="s">
        <v>3911</v>
      </c>
      <c r="B1146" s="368" t="s">
        <v>479</v>
      </c>
      <c r="C1146" s="368" t="s">
        <v>3912</v>
      </c>
      <c r="D1146" s="368" t="s">
        <v>3896</v>
      </c>
      <c r="E1146" s="368" t="s">
        <v>3913</v>
      </c>
    </row>
    <row r="1147" spans="1:5" x14ac:dyDescent="0.15">
      <c r="A1147" s="368" t="s">
        <v>3914</v>
      </c>
      <c r="B1147" s="368" t="s">
        <v>479</v>
      </c>
      <c r="C1147" s="368" t="s">
        <v>3915</v>
      </c>
      <c r="D1147" s="368" t="s">
        <v>3896</v>
      </c>
      <c r="E1147" s="368" t="s">
        <v>3916</v>
      </c>
    </row>
    <row r="1148" spans="1:5" x14ac:dyDescent="0.15">
      <c r="A1148" s="368" t="s">
        <v>3917</v>
      </c>
      <c r="B1148" s="368" t="s">
        <v>479</v>
      </c>
      <c r="C1148" s="368" t="s">
        <v>3918</v>
      </c>
      <c r="D1148" s="368" t="s">
        <v>3896</v>
      </c>
      <c r="E1148" s="368" t="s">
        <v>3919</v>
      </c>
    </row>
    <row r="1149" spans="1:5" x14ac:dyDescent="0.15">
      <c r="A1149" s="368" t="s">
        <v>3920</v>
      </c>
      <c r="B1149" s="368" t="s">
        <v>479</v>
      </c>
      <c r="C1149" s="368" t="s">
        <v>3921</v>
      </c>
      <c r="D1149" s="368" t="s">
        <v>3896</v>
      </c>
      <c r="E1149" s="368" t="s">
        <v>3922</v>
      </c>
    </row>
    <row r="1150" spans="1:5" x14ac:dyDescent="0.15">
      <c r="A1150" s="368" t="s">
        <v>3923</v>
      </c>
      <c r="B1150" s="368" t="s">
        <v>479</v>
      </c>
      <c r="C1150" s="368" t="s">
        <v>3924</v>
      </c>
      <c r="D1150" s="368" t="s">
        <v>3896</v>
      </c>
      <c r="E1150" s="368" t="s">
        <v>3925</v>
      </c>
    </row>
    <row r="1151" spans="1:5" x14ac:dyDescent="0.15">
      <c r="A1151" s="368" t="s">
        <v>3926</v>
      </c>
      <c r="B1151" s="368" t="s">
        <v>479</v>
      </c>
      <c r="C1151" s="368" t="s">
        <v>3927</v>
      </c>
      <c r="D1151" s="368" t="s">
        <v>3896</v>
      </c>
      <c r="E1151" s="368" t="s">
        <v>3928</v>
      </c>
    </row>
    <row r="1152" spans="1:5" x14ac:dyDescent="0.15">
      <c r="A1152" s="368" t="s">
        <v>3929</v>
      </c>
      <c r="B1152" s="368" t="s">
        <v>479</v>
      </c>
      <c r="C1152" s="368" t="s">
        <v>3930</v>
      </c>
      <c r="D1152" s="368" t="s">
        <v>3896</v>
      </c>
      <c r="E1152" s="368" t="s">
        <v>3931</v>
      </c>
    </row>
    <row r="1153" spans="1:5" x14ac:dyDescent="0.15">
      <c r="A1153" s="368" t="s">
        <v>3932</v>
      </c>
      <c r="B1153" s="368" t="s">
        <v>479</v>
      </c>
      <c r="C1153" s="368" t="s">
        <v>3933</v>
      </c>
      <c r="D1153" s="368" t="s">
        <v>3896</v>
      </c>
      <c r="E1153" s="368" t="s">
        <v>3934</v>
      </c>
    </row>
    <row r="1154" spans="1:5" x14ac:dyDescent="0.15">
      <c r="A1154" s="368" t="s">
        <v>3935</v>
      </c>
      <c r="B1154" s="368" t="s">
        <v>479</v>
      </c>
      <c r="C1154" s="368" t="s">
        <v>3936</v>
      </c>
      <c r="D1154" s="368" t="s">
        <v>3896</v>
      </c>
      <c r="E1154" s="368" t="s">
        <v>3937</v>
      </c>
    </row>
    <row r="1155" spans="1:5" x14ac:dyDescent="0.15">
      <c r="A1155" s="368" t="s">
        <v>3938</v>
      </c>
      <c r="B1155" s="368" t="s">
        <v>479</v>
      </c>
      <c r="C1155" s="368" t="s">
        <v>3939</v>
      </c>
      <c r="D1155" s="368" t="s">
        <v>3896</v>
      </c>
      <c r="E1155" s="368" t="s">
        <v>3940</v>
      </c>
    </row>
    <row r="1156" spans="1:5" x14ac:dyDescent="0.15">
      <c r="A1156" s="368" t="s">
        <v>3941</v>
      </c>
      <c r="B1156" s="368" t="s">
        <v>479</v>
      </c>
      <c r="C1156" s="368" t="s">
        <v>3942</v>
      </c>
      <c r="D1156" s="368" t="s">
        <v>3896</v>
      </c>
      <c r="E1156" s="368" t="s">
        <v>3943</v>
      </c>
    </row>
    <row r="1157" spans="1:5" x14ac:dyDescent="0.15">
      <c r="A1157" s="368" t="s">
        <v>3944</v>
      </c>
      <c r="B1157" s="368" t="s">
        <v>479</v>
      </c>
      <c r="C1157" s="368" t="s">
        <v>3945</v>
      </c>
      <c r="D1157" s="368" t="s">
        <v>3896</v>
      </c>
      <c r="E1157" s="368" t="s">
        <v>3946</v>
      </c>
    </row>
    <row r="1158" spans="1:5" x14ac:dyDescent="0.15">
      <c r="A1158" s="368" t="s">
        <v>3947</v>
      </c>
      <c r="B1158" s="368" t="s">
        <v>479</v>
      </c>
      <c r="C1158" s="368" t="s">
        <v>3948</v>
      </c>
      <c r="D1158" s="368" t="s">
        <v>3896</v>
      </c>
      <c r="E1158" s="368" t="s">
        <v>3949</v>
      </c>
    </row>
    <row r="1159" spans="1:5" x14ac:dyDescent="0.15">
      <c r="A1159" s="368" t="s">
        <v>3950</v>
      </c>
      <c r="B1159" s="368" t="s">
        <v>479</v>
      </c>
      <c r="C1159" s="368" t="s">
        <v>3951</v>
      </c>
      <c r="D1159" s="368" t="s">
        <v>3896</v>
      </c>
      <c r="E1159" s="368" t="s">
        <v>3952</v>
      </c>
    </row>
    <row r="1160" spans="1:5" x14ac:dyDescent="0.15">
      <c r="A1160" s="368" t="s">
        <v>3953</v>
      </c>
      <c r="B1160" s="368" t="s">
        <v>479</v>
      </c>
      <c r="C1160" s="368" t="s">
        <v>3954</v>
      </c>
      <c r="D1160" s="368" t="s">
        <v>3896</v>
      </c>
      <c r="E1160" s="368" t="s">
        <v>3955</v>
      </c>
    </row>
    <row r="1161" spans="1:5" x14ac:dyDescent="0.15">
      <c r="A1161" s="368" t="s">
        <v>3956</v>
      </c>
      <c r="B1161" s="368" t="s">
        <v>479</v>
      </c>
      <c r="C1161" s="368" t="s">
        <v>3957</v>
      </c>
      <c r="D1161" s="368" t="s">
        <v>3896</v>
      </c>
      <c r="E1161" s="368" t="s">
        <v>3958</v>
      </c>
    </row>
    <row r="1162" spans="1:5" x14ac:dyDescent="0.15">
      <c r="A1162" s="368" t="s">
        <v>3959</v>
      </c>
      <c r="B1162" s="368" t="s">
        <v>479</v>
      </c>
      <c r="C1162" s="368" t="s">
        <v>3960</v>
      </c>
      <c r="D1162" s="368" t="s">
        <v>3896</v>
      </c>
      <c r="E1162" s="368" t="s">
        <v>3961</v>
      </c>
    </row>
    <row r="1163" spans="1:5" x14ac:dyDescent="0.15">
      <c r="A1163" s="368" t="s">
        <v>3962</v>
      </c>
      <c r="B1163" s="368" t="s">
        <v>479</v>
      </c>
      <c r="C1163" s="368" t="s">
        <v>3963</v>
      </c>
      <c r="D1163" s="368" t="s">
        <v>3896</v>
      </c>
      <c r="E1163" s="368" t="s">
        <v>3964</v>
      </c>
    </row>
    <row r="1164" spans="1:5" x14ac:dyDescent="0.15">
      <c r="A1164" s="368" t="s">
        <v>3965</v>
      </c>
      <c r="B1164" s="368" t="s">
        <v>479</v>
      </c>
      <c r="C1164" s="368" t="s">
        <v>3966</v>
      </c>
      <c r="D1164" s="368" t="s">
        <v>3896</v>
      </c>
      <c r="E1164" s="368" t="s">
        <v>3967</v>
      </c>
    </row>
    <row r="1165" spans="1:5" x14ac:dyDescent="0.15">
      <c r="A1165" s="368" t="s">
        <v>3968</v>
      </c>
      <c r="B1165" s="368" t="s">
        <v>479</v>
      </c>
      <c r="C1165" s="368" t="s">
        <v>3969</v>
      </c>
      <c r="D1165" s="368" t="s">
        <v>3896</v>
      </c>
      <c r="E1165" s="368" t="s">
        <v>3970</v>
      </c>
    </row>
    <row r="1166" spans="1:5" x14ac:dyDescent="0.15">
      <c r="A1166" s="368" t="s">
        <v>3971</v>
      </c>
      <c r="B1166" s="368" t="s">
        <v>479</v>
      </c>
      <c r="C1166" s="368" t="s">
        <v>3972</v>
      </c>
      <c r="D1166" s="368" t="s">
        <v>3896</v>
      </c>
      <c r="E1166" s="368" t="s">
        <v>3973</v>
      </c>
    </row>
    <row r="1167" spans="1:5" x14ac:dyDescent="0.15">
      <c r="A1167" s="368" t="s">
        <v>3974</v>
      </c>
      <c r="B1167" s="368" t="s">
        <v>479</v>
      </c>
      <c r="C1167" s="368" t="s">
        <v>3975</v>
      </c>
      <c r="D1167" s="368" t="s">
        <v>3896</v>
      </c>
      <c r="E1167" s="368" t="s">
        <v>3976</v>
      </c>
    </row>
    <row r="1168" spans="1:5" x14ac:dyDescent="0.15">
      <c r="A1168" s="368" t="s">
        <v>3977</v>
      </c>
      <c r="B1168" s="368" t="s">
        <v>479</v>
      </c>
      <c r="C1168" s="368" t="s">
        <v>3978</v>
      </c>
      <c r="D1168" s="368" t="s">
        <v>3896</v>
      </c>
      <c r="E1168" s="368" t="s">
        <v>3979</v>
      </c>
    </row>
    <row r="1169" spans="1:5" x14ac:dyDescent="0.15">
      <c r="A1169" s="368" t="s">
        <v>3980</v>
      </c>
      <c r="B1169" s="368" t="s">
        <v>479</v>
      </c>
      <c r="C1169" s="368" t="s">
        <v>3981</v>
      </c>
      <c r="D1169" s="368" t="s">
        <v>3896</v>
      </c>
      <c r="E1169" s="368" t="s">
        <v>3982</v>
      </c>
    </row>
    <row r="1170" spans="1:5" x14ac:dyDescent="0.15">
      <c r="A1170" s="368" t="s">
        <v>3983</v>
      </c>
      <c r="B1170" s="368" t="s">
        <v>479</v>
      </c>
      <c r="C1170" s="368" t="s">
        <v>3984</v>
      </c>
      <c r="D1170" s="368" t="s">
        <v>3896</v>
      </c>
      <c r="E1170" s="368" t="s">
        <v>3985</v>
      </c>
    </row>
    <row r="1171" spans="1:5" x14ac:dyDescent="0.15">
      <c r="A1171" s="368" t="s">
        <v>3986</v>
      </c>
      <c r="B1171" s="368" t="s">
        <v>479</v>
      </c>
      <c r="C1171" s="368" t="s">
        <v>3987</v>
      </c>
      <c r="D1171" s="368" t="s">
        <v>3896</v>
      </c>
      <c r="E1171" s="368" t="s">
        <v>3988</v>
      </c>
    </row>
    <row r="1172" spans="1:5" x14ac:dyDescent="0.15">
      <c r="A1172" s="368" t="s">
        <v>3989</v>
      </c>
      <c r="B1172" s="368" t="s">
        <v>479</v>
      </c>
      <c r="C1172" s="368" t="s">
        <v>3990</v>
      </c>
      <c r="D1172" s="368" t="s">
        <v>3896</v>
      </c>
      <c r="E1172" s="368" t="s">
        <v>3991</v>
      </c>
    </row>
    <row r="1173" spans="1:5" x14ac:dyDescent="0.15">
      <c r="A1173" s="368" t="s">
        <v>3992</v>
      </c>
      <c r="B1173" s="368" t="s">
        <v>479</v>
      </c>
      <c r="C1173" s="368" t="s">
        <v>3993</v>
      </c>
      <c r="D1173" s="368" t="s">
        <v>3896</v>
      </c>
      <c r="E1173" s="368" t="s">
        <v>3994</v>
      </c>
    </row>
    <row r="1174" spans="1:5" x14ac:dyDescent="0.15">
      <c r="A1174" s="368" t="s">
        <v>3995</v>
      </c>
      <c r="B1174" s="368" t="s">
        <v>479</v>
      </c>
      <c r="C1174" s="368" t="s">
        <v>3996</v>
      </c>
      <c r="D1174" s="368" t="s">
        <v>3896</v>
      </c>
      <c r="E1174" s="368" t="s">
        <v>3997</v>
      </c>
    </row>
    <row r="1175" spans="1:5" x14ac:dyDescent="0.15">
      <c r="A1175" s="368" t="s">
        <v>3998</v>
      </c>
      <c r="B1175" s="368" t="s">
        <v>479</v>
      </c>
      <c r="C1175" s="368" t="s">
        <v>3999</v>
      </c>
      <c r="D1175" s="368" t="s">
        <v>3896</v>
      </c>
      <c r="E1175" s="368" t="s">
        <v>4000</v>
      </c>
    </row>
    <row r="1176" spans="1:5" x14ac:dyDescent="0.15">
      <c r="A1176" s="368" t="s">
        <v>4001</v>
      </c>
      <c r="B1176" s="368" t="s">
        <v>479</v>
      </c>
      <c r="C1176" s="368" t="s">
        <v>4002</v>
      </c>
      <c r="D1176" s="368" t="s">
        <v>3896</v>
      </c>
      <c r="E1176" s="368" t="s">
        <v>4003</v>
      </c>
    </row>
    <row r="1177" spans="1:5" x14ac:dyDescent="0.15">
      <c r="A1177" s="368" t="s">
        <v>4004</v>
      </c>
      <c r="B1177" s="368" t="s">
        <v>479</v>
      </c>
      <c r="C1177" s="368" t="s">
        <v>4005</v>
      </c>
      <c r="D1177" s="368" t="s">
        <v>3896</v>
      </c>
      <c r="E1177" s="368" t="s">
        <v>4006</v>
      </c>
    </row>
    <row r="1178" spans="1:5" x14ac:dyDescent="0.15">
      <c r="A1178" s="368" t="s">
        <v>4007</v>
      </c>
      <c r="B1178" s="368" t="s">
        <v>479</v>
      </c>
      <c r="C1178" s="368" t="s">
        <v>4008</v>
      </c>
      <c r="D1178" s="368" t="s">
        <v>3896</v>
      </c>
      <c r="E1178" s="368" t="s">
        <v>4009</v>
      </c>
    </row>
    <row r="1179" spans="1:5" x14ac:dyDescent="0.15">
      <c r="A1179" s="368" t="s">
        <v>4010</v>
      </c>
      <c r="B1179" s="368" t="s">
        <v>479</v>
      </c>
      <c r="C1179" s="368" t="s">
        <v>4011</v>
      </c>
      <c r="D1179" s="368" t="s">
        <v>3896</v>
      </c>
      <c r="E1179" s="368" t="s">
        <v>4012</v>
      </c>
    </row>
    <row r="1180" spans="1:5" x14ac:dyDescent="0.15">
      <c r="A1180" s="368" t="s">
        <v>4013</v>
      </c>
      <c r="B1180" s="368" t="s">
        <v>479</v>
      </c>
      <c r="C1180" s="368" t="s">
        <v>4014</v>
      </c>
      <c r="D1180" s="368" t="s">
        <v>3896</v>
      </c>
      <c r="E1180" s="368" t="s">
        <v>4015</v>
      </c>
    </row>
    <row r="1181" spans="1:5" x14ac:dyDescent="0.15">
      <c r="A1181" s="368" t="s">
        <v>4016</v>
      </c>
      <c r="B1181" s="368" t="s">
        <v>479</v>
      </c>
      <c r="C1181" s="368" t="s">
        <v>4017</v>
      </c>
      <c r="D1181" s="368" t="s">
        <v>3896</v>
      </c>
      <c r="E1181" s="368" t="s">
        <v>4018</v>
      </c>
    </row>
    <row r="1182" spans="1:5" x14ac:dyDescent="0.15">
      <c r="A1182" s="368" t="s">
        <v>4019</v>
      </c>
      <c r="B1182" s="368" t="s">
        <v>479</v>
      </c>
      <c r="C1182" s="368" t="s">
        <v>4020</v>
      </c>
      <c r="D1182" s="368" t="s">
        <v>3896</v>
      </c>
      <c r="E1182" s="368" t="s">
        <v>4021</v>
      </c>
    </row>
    <row r="1183" spans="1:5" x14ac:dyDescent="0.15">
      <c r="A1183" s="368" t="s">
        <v>4022</v>
      </c>
      <c r="B1183" s="368" t="s">
        <v>479</v>
      </c>
      <c r="C1183" s="368" t="s">
        <v>4023</v>
      </c>
      <c r="D1183" s="368" t="s">
        <v>3896</v>
      </c>
      <c r="E1183" s="368" t="s">
        <v>4024</v>
      </c>
    </row>
    <row r="1184" spans="1:5" x14ac:dyDescent="0.15">
      <c r="A1184" s="368" t="s">
        <v>4025</v>
      </c>
      <c r="B1184" s="368" t="s">
        <v>480</v>
      </c>
      <c r="C1184" s="368"/>
      <c r="D1184" s="368" t="s">
        <v>4026</v>
      </c>
      <c r="E1184" s="368"/>
    </row>
    <row r="1185" spans="1:5" x14ac:dyDescent="0.15">
      <c r="A1185" s="368" t="s">
        <v>4027</v>
      </c>
      <c r="B1185" s="368" t="s">
        <v>480</v>
      </c>
      <c r="C1185" s="368" t="s">
        <v>4028</v>
      </c>
      <c r="D1185" s="368" t="s">
        <v>4026</v>
      </c>
      <c r="E1185" s="368" t="s">
        <v>4029</v>
      </c>
    </row>
    <row r="1186" spans="1:5" x14ac:dyDescent="0.15">
      <c r="A1186" s="368" t="s">
        <v>4030</v>
      </c>
      <c r="B1186" s="368" t="s">
        <v>480</v>
      </c>
      <c r="C1186" s="368" t="s">
        <v>4031</v>
      </c>
      <c r="D1186" s="368" t="s">
        <v>4026</v>
      </c>
      <c r="E1186" s="368" t="s">
        <v>4032</v>
      </c>
    </row>
    <row r="1187" spans="1:5" x14ac:dyDescent="0.15">
      <c r="A1187" s="368" t="s">
        <v>4033</v>
      </c>
      <c r="B1187" s="368" t="s">
        <v>480</v>
      </c>
      <c r="C1187" s="368" t="s">
        <v>4034</v>
      </c>
      <c r="D1187" s="368" t="s">
        <v>4026</v>
      </c>
      <c r="E1187" s="368" t="s">
        <v>4035</v>
      </c>
    </row>
    <row r="1188" spans="1:5" x14ac:dyDescent="0.15">
      <c r="A1188" s="368" t="s">
        <v>4036</v>
      </c>
      <c r="B1188" s="368" t="s">
        <v>480</v>
      </c>
      <c r="C1188" s="368" t="s">
        <v>4037</v>
      </c>
      <c r="D1188" s="368" t="s">
        <v>4026</v>
      </c>
      <c r="E1188" s="368" t="s">
        <v>4038</v>
      </c>
    </row>
    <row r="1189" spans="1:5" x14ac:dyDescent="0.15">
      <c r="A1189" s="368" t="s">
        <v>4039</v>
      </c>
      <c r="B1189" s="368" t="s">
        <v>480</v>
      </c>
      <c r="C1189" s="368" t="s">
        <v>4040</v>
      </c>
      <c r="D1189" s="368" t="s">
        <v>4026</v>
      </c>
      <c r="E1189" s="368" t="s">
        <v>4041</v>
      </c>
    </row>
    <row r="1190" spans="1:5" x14ac:dyDescent="0.15">
      <c r="A1190" s="368" t="s">
        <v>4042</v>
      </c>
      <c r="B1190" s="368" t="s">
        <v>480</v>
      </c>
      <c r="C1190" s="368" t="s">
        <v>4043</v>
      </c>
      <c r="D1190" s="368" t="s">
        <v>4026</v>
      </c>
      <c r="E1190" s="368" t="s">
        <v>4044</v>
      </c>
    </row>
    <row r="1191" spans="1:5" x14ac:dyDescent="0.15">
      <c r="A1191" s="368" t="s">
        <v>4045</v>
      </c>
      <c r="B1191" s="368" t="s">
        <v>480</v>
      </c>
      <c r="C1191" s="368" t="s">
        <v>4046</v>
      </c>
      <c r="D1191" s="368" t="s">
        <v>4026</v>
      </c>
      <c r="E1191" s="368" t="s">
        <v>4047</v>
      </c>
    </row>
    <row r="1192" spans="1:5" x14ac:dyDescent="0.15">
      <c r="A1192" s="368" t="s">
        <v>4048</v>
      </c>
      <c r="B1192" s="368" t="s">
        <v>480</v>
      </c>
      <c r="C1192" s="368" t="s">
        <v>4049</v>
      </c>
      <c r="D1192" s="368" t="s">
        <v>4026</v>
      </c>
      <c r="E1192" s="368" t="s">
        <v>4050</v>
      </c>
    </row>
    <row r="1193" spans="1:5" x14ac:dyDescent="0.15">
      <c r="A1193" s="368" t="s">
        <v>4051</v>
      </c>
      <c r="B1193" s="368" t="s">
        <v>480</v>
      </c>
      <c r="C1193" s="368" t="s">
        <v>4052</v>
      </c>
      <c r="D1193" s="368" t="s">
        <v>4026</v>
      </c>
      <c r="E1193" s="368" t="s">
        <v>4053</v>
      </c>
    </row>
    <row r="1194" spans="1:5" x14ac:dyDescent="0.15">
      <c r="A1194" s="368" t="s">
        <v>4054</v>
      </c>
      <c r="B1194" s="368" t="s">
        <v>480</v>
      </c>
      <c r="C1194" s="368" t="s">
        <v>4055</v>
      </c>
      <c r="D1194" s="368" t="s">
        <v>4026</v>
      </c>
      <c r="E1194" s="368" t="s">
        <v>4056</v>
      </c>
    </row>
    <row r="1195" spans="1:5" x14ac:dyDescent="0.15">
      <c r="A1195" s="368" t="s">
        <v>4057</v>
      </c>
      <c r="B1195" s="368" t="s">
        <v>480</v>
      </c>
      <c r="C1195" s="368" t="s">
        <v>4058</v>
      </c>
      <c r="D1195" s="368" t="s">
        <v>4026</v>
      </c>
      <c r="E1195" s="368" t="s">
        <v>4059</v>
      </c>
    </row>
    <row r="1196" spans="1:5" x14ac:dyDescent="0.15">
      <c r="A1196" s="368" t="s">
        <v>4060</v>
      </c>
      <c r="B1196" s="368" t="s">
        <v>480</v>
      </c>
      <c r="C1196" s="368" t="s">
        <v>4061</v>
      </c>
      <c r="D1196" s="368" t="s">
        <v>4026</v>
      </c>
      <c r="E1196" s="368" t="s">
        <v>4062</v>
      </c>
    </row>
    <row r="1197" spans="1:5" x14ac:dyDescent="0.15">
      <c r="A1197" s="368" t="s">
        <v>4063</v>
      </c>
      <c r="B1197" s="368" t="s">
        <v>480</v>
      </c>
      <c r="C1197" s="368" t="s">
        <v>4064</v>
      </c>
      <c r="D1197" s="368" t="s">
        <v>4026</v>
      </c>
      <c r="E1197" s="368" t="s">
        <v>4065</v>
      </c>
    </row>
    <row r="1198" spans="1:5" x14ac:dyDescent="0.15">
      <c r="A1198" s="368" t="s">
        <v>4066</v>
      </c>
      <c r="B1198" s="368" t="s">
        <v>480</v>
      </c>
      <c r="C1198" s="368" t="s">
        <v>4067</v>
      </c>
      <c r="D1198" s="368" t="s">
        <v>4026</v>
      </c>
      <c r="E1198" s="368" t="s">
        <v>4068</v>
      </c>
    </row>
    <row r="1199" spans="1:5" x14ac:dyDescent="0.15">
      <c r="A1199" s="368" t="s">
        <v>4069</v>
      </c>
      <c r="B1199" s="368" t="s">
        <v>480</v>
      </c>
      <c r="C1199" s="368" t="s">
        <v>4070</v>
      </c>
      <c r="D1199" s="368" t="s">
        <v>4026</v>
      </c>
      <c r="E1199" s="368" t="s">
        <v>4071</v>
      </c>
    </row>
    <row r="1200" spans="1:5" x14ac:dyDescent="0.15">
      <c r="A1200" s="368" t="s">
        <v>4072</v>
      </c>
      <c r="B1200" s="368" t="s">
        <v>480</v>
      </c>
      <c r="C1200" s="368" t="s">
        <v>4073</v>
      </c>
      <c r="D1200" s="368" t="s">
        <v>4026</v>
      </c>
      <c r="E1200" s="368" t="s">
        <v>4074</v>
      </c>
    </row>
    <row r="1201" spans="1:5" x14ac:dyDescent="0.15">
      <c r="A1201" s="368" t="s">
        <v>4075</v>
      </c>
      <c r="B1201" s="368" t="s">
        <v>480</v>
      </c>
      <c r="C1201" s="368" t="s">
        <v>4076</v>
      </c>
      <c r="D1201" s="368" t="s">
        <v>4026</v>
      </c>
      <c r="E1201" s="368" t="s">
        <v>4077</v>
      </c>
    </row>
    <row r="1202" spans="1:5" x14ac:dyDescent="0.15">
      <c r="A1202" s="368" t="s">
        <v>4078</v>
      </c>
      <c r="B1202" s="368" t="s">
        <v>480</v>
      </c>
      <c r="C1202" s="368" t="s">
        <v>4079</v>
      </c>
      <c r="D1202" s="368" t="s">
        <v>4026</v>
      </c>
      <c r="E1202" s="368" t="s">
        <v>4080</v>
      </c>
    </row>
    <row r="1203" spans="1:5" x14ac:dyDescent="0.15">
      <c r="A1203" s="368" t="s">
        <v>4081</v>
      </c>
      <c r="B1203" s="368" t="s">
        <v>480</v>
      </c>
      <c r="C1203" s="368" t="s">
        <v>4082</v>
      </c>
      <c r="D1203" s="368" t="s">
        <v>4026</v>
      </c>
      <c r="E1203" s="368" t="s">
        <v>4083</v>
      </c>
    </row>
    <row r="1204" spans="1:5" x14ac:dyDescent="0.15">
      <c r="A1204" s="368" t="s">
        <v>4084</v>
      </c>
      <c r="B1204" s="368" t="s">
        <v>480</v>
      </c>
      <c r="C1204" s="368" t="s">
        <v>4085</v>
      </c>
      <c r="D1204" s="368" t="s">
        <v>4026</v>
      </c>
      <c r="E1204" s="368" t="s">
        <v>4086</v>
      </c>
    </row>
    <row r="1205" spans="1:5" x14ac:dyDescent="0.15">
      <c r="A1205" s="368" t="s">
        <v>4087</v>
      </c>
      <c r="B1205" s="368" t="s">
        <v>480</v>
      </c>
      <c r="C1205" s="368" t="s">
        <v>4088</v>
      </c>
      <c r="D1205" s="368" t="s">
        <v>4026</v>
      </c>
      <c r="E1205" s="368" t="s">
        <v>4089</v>
      </c>
    </row>
    <row r="1206" spans="1:5" x14ac:dyDescent="0.15">
      <c r="A1206" s="368" t="s">
        <v>4090</v>
      </c>
      <c r="B1206" s="368" t="s">
        <v>480</v>
      </c>
      <c r="C1206" s="368" t="s">
        <v>4091</v>
      </c>
      <c r="D1206" s="368" t="s">
        <v>4026</v>
      </c>
      <c r="E1206" s="368" t="s">
        <v>4092</v>
      </c>
    </row>
    <row r="1207" spans="1:5" x14ac:dyDescent="0.15">
      <c r="A1207" s="368" t="s">
        <v>4093</v>
      </c>
      <c r="B1207" s="368" t="s">
        <v>480</v>
      </c>
      <c r="C1207" s="368" t="s">
        <v>4094</v>
      </c>
      <c r="D1207" s="368" t="s">
        <v>4026</v>
      </c>
      <c r="E1207" s="368" t="s">
        <v>4095</v>
      </c>
    </row>
    <row r="1208" spans="1:5" x14ac:dyDescent="0.15">
      <c r="A1208" s="368" t="s">
        <v>4096</v>
      </c>
      <c r="B1208" s="368" t="s">
        <v>480</v>
      </c>
      <c r="C1208" s="368" t="s">
        <v>4097</v>
      </c>
      <c r="D1208" s="368" t="s">
        <v>4026</v>
      </c>
      <c r="E1208" s="368" t="s">
        <v>4098</v>
      </c>
    </row>
    <row r="1209" spans="1:5" x14ac:dyDescent="0.15">
      <c r="A1209" s="368" t="s">
        <v>4099</v>
      </c>
      <c r="B1209" s="368" t="s">
        <v>480</v>
      </c>
      <c r="C1209" s="368" t="s">
        <v>4100</v>
      </c>
      <c r="D1209" s="368" t="s">
        <v>4026</v>
      </c>
      <c r="E1209" s="368" t="s">
        <v>4101</v>
      </c>
    </row>
    <row r="1210" spans="1:5" x14ac:dyDescent="0.15">
      <c r="A1210" s="368" t="s">
        <v>4102</v>
      </c>
      <c r="B1210" s="368" t="s">
        <v>480</v>
      </c>
      <c r="C1210" s="368" t="s">
        <v>4103</v>
      </c>
      <c r="D1210" s="368" t="s">
        <v>4026</v>
      </c>
      <c r="E1210" s="368" t="s">
        <v>4104</v>
      </c>
    </row>
    <row r="1211" spans="1:5" x14ac:dyDescent="0.15">
      <c r="A1211" s="368" t="s">
        <v>4105</v>
      </c>
      <c r="B1211" s="368" t="s">
        <v>480</v>
      </c>
      <c r="C1211" s="368" t="s">
        <v>4106</v>
      </c>
      <c r="D1211" s="368" t="s">
        <v>4026</v>
      </c>
      <c r="E1211" s="368" t="s">
        <v>4107</v>
      </c>
    </row>
    <row r="1212" spans="1:5" x14ac:dyDescent="0.15">
      <c r="A1212" s="368" t="s">
        <v>4108</v>
      </c>
      <c r="B1212" s="368" t="s">
        <v>480</v>
      </c>
      <c r="C1212" s="368" t="s">
        <v>4109</v>
      </c>
      <c r="D1212" s="368" t="s">
        <v>4026</v>
      </c>
      <c r="E1212" s="368" t="s">
        <v>4110</v>
      </c>
    </row>
    <row r="1213" spans="1:5" x14ac:dyDescent="0.15">
      <c r="A1213" s="368" t="s">
        <v>4111</v>
      </c>
      <c r="B1213" s="368" t="s">
        <v>480</v>
      </c>
      <c r="C1213" s="368" t="s">
        <v>4112</v>
      </c>
      <c r="D1213" s="368" t="s">
        <v>4026</v>
      </c>
      <c r="E1213" s="368" t="s">
        <v>4113</v>
      </c>
    </row>
    <row r="1214" spans="1:5" x14ac:dyDescent="0.15">
      <c r="A1214" s="368" t="s">
        <v>4114</v>
      </c>
      <c r="B1214" s="368" t="s">
        <v>480</v>
      </c>
      <c r="C1214" s="368" t="s">
        <v>4115</v>
      </c>
      <c r="D1214" s="368" t="s">
        <v>4026</v>
      </c>
      <c r="E1214" s="368" t="s">
        <v>4116</v>
      </c>
    </row>
    <row r="1215" spans="1:5" x14ac:dyDescent="0.15">
      <c r="A1215" s="368" t="s">
        <v>4117</v>
      </c>
      <c r="B1215" s="368" t="s">
        <v>480</v>
      </c>
      <c r="C1215" s="368" t="s">
        <v>4118</v>
      </c>
      <c r="D1215" s="368" t="s">
        <v>4026</v>
      </c>
      <c r="E1215" s="368" t="s">
        <v>4119</v>
      </c>
    </row>
    <row r="1216" spans="1:5" x14ac:dyDescent="0.15">
      <c r="A1216" s="368" t="s">
        <v>4120</v>
      </c>
      <c r="B1216" s="368" t="s">
        <v>480</v>
      </c>
      <c r="C1216" s="368" t="s">
        <v>4121</v>
      </c>
      <c r="D1216" s="368" t="s">
        <v>4026</v>
      </c>
      <c r="E1216" s="368" t="s">
        <v>4122</v>
      </c>
    </row>
    <row r="1217" spans="1:5" x14ac:dyDescent="0.15">
      <c r="A1217" s="368" t="s">
        <v>4123</v>
      </c>
      <c r="B1217" s="368" t="s">
        <v>480</v>
      </c>
      <c r="C1217" s="368" t="s">
        <v>4124</v>
      </c>
      <c r="D1217" s="368" t="s">
        <v>4026</v>
      </c>
      <c r="E1217" s="368" t="s">
        <v>4125</v>
      </c>
    </row>
    <row r="1218" spans="1:5" x14ac:dyDescent="0.15">
      <c r="A1218" s="368" t="s">
        <v>4126</v>
      </c>
      <c r="B1218" s="368" t="s">
        <v>480</v>
      </c>
      <c r="C1218" s="368" t="s">
        <v>4127</v>
      </c>
      <c r="D1218" s="368" t="s">
        <v>4026</v>
      </c>
      <c r="E1218" s="368" t="s">
        <v>4128</v>
      </c>
    </row>
    <row r="1219" spans="1:5" x14ac:dyDescent="0.15">
      <c r="A1219" s="368" t="s">
        <v>4129</v>
      </c>
      <c r="B1219" s="368" t="s">
        <v>480</v>
      </c>
      <c r="C1219" s="368" t="s">
        <v>4130</v>
      </c>
      <c r="D1219" s="368" t="s">
        <v>4026</v>
      </c>
      <c r="E1219" s="368" t="s">
        <v>4131</v>
      </c>
    </row>
    <row r="1220" spans="1:5" x14ac:dyDescent="0.15">
      <c r="A1220" s="368" t="s">
        <v>4132</v>
      </c>
      <c r="B1220" s="368" t="s">
        <v>480</v>
      </c>
      <c r="C1220" s="368" t="s">
        <v>4133</v>
      </c>
      <c r="D1220" s="368" t="s">
        <v>4026</v>
      </c>
      <c r="E1220" s="368" t="s">
        <v>819</v>
      </c>
    </row>
    <row r="1221" spans="1:5" x14ac:dyDescent="0.15">
      <c r="A1221" s="368" t="s">
        <v>4134</v>
      </c>
      <c r="B1221" s="368" t="s">
        <v>480</v>
      </c>
      <c r="C1221" s="368" t="s">
        <v>4017</v>
      </c>
      <c r="D1221" s="368" t="s">
        <v>4026</v>
      </c>
      <c r="E1221" s="368" t="s">
        <v>4018</v>
      </c>
    </row>
    <row r="1222" spans="1:5" x14ac:dyDescent="0.15">
      <c r="A1222" s="368" t="s">
        <v>4135</v>
      </c>
      <c r="B1222" s="368" t="s">
        <v>480</v>
      </c>
      <c r="C1222" s="368" t="s">
        <v>4136</v>
      </c>
      <c r="D1222" s="368" t="s">
        <v>4026</v>
      </c>
      <c r="E1222" s="368" t="s">
        <v>4137</v>
      </c>
    </row>
    <row r="1223" spans="1:5" x14ac:dyDescent="0.15">
      <c r="A1223" s="368" t="s">
        <v>4138</v>
      </c>
      <c r="B1223" s="368" t="s">
        <v>480</v>
      </c>
      <c r="C1223" s="368" t="s">
        <v>4139</v>
      </c>
      <c r="D1223" s="368" t="s">
        <v>4026</v>
      </c>
      <c r="E1223" s="368" t="s">
        <v>4140</v>
      </c>
    </row>
    <row r="1224" spans="1:5" x14ac:dyDescent="0.15">
      <c r="A1224" s="368" t="s">
        <v>4141</v>
      </c>
      <c r="B1224" s="368" t="s">
        <v>480</v>
      </c>
      <c r="C1224" s="368" t="s">
        <v>4142</v>
      </c>
      <c r="D1224" s="368" t="s">
        <v>4026</v>
      </c>
      <c r="E1224" s="368" t="s">
        <v>4143</v>
      </c>
    </row>
    <row r="1225" spans="1:5" x14ac:dyDescent="0.15">
      <c r="A1225" s="368" t="s">
        <v>4144</v>
      </c>
      <c r="B1225" s="368" t="s">
        <v>480</v>
      </c>
      <c r="C1225" s="368" t="s">
        <v>4145</v>
      </c>
      <c r="D1225" s="368" t="s">
        <v>4026</v>
      </c>
      <c r="E1225" s="368" t="s">
        <v>4146</v>
      </c>
    </row>
    <row r="1226" spans="1:5" x14ac:dyDescent="0.15">
      <c r="A1226" s="368" t="s">
        <v>4147</v>
      </c>
      <c r="B1226" s="368" t="s">
        <v>481</v>
      </c>
      <c r="C1226" s="368"/>
      <c r="D1226" s="368" t="s">
        <v>4148</v>
      </c>
      <c r="E1226" s="368"/>
    </row>
    <row r="1227" spans="1:5" x14ac:dyDescent="0.15">
      <c r="A1227" s="368" t="s">
        <v>4149</v>
      </c>
      <c r="B1227" s="368" t="s">
        <v>481</v>
      </c>
      <c r="C1227" s="368" t="s">
        <v>4150</v>
      </c>
      <c r="D1227" s="368" t="s">
        <v>4148</v>
      </c>
      <c r="E1227" s="368" t="s">
        <v>4151</v>
      </c>
    </row>
    <row r="1228" spans="1:5" x14ac:dyDescent="0.15">
      <c r="A1228" s="368" t="s">
        <v>4152</v>
      </c>
      <c r="B1228" s="368" t="s">
        <v>481</v>
      </c>
      <c r="C1228" s="368" t="s">
        <v>4153</v>
      </c>
      <c r="D1228" s="368" t="s">
        <v>4148</v>
      </c>
      <c r="E1228" s="368" t="s">
        <v>4154</v>
      </c>
    </row>
    <row r="1229" spans="1:5" x14ac:dyDescent="0.15">
      <c r="A1229" s="368" t="s">
        <v>4155</v>
      </c>
      <c r="B1229" s="368" t="s">
        <v>481</v>
      </c>
      <c r="C1229" s="368" t="s">
        <v>4156</v>
      </c>
      <c r="D1229" s="368" t="s">
        <v>4148</v>
      </c>
      <c r="E1229" s="368" t="s">
        <v>4157</v>
      </c>
    </row>
    <row r="1230" spans="1:5" x14ac:dyDescent="0.15">
      <c r="A1230" s="368" t="s">
        <v>4158</v>
      </c>
      <c r="B1230" s="368" t="s">
        <v>481</v>
      </c>
      <c r="C1230" s="368" t="s">
        <v>4159</v>
      </c>
      <c r="D1230" s="368" t="s">
        <v>4148</v>
      </c>
      <c r="E1230" s="368" t="s">
        <v>4160</v>
      </c>
    </row>
    <row r="1231" spans="1:5" x14ac:dyDescent="0.15">
      <c r="A1231" s="368" t="s">
        <v>4161</v>
      </c>
      <c r="B1231" s="368" t="s">
        <v>481</v>
      </c>
      <c r="C1231" s="368" t="s">
        <v>4162</v>
      </c>
      <c r="D1231" s="368" t="s">
        <v>4148</v>
      </c>
      <c r="E1231" s="368" t="s">
        <v>4163</v>
      </c>
    </row>
    <row r="1232" spans="1:5" x14ac:dyDescent="0.15">
      <c r="A1232" s="368" t="s">
        <v>4164</v>
      </c>
      <c r="B1232" s="368" t="s">
        <v>481</v>
      </c>
      <c r="C1232" s="368" t="s">
        <v>4165</v>
      </c>
      <c r="D1232" s="368" t="s">
        <v>4148</v>
      </c>
      <c r="E1232" s="368" t="s">
        <v>4166</v>
      </c>
    </row>
    <row r="1233" spans="1:5" x14ac:dyDescent="0.15">
      <c r="A1233" s="368" t="s">
        <v>4167</v>
      </c>
      <c r="B1233" s="368" t="s">
        <v>481</v>
      </c>
      <c r="C1233" s="368" t="s">
        <v>4168</v>
      </c>
      <c r="D1233" s="368" t="s">
        <v>4148</v>
      </c>
      <c r="E1233" s="368" t="s">
        <v>4169</v>
      </c>
    </row>
    <row r="1234" spans="1:5" x14ac:dyDescent="0.15">
      <c r="A1234" s="368" t="s">
        <v>4170</v>
      </c>
      <c r="B1234" s="368" t="s">
        <v>481</v>
      </c>
      <c r="C1234" s="368" t="s">
        <v>4171</v>
      </c>
      <c r="D1234" s="368" t="s">
        <v>4148</v>
      </c>
      <c r="E1234" s="368" t="s">
        <v>4172</v>
      </c>
    </row>
    <row r="1235" spans="1:5" x14ac:dyDescent="0.15">
      <c r="A1235" s="368" t="s">
        <v>4173</v>
      </c>
      <c r="B1235" s="368" t="s">
        <v>481</v>
      </c>
      <c r="C1235" s="368" t="s">
        <v>4174</v>
      </c>
      <c r="D1235" s="368" t="s">
        <v>4148</v>
      </c>
      <c r="E1235" s="368" t="s">
        <v>4175</v>
      </c>
    </row>
    <row r="1236" spans="1:5" x14ac:dyDescent="0.15">
      <c r="A1236" s="368" t="s">
        <v>4176</v>
      </c>
      <c r="B1236" s="368" t="s">
        <v>481</v>
      </c>
      <c r="C1236" s="368" t="s">
        <v>4177</v>
      </c>
      <c r="D1236" s="368" t="s">
        <v>4148</v>
      </c>
      <c r="E1236" s="368" t="s">
        <v>4178</v>
      </c>
    </row>
    <row r="1237" spans="1:5" x14ac:dyDescent="0.15">
      <c r="A1237" s="368" t="s">
        <v>4179</v>
      </c>
      <c r="B1237" s="368" t="s">
        <v>481</v>
      </c>
      <c r="C1237" s="368" t="s">
        <v>4180</v>
      </c>
      <c r="D1237" s="368" t="s">
        <v>4148</v>
      </c>
      <c r="E1237" s="368" t="s">
        <v>4181</v>
      </c>
    </row>
    <row r="1238" spans="1:5" x14ac:dyDescent="0.15">
      <c r="A1238" s="368" t="s">
        <v>4182</v>
      </c>
      <c r="B1238" s="368" t="s">
        <v>481</v>
      </c>
      <c r="C1238" s="368" t="s">
        <v>4183</v>
      </c>
      <c r="D1238" s="368" t="s">
        <v>4148</v>
      </c>
      <c r="E1238" s="368" t="s">
        <v>4184</v>
      </c>
    </row>
    <row r="1239" spans="1:5" x14ac:dyDescent="0.15">
      <c r="A1239" s="368" t="s">
        <v>4185</v>
      </c>
      <c r="B1239" s="368" t="s">
        <v>481</v>
      </c>
      <c r="C1239" s="368" t="s">
        <v>4186</v>
      </c>
      <c r="D1239" s="368" t="s">
        <v>4148</v>
      </c>
      <c r="E1239" s="368" t="s">
        <v>4187</v>
      </c>
    </row>
    <row r="1240" spans="1:5" x14ac:dyDescent="0.15">
      <c r="A1240" s="368" t="s">
        <v>4188</v>
      </c>
      <c r="B1240" s="368" t="s">
        <v>481</v>
      </c>
      <c r="C1240" s="368" t="s">
        <v>4189</v>
      </c>
      <c r="D1240" s="368" t="s">
        <v>4148</v>
      </c>
      <c r="E1240" s="368" t="s">
        <v>4190</v>
      </c>
    </row>
    <row r="1241" spans="1:5" x14ac:dyDescent="0.15">
      <c r="A1241" s="368" t="s">
        <v>4191</v>
      </c>
      <c r="B1241" s="368" t="s">
        <v>481</v>
      </c>
      <c r="C1241" s="368" t="s">
        <v>4192</v>
      </c>
      <c r="D1241" s="368" t="s">
        <v>4148</v>
      </c>
      <c r="E1241" s="368" t="s">
        <v>4193</v>
      </c>
    </row>
    <row r="1242" spans="1:5" x14ac:dyDescent="0.15">
      <c r="A1242" s="368" t="s">
        <v>4194</v>
      </c>
      <c r="B1242" s="368" t="s">
        <v>481</v>
      </c>
      <c r="C1242" s="368" t="s">
        <v>4195</v>
      </c>
      <c r="D1242" s="368" t="s">
        <v>4148</v>
      </c>
      <c r="E1242" s="368" t="s">
        <v>4196</v>
      </c>
    </row>
    <row r="1243" spans="1:5" x14ac:dyDescent="0.15">
      <c r="A1243" s="368" t="s">
        <v>4197</v>
      </c>
      <c r="B1243" s="368" t="s">
        <v>481</v>
      </c>
      <c r="C1243" s="368" t="s">
        <v>4198</v>
      </c>
      <c r="D1243" s="368" t="s">
        <v>4148</v>
      </c>
      <c r="E1243" s="368" t="s">
        <v>4199</v>
      </c>
    </row>
    <row r="1244" spans="1:5" x14ac:dyDescent="0.15">
      <c r="A1244" s="368" t="s">
        <v>4200</v>
      </c>
      <c r="B1244" s="368" t="s">
        <v>481</v>
      </c>
      <c r="C1244" s="368" t="s">
        <v>1574</v>
      </c>
      <c r="D1244" s="368" t="s">
        <v>4148</v>
      </c>
      <c r="E1244" s="368" t="s">
        <v>4201</v>
      </c>
    </row>
    <row r="1245" spans="1:5" x14ac:dyDescent="0.15">
      <c r="A1245" s="368" t="s">
        <v>4202</v>
      </c>
      <c r="B1245" s="368" t="s">
        <v>481</v>
      </c>
      <c r="C1245" s="368" t="s">
        <v>4203</v>
      </c>
      <c r="D1245" s="368" t="s">
        <v>4148</v>
      </c>
      <c r="E1245" s="368" t="s">
        <v>4204</v>
      </c>
    </row>
    <row r="1246" spans="1:5" x14ac:dyDescent="0.15">
      <c r="A1246" s="368" t="s">
        <v>4205</v>
      </c>
      <c r="B1246" s="368" t="s">
        <v>481</v>
      </c>
      <c r="C1246" s="368" t="s">
        <v>4206</v>
      </c>
      <c r="D1246" s="368" t="s">
        <v>4148</v>
      </c>
      <c r="E1246" s="368" t="s">
        <v>4207</v>
      </c>
    </row>
    <row r="1247" spans="1:5" x14ac:dyDescent="0.15">
      <c r="A1247" s="368" t="s">
        <v>4208</v>
      </c>
      <c r="B1247" s="368" t="s">
        <v>481</v>
      </c>
      <c r="C1247" s="368" t="s">
        <v>4209</v>
      </c>
      <c r="D1247" s="368" t="s">
        <v>4148</v>
      </c>
      <c r="E1247" s="368" t="s">
        <v>4210</v>
      </c>
    </row>
    <row r="1248" spans="1:5" x14ac:dyDescent="0.15">
      <c r="A1248" s="368" t="s">
        <v>4211</v>
      </c>
      <c r="B1248" s="368" t="s">
        <v>481</v>
      </c>
      <c r="C1248" s="368" t="s">
        <v>4212</v>
      </c>
      <c r="D1248" s="368" t="s">
        <v>4148</v>
      </c>
      <c r="E1248" s="368" t="s">
        <v>4213</v>
      </c>
    </row>
    <row r="1249" spans="1:5" x14ac:dyDescent="0.15">
      <c r="A1249" s="368" t="s">
        <v>4214</v>
      </c>
      <c r="B1249" s="368" t="s">
        <v>481</v>
      </c>
      <c r="C1249" s="368" t="s">
        <v>4215</v>
      </c>
      <c r="D1249" s="368" t="s">
        <v>4148</v>
      </c>
      <c r="E1249" s="368" t="s">
        <v>4216</v>
      </c>
    </row>
    <row r="1250" spans="1:5" x14ac:dyDescent="0.15">
      <c r="A1250" s="368" t="s">
        <v>4217</v>
      </c>
      <c r="B1250" s="368" t="s">
        <v>481</v>
      </c>
      <c r="C1250" s="368" t="s">
        <v>4218</v>
      </c>
      <c r="D1250" s="368" t="s">
        <v>4148</v>
      </c>
      <c r="E1250" s="368" t="s">
        <v>4219</v>
      </c>
    </row>
    <row r="1251" spans="1:5" x14ac:dyDescent="0.15">
      <c r="A1251" s="368" t="s">
        <v>4220</v>
      </c>
      <c r="B1251" s="368" t="s">
        <v>481</v>
      </c>
      <c r="C1251" s="368" t="s">
        <v>4221</v>
      </c>
      <c r="D1251" s="368" t="s">
        <v>4148</v>
      </c>
      <c r="E1251" s="368" t="s">
        <v>4222</v>
      </c>
    </row>
    <row r="1252" spans="1:5" x14ac:dyDescent="0.15">
      <c r="A1252" s="368" t="s">
        <v>4223</v>
      </c>
      <c r="B1252" s="368" t="s">
        <v>481</v>
      </c>
      <c r="C1252" s="368" t="s">
        <v>4224</v>
      </c>
      <c r="D1252" s="368" t="s">
        <v>4148</v>
      </c>
      <c r="E1252" s="368" t="s">
        <v>4225</v>
      </c>
    </row>
    <row r="1253" spans="1:5" x14ac:dyDescent="0.15">
      <c r="A1253" s="368" t="s">
        <v>4226</v>
      </c>
      <c r="B1253" s="368" t="s">
        <v>481</v>
      </c>
      <c r="C1253" s="368" t="s">
        <v>4227</v>
      </c>
      <c r="D1253" s="368" t="s">
        <v>4148</v>
      </c>
      <c r="E1253" s="368" t="s">
        <v>4228</v>
      </c>
    </row>
    <row r="1254" spans="1:5" x14ac:dyDescent="0.15">
      <c r="A1254" s="368" t="s">
        <v>4229</v>
      </c>
      <c r="B1254" s="368" t="s">
        <v>481</v>
      </c>
      <c r="C1254" s="368" t="s">
        <v>4230</v>
      </c>
      <c r="D1254" s="368" t="s">
        <v>4148</v>
      </c>
      <c r="E1254" s="368" t="s">
        <v>4231</v>
      </c>
    </row>
    <row r="1255" spans="1:5" x14ac:dyDescent="0.15">
      <c r="A1255" s="368" t="s">
        <v>4232</v>
      </c>
      <c r="B1255" s="368" t="s">
        <v>481</v>
      </c>
      <c r="C1255" s="368" t="s">
        <v>4233</v>
      </c>
      <c r="D1255" s="368" t="s">
        <v>4148</v>
      </c>
      <c r="E1255" s="368" t="s">
        <v>4234</v>
      </c>
    </row>
    <row r="1256" spans="1:5" x14ac:dyDescent="0.15">
      <c r="A1256" s="368" t="s">
        <v>4235</v>
      </c>
      <c r="B1256" s="368" t="s">
        <v>481</v>
      </c>
      <c r="C1256" s="368" t="s">
        <v>4236</v>
      </c>
      <c r="D1256" s="368" t="s">
        <v>4148</v>
      </c>
      <c r="E1256" s="368" t="s">
        <v>4237</v>
      </c>
    </row>
    <row r="1257" spans="1:5" x14ac:dyDescent="0.15">
      <c r="A1257" s="368" t="s">
        <v>4238</v>
      </c>
      <c r="B1257" s="368" t="s">
        <v>481</v>
      </c>
      <c r="C1257" s="368" t="s">
        <v>4239</v>
      </c>
      <c r="D1257" s="368" t="s">
        <v>4148</v>
      </c>
      <c r="E1257" s="368" t="s">
        <v>4240</v>
      </c>
    </row>
    <row r="1258" spans="1:5" x14ac:dyDescent="0.15">
      <c r="A1258" s="368" t="s">
        <v>4241</v>
      </c>
      <c r="B1258" s="368" t="s">
        <v>481</v>
      </c>
      <c r="C1258" s="368" t="s">
        <v>4242</v>
      </c>
      <c r="D1258" s="368" t="s">
        <v>4148</v>
      </c>
      <c r="E1258" s="368" t="s">
        <v>4243</v>
      </c>
    </row>
    <row r="1259" spans="1:5" x14ac:dyDescent="0.15">
      <c r="A1259" s="368" t="s">
        <v>4244</v>
      </c>
      <c r="B1259" s="368" t="s">
        <v>481</v>
      </c>
      <c r="C1259" s="368" t="s">
        <v>4245</v>
      </c>
      <c r="D1259" s="368" t="s">
        <v>4148</v>
      </c>
      <c r="E1259" s="368" t="s">
        <v>4246</v>
      </c>
    </row>
    <row r="1260" spans="1:5" x14ac:dyDescent="0.15">
      <c r="A1260" s="368" t="s">
        <v>4247</v>
      </c>
      <c r="B1260" s="368" t="s">
        <v>481</v>
      </c>
      <c r="C1260" s="368" t="s">
        <v>4248</v>
      </c>
      <c r="D1260" s="368" t="s">
        <v>4148</v>
      </c>
      <c r="E1260" s="368" t="s">
        <v>4249</v>
      </c>
    </row>
    <row r="1261" spans="1:5" x14ac:dyDescent="0.15">
      <c r="A1261" s="368" t="s">
        <v>4250</v>
      </c>
      <c r="B1261" s="368" t="s">
        <v>481</v>
      </c>
      <c r="C1261" s="368" t="s">
        <v>4251</v>
      </c>
      <c r="D1261" s="368" t="s">
        <v>4148</v>
      </c>
      <c r="E1261" s="368" t="s">
        <v>4252</v>
      </c>
    </row>
    <row r="1262" spans="1:5" x14ac:dyDescent="0.15">
      <c r="A1262" s="368" t="s">
        <v>4253</v>
      </c>
      <c r="B1262" s="368" t="s">
        <v>481</v>
      </c>
      <c r="C1262" s="368" t="s">
        <v>4254</v>
      </c>
      <c r="D1262" s="368" t="s">
        <v>4148</v>
      </c>
      <c r="E1262" s="368" t="s">
        <v>4255</v>
      </c>
    </row>
    <row r="1263" spans="1:5" x14ac:dyDescent="0.15">
      <c r="A1263" s="368" t="s">
        <v>4256</v>
      </c>
      <c r="B1263" s="368" t="s">
        <v>481</v>
      </c>
      <c r="C1263" s="368" t="s">
        <v>4257</v>
      </c>
      <c r="D1263" s="368" t="s">
        <v>4148</v>
      </c>
      <c r="E1263" s="368" t="s">
        <v>4258</v>
      </c>
    </row>
    <row r="1264" spans="1:5" x14ac:dyDescent="0.15">
      <c r="A1264" s="368" t="s">
        <v>4259</v>
      </c>
      <c r="B1264" s="368" t="s">
        <v>481</v>
      </c>
      <c r="C1264" s="368" t="s">
        <v>3116</v>
      </c>
      <c r="D1264" s="368" t="s">
        <v>4148</v>
      </c>
      <c r="E1264" s="368" t="s">
        <v>3117</v>
      </c>
    </row>
    <row r="1265" spans="1:5" x14ac:dyDescent="0.15">
      <c r="A1265" s="368" t="s">
        <v>4260</v>
      </c>
      <c r="B1265" s="368" t="s">
        <v>481</v>
      </c>
      <c r="C1265" s="368" t="s">
        <v>4261</v>
      </c>
      <c r="D1265" s="368" t="s">
        <v>4148</v>
      </c>
      <c r="E1265" s="368" t="s">
        <v>4262</v>
      </c>
    </row>
    <row r="1266" spans="1:5" x14ac:dyDescent="0.15">
      <c r="A1266" s="368" t="s">
        <v>4263</v>
      </c>
      <c r="B1266" s="368" t="s">
        <v>482</v>
      </c>
      <c r="C1266" s="368"/>
      <c r="D1266" s="368" t="s">
        <v>4264</v>
      </c>
      <c r="E1266" s="368"/>
    </row>
    <row r="1267" spans="1:5" x14ac:dyDescent="0.15">
      <c r="A1267" s="368" t="s">
        <v>4265</v>
      </c>
      <c r="B1267" s="368" t="s">
        <v>482</v>
      </c>
      <c r="C1267" s="368" t="s">
        <v>4266</v>
      </c>
      <c r="D1267" s="368" t="s">
        <v>4264</v>
      </c>
      <c r="E1267" s="368" t="s">
        <v>4267</v>
      </c>
    </row>
    <row r="1268" spans="1:5" x14ac:dyDescent="0.15">
      <c r="A1268" s="368" t="s">
        <v>4268</v>
      </c>
      <c r="B1268" s="368" t="s">
        <v>482</v>
      </c>
      <c r="C1268" s="368" t="s">
        <v>4269</v>
      </c>
      <c r="D1268" s="368" t="s">
        <v>4264</v>
      </c>
      <c r="E1268" s="368" t="s">
        <v>4270</v>
      </c>
    </row>
    <row r="1269" spans="1:5" x14ac:dyDescent="0.15">
      <c r="A1269" s="368" t="s">
        <v>4271</v>
      </c>
      <c r="B1269" s="368" t="s">
        <v>482</v>
      </c>
      <c r="C1269" s="368" t="s">
        <v>4272</v>
      </c>
      <c r="D1269" s="368" t="s">
        <v>4264</v>
      </c>
      <c r="E1269" s="368" t="s">
        <v>4273</v>
      </c>
    </row>
    <row r="1270" spans="1:5" x14ac:dyDescent="0.15">
      <c r="A1270" s="368" t="s">
        <v>4274</v>
      </c>
      <c r="B1270" s="368" t="s">
        <v>482</v>
      </c>
      <c r="C1270" s="368" t="s">
        <v>4275</v>
      </c>
      <c r="D1270" s="368" t="s">
        <v>4264</v>
      </c>
      <c r="E1270" s="368" t="s">
        <v>4276</v>
      </c>
    </row>
    <row r="1271" spans="1:5" x14ac:dyDescent="0.15">
      <c r="A1271" s="368" t="s">
        <v>4277</v>
      </c>
      <c r="B1271" s="368" t="s">
        <v>482</v>
      </c>
      <c r="C1271" s="368" t="s">
        <v>4278</v>
      </c>
      <c r="D1271" s="368" t="s">
        <v>4264</v>
      </c>
      <c r="E1271" s="368" t="s">
        <v>4279</v>
      </c>
    </row>
    <row r="1272" spans="1:5" x14ac:dyDescent="0.15">
      <c r="A1272" s="368" t="s">
        <v>4280</v>
      </c>
      <c r="B1272" s="368" t="s">
        <v>482</v>
      </c>
      <c r="C1272" s="368" t="s">
        <v>4281</v>
      </c>
      <c r="D1272" s="368" t="s">
        <v>4264</v>
      </c>
      <c r="E1272" s="368" t="s">
        <v>4282</v>
      </c>
    </row>
    <row r="1273" spans="1:5" x14ac:dyDescent="0.15">
      <c r="A1273" s="368" t="s">
        <v>4283</v>
      </c>
      <c r="B1273" s="368" t="s">
        <v>482</v>
      </c>
      <c r="C1273" s="368" t="s">
        <v>4284</v>
      </c>
      <c r="D1273" s="368" t="s">
        <v>4264</v>
      </c>
      <c r="E1273" s="368" t="s">
        <v>4285</v>
      </c>
    </row>
    <row r="1274" spans="1:5" x14ac:dyDescent="0.15">
      <c r="A1274" s="368" t="s">
        <v>4286</v>
      </c>
      <c r="B1274" s="368" t="s">
        <v>482</v>
      </c>
      <c r="C1274" s="368" t="s">
        <v>4287</v>
      </c>
      <c r="D1274" s="368" t="s">
        <v>4264</v>
      </c>
      <c r="E1274" s="368" t="s">
        <v>4288</v>
      </c>
    </row>
    <row r="1275" spans="1:5" x14ac:dyDescent="0.15">
      <c r="A1275" s="368" t="s">
        <v>4289</v>
      </c>
      <c r="B1275" s="368" t="s">
        <v>482</v>
      </c>
      <c r="C1275" s="368" t="s">
        <v>4290</v>
      </c>
      <c r="D1275" s="368" t="s">
        <v>4264</v>
      </c>
      <c r="E1275" s="368" t="s">
        <v>4291</v>
      </c>
    </row>
    <row r="1276" spans="1:5" x14ac:dyDescent="0.15">
      <c r="A1276" s="368" t="s">
        <v>4292</v>
      </c>
      <c r="B1276" s="368" t="s">
        <v>482</v>
      </c>
      <c r="C1276" s="368" t="s">
        <v>4293</v>
      </c>
      <c r="D1276" s="368" t="s">
        <v>4264</v>
      </c>
      <c r="E1276" s="368" t="s">
        <v>4294</v>
      </c>
    </row>
    <row r="1277" spans="1:5" x14ac:dyDescent="0.15">
      <c r="A1277" s="368" t="s">
        <v>4295</v>
      </c>
      <c r="B1277" s="368" t="s">
        <v>482</v>
      </c>
      <c r="C1277" s="368" t="s">
        <v>4296</v>
      </c>
      <c r="D1277" s="368" t="s">
        <v>4264</v>
      </c>
      <c r="E1277" s="368" t="s">
        <v>4297</v>
      </c>
    </row>
    <row r="1278" spans="1:5" x14ac:dyDescent="0.15">
      <c r="A1278" s="368" t="s">
        <v>4298</v>
      </c>
      <c r="B1278" s="368" t="s">
        <v>482</v>
      </c>
      <c r="C1278" s="368" t="s">
        <v>4299</v>
      </c>
      <c r="D1278" s="368" t="s">
        <v>4264</v>
      </c>
      <c r="E1278" s="368" t="s">
        <v>4300</v>
      </c>
    </row>
    <row r="1279" spans="1:5" x14ac:dyDescent="0.15">
      <c r="A1279" s="368" t="s">
        <v>4301</v>
      </c>
      <c r="B1279" s="368" t="s">
        <v>482</v>
      </c>
      <c r="C1279" s="368" t="s">
        <v>4302</v>
      </c>
      <c r="D1279" s="368" t="s">
        <v>4264</v>
      </c>
      <c r="E1279" s="368" t="s">
        <v>4303</v>
      </c>
    </row>
    <row r="1280" spans="1:5" x14ac:dyDescent="0.15">
      <c r="A1280" s="368" t="s">
        <v>4304</v>
      </c>
      <c r="B1280" s="368" t="s">
        <v>482</v>
      </c>
      <c r="C1280" s="368" t="s">
        <v>4305</v>
      </c>
      <c r="D1280" s="368" t="s">
        <v>4264</v>
      </c>
      <c r="E1280" s="368" t="s">
        <v>4306</v>
      </c>
    </row>
    <row r="1281" spans="1:5" x14ac:dyDescent="0.15">
      <c r="A1281" s="368" t="s">
        <v>4307</v>
      </c>
      <c r="B1281" s="368" t="s">
        <v>482</v>
      </c>
      <c r="C1281" s="368" t="s">
        <v>4308</v>
      </c>
      <c r="D1281" s="368" t="s">
        <v>4264</v>
      </c>
      <c r="E1281" s="368" t="s">
        <v>4309</v>
      </c>
    </row>
    <row r="1282" spans="1:5" x14ac:dyDescent="0.15">
      <c r="A1282" s="368" t="s">
        <v>4310</v>
      </c>
      <c r="B1282" s="368" t="s">
        <v>482</v>
      </c>
      <c r="C1282" s="368" t="s">
        <v>4311</v>
      </c>
      <c r="D1282" s="368" t="s">
        <v>4264</v>
      </c>
      <c r="E1282" s="368" t="s">
        <v>4312</v>
      </c>
    </row>
    <row r="1283" spans="1:5" x14ac:dyDescent="0.15">
      <c r="A1283" s="368" t="s">
        <v>4313</v>
      </c>
      <c r="B1283" s="368" t="s">
        <v>482</v>
      </c>
      <c r="C1283" s="368" t="s">
        <v>2962</v>
      </c>
      <c r="D1283" s="368" t="s">
        <v>4264</v>
      </c>
      <c r="E1283" s="368" t="s">
        <v>2963</v>
      </c>
    </row>
    <row r="1284" spans="1:5" x14ac:dyDescent="0.15">
      <c r="A1284" s="368" t="s">
        <v>4314</v>
      </c>
      <c r="B1284" s="368" t="s">
        <v>482</v>
      </c>
      <c r="C1284" s="368" t="s">
        <v>973</v>
      </c>
      <c r="D1284" s="368" t="s">
        <v>4264</v>
      </c>
      <c r="E1284" s="368" t="s">
        <v>974</v>
      </c>
    </row>
    <row r="1285" spans="1:5" x14ac:dyDescent="0.15">
      <c r="A1285" s="368" t="s">
        <v>4315</v>
      </c>
      <c r="B1285" s="368" t="s">
        <v>482</v>
      </c>
      <c r="C1285" s="368" t="s">
        <v>4316</v>
      </c>
      <c r="D1285" s="368" t="s">
        <v>4264</v>
      </c>
      <c r="E1285" s="368" t="s">
        <v>4317</v>
      </c>
    </row>
    <row r="1286" spans="1:5" x14ac:dyDescent="0.15">
      <c r="A1286" s="368" t="s">
        <v>4318</v>
      </c>
      <c r="B1286" s="368" t="s">
        <v>482</v>
      </c>
      <c r="C1286" s="368" t="s">
        <v>4319</v>
      </c>
      <c r="D1286" s="368" t="s">
        <v>4264</v>
      </c>
      <c r="E1286" s="368" t="s">
        <v>4122</v>
      </c>
    </row>
    <row r="1287" spans="1:5" x14ac:dyDescent="0.15">
      <c r="A1287" s="368" t="s">
        <v>4320</v>
      </c>
      <c r="B1287" s="368" t="s">
        <v>482</v>
      </c>
      <c r="C1287" s="368" t="s">
        <v>4321</v>
      </c>
      <c r="D1287" s="368" t="s">
        <v>4264</v>
      </c>
      <c r="E1287" s="368" t="s">
        <v>4322</v>
      </c>
    </row>
    <row r="1288" spans="1:5" x14ac:dyDescent="0.15">
      <c r="A1288" s="368" t="s">
        <v>4323</v>
      </c>
      <c r="B1288" s="368" t="s">
        <v>482</v>
      </c>
      <c r="C1288" s="368" t="s">
        <v>4324</v>
      </c>
      <c r="D1288" s="368" t="s">
        <v>4264</v>
      </c>
      <c r="E1288" s="368" t="s">
        <v>4325</v>
      </c>
    </row>
    <row r="1289" spans="1:5" x14ac:dyDescent="0.15">
      <c r="A1289" s="368" t="s">
        <v>4326</v>
      </c>
      <c r="B1289" s="368" t="s">
        <v>482</v>
      </c>
      <c r="C1289" s="368" t="s">
        <v>4327</v>
      </c>
      <c r="D1289" s="368" t="s">
        <v>4264</v>
      </c>
      <c r="E1289" s="368" t="s">
        <v>4328</v>
      </c>
    </row>
    <row r="1290" spans="1:5" x14ac:dyDescent="0.15">
      <c r="A1290" s="368" t="s">
        <v>4329</v>
      </c>
      <c r="B1290" s="368" t="s">
        <v>482</v>
      </c>
      <c r="C1290" s="368" t="s">
        <v>4330</v>
      </c>
      <c r="D1290" s="368" t="s">
        <v>4264</v>
      </c>
      <c r="E1290" s="368" t="s">
        <v>4331</v>
      </c>
    </row>
    <row r="1291" spans="1:5" x14ac:dyDescent="0.15">
      <c r="A1291" s="368" t="s">
        <v>4332</v>
      </c>
      <c r="B1291" s="368" t="s">
        <v>482</v>
      </c>
      <c r="C1291" s="368" t="s">
        <v>4333</v>
      </c>
      <c r="D1291" s="368" t="s">
        <v>4264</v>
      </c>
      <c r="E1291" s="368" t="s">
        <v>4334</v>
      </c>
    </row>
    <row r="1292" spans="1:5" x14ac:dyDescent="0.15">
      <c r="A1292" s="368" t="s">
        <v>4335</v>
      </c>
      <c r="B1292" s="368" t="s">
        <v>482</v>
      </c>
      <c r="C1292" s="368" t="s">
        <v>4336</v>
      </c>
      <c r="D1292" s="368" t="s">
        <v>4264</v>
      </c>
      <c r="E1292" s="368" t="s">
        <v>4337</v>
      </c>
    </row>
    <row r="1293" spans="1:5" x14ac:dyDescent="0.15">
      <c r="A1293" s="368" t="s">
        <v>4338</v>
      </c>
      <c r="B1293" s="368" t="s">
        <v>482</v>
      </c>
      <c r="C1293" s="368" t="s">
        <v>4339</v>
      </c>
      <c r="D1293" s="368" t="s">
        <v>4264</v>
      </c>
      <c r="E1293" s="368" t="s">
        <v>4340</v>
      </c>
    </row>
    <row r="1294" spans="1:5" x14ac:dyDescent="0.15">
      <c r="A1294" s="368" t="s">
        <v>4341</v>
      </c>
      <c r="B1294" s="368" t="s">
        <v>482</v>
      </c>
      <c r="C1294" s="368" t="s">
        <v>4342</v>
      </c>
      <c r="D1294" s="368" t="s">
        <v>4264</v>
      </c>
      <c r="E1294" s="368" t="s">
        <v>4343</v>
      </c>
    </row>
    <row r="1295" spans="1:5" x14ac:dyDescent="0.15">
      <c r="A1295" s="368" t="s">
        <v>4344</v>
      </c>
      <c r="B1295" s="368" t="s">
        <v>482</v>
      </c>
      <c r="C1295" s="368" t="s">
        <v>4345</v>
      </c>
      <c r="D1295" s="368" t="s">
        <v>4264</v>
      </c>
      <c r="E1295" s="368" t="s">
        <v>4346</v>
      </c>
    </row>
    <row r="1296" spans="1:5" x14ac:dyDescent="0.15">
      <c r="A1296" s="368" t="s">
        <v>4347</v>
      </c>
      <c r="B1296" s="368" t="s">
        <v>482</v>
      </c>
      <c r="C1296" s="368" t="s">
        <v>4348</v>
      </c>
      <c r="D1296" s="368" t="s">
        <v>4264</v>
      </c>
      <c r="E1296" s="368" t="s">
        <v>4349</v>
      </c>
    </row>
    <row r="1297" spans="1:5" x14ac:dyDescent="0.15">
      <c r="A1297" s="368" t="s">
        <v>4350</v>
      </c>
      <c r="B1297" s="368" t="s">
        <v>483</v>
      </c>
      <c r="C1297" s="368"/>
      <c r="D1297" s="368" t="s">
        <v>4351</v>
      </c>
      <c r="E1297" s="368"/>
    </row>
    <row r="1298" spans="1:5" x14ac:dyDescent="0.15">
      <c r="A1298" s="368" t="s">
        <v>4352</v>
      </c>
      <c r="B1298" s="368" t="s">
        <v>483</v>
      </c>
      <c r="C1298" s="368" t="s">
        <v>4353</v>
      </c>
      <c r="D1298" s="368" t="s">
        <v>4351</v>
      </c>
      <c r="E1298" s="368" t="s">
        <v>4354</v>
      </c>
    </row>
    <row r="1299" spans="1:5" x14ac:dyDescent="0.15">
      <c r="A1299" s="368" t="s">
        <v>4355</v>
      </c>
      <c r="B1299" s="368" t="s">
        <v>483</v>
      </c>
      <c r="C1299" s="368" t="s">
        <v>4356</v>
      </c>
      <c r="D1299" s="368" t="s">
        <v>4351</v>
      </c>
      <c r="E1299" s="368" t="s">
        <v>4357</v>
      </c>
    </row>
    <row r="1300" spans="1:5" x14ac:dyDescent="0.15">
      <c r="A1300" s="368" t="s">
        <v>4358</v>
      </c>
      <c r="B1300" s="368" t="s">
        <v>483</v>
      </c>
      <c r="C1300" s="368" t="s">
        <v>4359</v>
      </c>
      <c r="D1300" s="368" t="s">
        <v>4351</v>
      </c>
      <c r="E1300" s="368" t="s">
        <v>4360</v>
      </c>
    </row>
    <row r="1301" spans="1:5" x14ac:dyDescent="0.15">
      <c r="A1301" s="368" t="s">
        <v>4361</v>
      </c>
      <c r="B1301" s="368" t="s">
        <v>483</v>
      </c>
      <c r="C1301" s="368" t="s">
        <v>4362</v>
      </c>
      <c r="D1301" s="368" t="s">
        <v>4351</v>
      </c>
      <c r="E1301" s="368" t="s">
        <v>4363</v>
      </c>
    </row>
    <row r="1302" spans="1:5" x14ac:dyDescent="0.15">
      <c r="A1302" s="368" t="s">
        <v>4364</v>
      </c>
      <c r="B1302" s="368" t="s">
        <v>483</v>
      </c>
      <c r="C1302" s="368" t="s">
        <v>4365</v>
      </c>
      <c r="D1302" s="368" t="s">
        <v>4351</v>
      </c>
      <c r="E1302" s="368" t="s">
        <v>4366</v>
      </c>
    </row>
    <row r="1303" spans="1:5" x14ac:dyDescent="0.15">
      <c r="A1303" s="368" t="s">
        <v>4367</v>
      </c>
      <c r="B1303" s="368" t="s">
        <v>483</v>
      </c>
      <c r="C1303" s="368" t="s">
        <v>4368</v>
      </c>
      <c r="D1303" s="368" t="s">
        <v>4351</v>
      </c>
      <c r="E1303" s="368" t="s">
        <v>2972</v>
      </c>
    </row>
    <row r="1304" spans="1:5" x14ac:dyDescent="0.15">
      <c r="A1304" s="368" t="s">
        <v>4369</v>
      </c>
      <c r="B1304" s="368" t="s">
        <v>483</v>
      </c>
      <c r="C1304" s="368" t="s">
        <v>4370</v>
      </c>
      <c r="D1304" s="368" t="s">
        <v>4351</v>
      </c>
      <c r="E1304" s="368" t="s">
        <v>4371</v>
      </c>
    </row>
    <row r="1305" spans="1:5" x14ac:dyDescent="0.15">
      <c r="A1305" s="368" t="s">
        <v>4372</v>
      </c>
      <c r="B1305" s="368" t="s">
        <v>483</v>
      </c>
      <c r="C1305" s="368" t="s">
        <v>4373</v>
      </c>
      <c r="D1305" s="368" t="s">
        <v>4351</v>
      </c>
      <c r="E1305" s="368" t="s">
        <v>4374</v>
      </c>
    </row>
    <row r="1306" spans="1:5" x14ac:dyDescent="0.15">
      <c r="A1306" s="368" t="s">
        <v>4375</v>
      </c>
      <c r="B1306" s="368" t="s">
        <v>483</v>
      </c>
      <c r="C1306" s="368" t="s">
        <v>4376</v>
      </c>
      <c r="D1306" s="368" t="s">
        <v>4351</v>
      </c>
      <c r="E1306" s="368" t="s">
        <v>4377</v>
      </c>
    </row>
    <row r="1307" spans="1:5" x14ac:dyDescent="0.15">
      <c r="A1307" s="368" t="s">
        <v>4378</v>
      </c>
      <c r="B1307" s="368" t="s">
        <v>483</v>
      </c>
      <c r="C1307" s="368" t="s">
        <v>4379</v>
      </c>
      <c r="D1307" s="368" t="s">
        <v>4351</v>
      </c>
      <c r="E1307" s="368" t="s">
        <v>4380</v>
      </c>
    </row>
    <row r="1308" spans="1:5" x14ac:dyDescent="0.15">
      <c r="A1308" s="368" t="s">
        <v>4381</v>
      </c>
      <c r="B1308" s="368" t="s">
        <v>483</v>
      </c>
      <c r="C1308" s="368" t="s">
        <v>4382</v>
      </c>
      <c r="D1308" s="368" t="s">
        <v>4351</v>
      </c>
      <c r="E1308" s="368" t="s">
        <v>4383</v>
      </c>
    </row>
    <row r="1309" spans="1:5" x14ac:dyDescent="0.15">
      <c r="A1309" s="368" t="s">
        <v>4384</v>
      </c>
      <c r="B1309" s="368" t="s">
        <v>483</v>
      </c>
      <c r="C1309" s="368" t="s">
        <v>4385</v>
      </c>
      <c r="D1309" s="368" t="s">
        <v>4351</v>
      </c>
      <c r="E1309" s="368" t="s">
        <v>4386</v>
      </c>
    </row>
    <row r="1310" spans="1:5" x14ac:dyDescent="0.15">
      <c r="A1310" s="368" t="s">
        <v>4387</v>
      </c>
      <c r="B1310" s="368" t="s">
        <v>483</v>
      </c>
      <c r="C1310" s="368" t="s">
        <v>4388</v>
      </c>
      <c r="D1310" s="368" t="s">
        <v>4351</v>
      </c>
      <c r="E1310" s="368" t="s">
        <v>4389</v>
      </c>
    </row>
    <row r="1311" spans="1:5" x14ac:dyDescent="0.15">
      <c r="A1311" s="368" t="s">
        <v>4390</v>
      </c>
      <c r="B1311" s="368" t="s">
        <v>483</v>
      </c>
      <c r="C1311" s="368" t="s">
        <v>4391</v>
      </c>
      <c r="D1311" s="368" t="s">
        <v>4351</v>
      </c>
      <c r="E1311" s="368" t="s">
        <v>4392</v>
      </c>
    </row>
    <row r="1312" spans="1:5" x14ac:dyDescent="0.15">
      <c r="A1312" s="368" t="s">
        <v>4393</v>
      </c>
      <c r="B1312" s="368" t="s">
        <v>483</v>
      </c>
      <c r="C1312" s="368" t="s">
        <v>1194</v>
      </c>
      <c r="D1312" s="368" t="s">
        <v>4351</v>
      </c>
      <c r="E1312" s="368" t="s">
        <v>1195</v>
      </c>
    </row>
    <row r="1313" spans="1:5" x14ac:dyDescent="0.15">
      <c r="A1313" s="368" t="s">
        <v>4394</v>
      </c>
      <c r="B1313" s="368" t="s">
        <v>483</v>
      </c>
      <c r="C1313" s="368" t="s">
        <v>4395</v>
      </c>
      <c r="D1313" s="368" t="s">
        <v>4351</v>
      </c>
      <c r="E1313" s="368" t="s">
        <v>4396</v>
      </c>
    </row>
    <row r="1314" spans="1:5" x14ac:dyDescent="0.15">
      <c r="A1314" s="368" t="s">
        <v>4397</v>
      </c>
      <c r="B1314" s="368" t="s">
        <v>483</v>
      </c>
      <c r="C1314" s="368" t="s">
        <v>4398</v>
      </c>
      <c r="D1314" s="368" t="s">
        <v>4351</v>
      </c>
      <c r="E1314" s="368" t="s">
        <v>4399</v>
      </c>
    </row>
    <row r="1315" spans="1:5" x14ac:dyDescent="0.15">
      <c r="A1315" s="368" t="s">
        <v>4400</v>
      </c>
      <c r="B1315" s="368" t="s">
        <v>483</v>
      </c>
      <c r="C1315" s="368" t="s">
        <v>3798</v>
      </c>
      <c r="D1315" s="368" t="s">
        <v>4351</v>
      </c>
      <c r="E1315" s="368" t="s">
        <v>3799</v>
      </c>
    </row>
    <row r="1316" spans="1:5" x14ac:dyDescent="0.15">
      <c r="A1316" s="368" t="s">
        <v>4401</v>
      </c>
      <c r="B1316" s="368" t="s">
        <v>483</v>
      </c>
      <c r="C1316" s="368" t="s">
        <v>4402</v>
      </c>
      <c r="D1316" s="368" t="s">
        <v>4351</v>
      </c>
      <c r="E1316" s="368" t="s">
        <v>4403</v>
      </c>
    </row>
    <row r="1317" spans="1:5" x14ac:dyDescent="0.15">
      <c r="A1317" s="368" t="s">
        <v>4404</v>
      </c>
      <c r="B1317" s="368" t="s">
        <v>484</v>
      </c>
      <c r="C1317" s="368"/>
      <c r="D1317" s="368" t="s">
        <v>4405</v>
      </c>
      <c r="E1317" s="368"/>
    </row>
    <row r="1318" spans="1:5" x14ac:dyDescent="0.15">
      <c r="A1318" s="368" t="s">
        <v>4406</v>
      </c>
      <c r="B1318" s="368" t="s">
        <v>484</v>
      </c>
      <c r="C1318" s="368" t="s">
        <v>4407</v>
      </c>
      <c r="D1318" s="368" t="s">
        <v>4405</v>
      </c>
      <c r="E1318" s="368" t="s">
        <v>4408</v>
      </c>
    </row>
    <row r="1319" spans="1:5" x14ac:dyDescent="0.15">
      <c r="A1319" s="368" t="s">
        <v>4409</v>
      </c>
      <c r="B1319" s="368" t="s">
        <v>484</v>
      </c>
      <c r="C1319" s="368" t="s">
        <v>4410</v>
      </c>
      <c r="D1319" s="368" t="s">
        <v>4405</v>
      </c>
      <c r="E1319" s="368" t="s">
        <v>4411</v>
      </c>
    </row>
    <row r="1320" spans="1:5" x14ac:dyDescent="0.15">
      <c r="A1320" s="368" t="s">
        <v>4412</v>
      </c>
      <c r="B1320" s="368" t="s">
        <v>484</v>
      </c>
      <c r="C1320" s="368" t="s">
        <v>4413</v>
      </c>
      <c r="D1320" s="368" t="s">
        <v>4405</v>
      </c>
      <c r="E1320" s="368" t="s">
        <v>4414</v>
      </c>
    </row>
    <row r="1321" spans="1:5" x14ac:dyDescent="0.15">
      <c r="A1321" s="368" t="s">
        <v>4415</v>
      </c>
      <c r="B1321" s="368" t="s">
        <v>484</v>
      </c>
      <c r="C1321" s="368" t="s">
        <v>4416</v>
      </c>
      <c r="D1321" s="368" t="s">
        <v>4405</v>
      </c>
      <c r="E1321" s="368" t="s">
        <v>4417</v>
      </c>
    </row>
    <row r="1322" spans="1:5" x14ac:dyDescent="0.15">
      <c r="A1322" s="368" t="s">
        <v>4418</v>
      </c>
      <c r="B1322" s="368" t="s">
        <v>484</v>
      </c>
      <c r="C1322" s="368" t="s">
        <v>4419</v>
      </c>
      <c r="D1322" s="368" t="s">
        <v>4405</v>
      </c>
      <c r="E1322" s="368" t="s">
        <v>4420</v>
      </c>
    </row>
    <row r="1323" spans="1:5" x14ac:dyDescent="0.15">
      <c r="A1323" s="368" t="s">
        <v>4421</v>
      </c>
      <c r="B1323" s="368" t="s">
        <v>484</v>
      </c>
      <c r="C1323" s="368" t="s">
        <v>4422</v>
      </c>
      <c r="D1323" s="368" t="s">
        <v>4405</v>
      </c>
      <c r="E1323" s="368" t="s">
        <v>4423</v>
      </c>
    </row>
    <row r="1324" spans="1:5" x14ac:dyDescent="0.15">
      <c r="A1324" s="368" t="s">
        <v>4424</v>
      </c>
      <c r="B1324" s="368" t="s">
        <v>484</v>
      </c>
      <c r="C1324" s="368" t="s">
        <v>4425</v>
      </c>
      <c r="D1324" s="368" t="s">
        <v>4405</v>
      </c>
      <c r="E1324" s="368" t="s">
        <v>4426</v>
      </c>
    </row>
    <row r="1325" spans="1:5" x14ac:dyDescent="0.15">
      <c r="A1325" s="368" t="s">
        <v>4427</v>
      </c>
      <c r="B1325" s="368" t="s">
        <v>484</v>
      </c>
      <c r="C1325" s="368" t="s">
        <v>4428</v>
      </c>
      <c r="D1325" s="368" t="s">
        <v>4405</v>
      </c>
      <c r="E1325" s="368" t="s">
        <v>4429</v>
      </c>
    </row>
    <row r="1326" spans="1:5" x14ac:dyDescent="0.15">
      <c r="A1326" s="368" t="s">
        <v>4430</v>
      </c>
      <c r="B1326" s="368" t="s">
        <v>484</v>
      </c>
      <c r="C1326" s="368" t="s">
        <v>4431</v>
      </c>
      <c r="D1326" s="368" t="s">
        <v>4405</v>
      </c>
      <c r="E1326" s="368" t="s">
        <v>4432</v>
      </c>
    </row>
    <row r="1327" spans="1:5" x14ac:dyDescent="0.15">
      <c r="A1327" s="368" t="s">
        <v>4433</v>
      </c>
      <c r="B1327" s="368" t="s">
        <v>484</v>
      </c>
      <c r="C1327" s="368" t="s">
        <v>4434</v>
      </c>
      <c r="D1327" s="368" t="s">
        <v>4405</v>
      </c>
      <c r="E1327" s="368" t="s">
        <v>4435</v>
      </c>
    </row>
    <row r="1328" spans="1:5" x14ac:dyDescent="0.15">
      <c r="A1328" s="368" t="s">
        <v>4436</v>
      </c>
      <c r="B1328" s="368" t="s">
        <v>484</v>
      </c>
      <c r="C1328" s="368" t="s">
        <v>4437</v>
      </c>
      <c r="D1328" s="368" t="s">
        <v>4405</v>
      </c>
      <c r="E1328" s="368" t="s">
        <v>4438</v>
      </c>
    </row>
    <row r="1329" spans="1:5" x14ac:dyDescent="0.15">
      <c r="A1329" s="368" t="s">
        <v>4439</v>
      </c>
      <c r="B1329" s="368" t="s">
        <v>484</v>
      </c>
      <c r="C1329" s="368" t="s">
        <v>1479</v>
      </c>
      <c r="D1329" s="368" t="s">
        <v>4405</v>
      </c>
      <c r="E1329" s="368" t="s">
        <v>1480</v>
      </c>
    </row>
    <row r="1330" spans="1:5" x14ac:dyDescent="0.15">
      <c r="A1330" s="368" t="s">
        <v>4440</v>
      </c>
      <c r="B1330" s="368" t="s">
        <v>484</v>
      </c>
      <c r="C1330" s="368" t="s">
        <v>4441</v>
      </c>
      <c r="D1330" s="368" t="s">
        <v>4405</v>
      </c>
      <c r="E1330" s="368" t="s">
        <v>4442</v>
      </c>
    </row>
    <row r="1331" spans="1:5" x14ac:dyDescent="0.15">
      <c r="A1331" s="368" t="s">
        <v>4443</v>
      </c>
      <c r="B1331" s="368" t="s">
        <v>484</v>
      </c>
      <c r="C1331" s="368" t="s">
        <v>4444</v>
      </c>
      <c r="D1331" s="368" t="s">
        <v>4405</v>
      </c>
      <c r="E1331" s="368" t="s">
        <v>4445</v>
      </c>
    </row>
    <row r="1332" spans="1:5" x14ac:dyDescent="0.15">
      <c r="A1332" s="368" t="s">
        <v>4446</v>
      </c>
      <c r="B1332" s="368" t="s">
        <v>484</v>
      </c>
      <c r="C1332" s="368" t="s">
        <v>4447</v>
      </c>
      <c r="D1332" s="368" t="s">
        <v>4405</v>
      </c>
      <c r="E1332" s="368" t="s">
        <v>4448</v>
      </c>
    </row>
    <row r="1333" spans="1:5" x14ac:dyDescent="0.15">
      <c r="A1333" s="368" t="s">
        <v>4449</v>
      </c>
      <c r="B1333" s="368" t="s">
        <v>484</v>
      </c>
      <c r="C1333" s="368" t="s">
        <v>4450</v>
      </c>
      <c r="D1333" s="368" t="s">
        <v>4405</v>
      </c>
      <c r="E1333" s="368" t="s">
        <v>4451</v>
      </c>
    </row>
    <row r="1334" spans="1:5" x14ac:dyDescent="0.15">
      <c r="A1334" s="368" t="s">
        <v>4452</v>
      </c>
      <c r="B1334" s="368" t="s">
        <v>484</v>
      </c>
      <c r="C1334" s="368" t="s">
        <v>4453</v>
      </c>
      <c r="D1334" s="368" t="s">
        <v>4405</v>
      </c>
      <c r="E1334" s="368" t="s">
        <v>4454</v>
      </c>
    </row>
    <row r="1335" spans="1:5" x14ac:dyDescent="0.15">
      <c r="A1335" s="368" t="s">
        <v>4455</v>
      </c>
      <c r="B1335" s="368" t="s">
        <v>484</v>
      </c>
      <c r="C1335" s="368" t="s">
        <v>4456</v>
      </c>
      <c r="D1335" s="368" t="s">
        <v>4405</v>
      </c>
      <c r="E1335" s="368" t="s">
        <v>4457</v>
      </c>
    </row>
    <row r="1336" spans="1:5" x14ac:dyDescent="0.15">
      <c r="A1336" s="368" t="s">
        <v>4458</v>
      </c>
      <c r="B1336" s="368" t="s">
        <v>484</v>
      </c>
      <c r="C1336" s="368" t="s">
        <v>4459</v>
      </c>
      <c r="D1336" s="368" t="s">
        <v>4405</v>
      </c>
      <c r="E1336" s="368" t="s">
        <v>4460</v>
      </c>
    </row>
    <row r="1337" spans="1:5" x14ac:dyDescent="0.15">
      <c r="A1337" s="368" t="s">
        <v>4461</v>
      </c>
      <c r="B1337" s="368" t="s">
        <v>485</v>
      </c>
      <c r="C1337" s="368"/>
      <c r="D1337" s="368" t="s">
        <v>4462</v>
      </c>
      <c r="E1337" s="368"/>
    </row>
    <row r="1338" spans="1:5" x14ac:dyDescent="0.15">
      <c r="A1338" s="368" t="s">
        <v>4463</v>
      </c>
      <c r="B1338" s="368" t="s">
        <v>485</v>
      </c>
      <c r="C1338" s="368" t="s">
        <v>4464</v>
      </c>
      <c r="D1338" s="368" t="s">
        <v>4462</v>
      </c>
      <c r="E1338" s="368" t="s">
        <v>4465</v>
      </c>
    </row>
    <row r="1339" spans="1:5" x14ac:dyDescent="0.15">
      <c r="A1339" s="368" t="s">
        <v>4466</v>
      </c>
      <c r="B1339" s="368" t="s">
        <v>485</v>
      </c>
      <c r="C1339" s="368" t="s">
        <v>4467</v>
      </c>
      <c r="D1339" s="368" t="s">
        <v>4462</v>
      </c>
      <c r="E1339" s="368" t="s">
        <v>4468</v>
      </c>
    </row>
    <row r="1340" spans="1:5" x14ac:dyDescent="0.15">
      <c r="A1340" s="368" t="s">
        <v>4469</v>
      </c>
      <c r="B1340" s="368" t="s">
        <v>485</v>
      </c>
      <c r="C1340" s="368" t="s">
        <v>4470</v>
      </c>
      <c r="D1340" s="368" t="s">
        <v>4462</v>
      </c>
      <c r="E1340" s="368" t="s">
        <v>4471</v>
      </c>
    </row>
    <row r="1341" spans="1:5" x14ac:dyDescent="0.15">
      <c r="A1341" s="368" t="s">
        <v>4472</v>
      </c>
      <c r="B1341" s="368" t="s">
        <v>485</v>
      </c>
      <c r="C1341" s="368" t="s">
        <v>4473</v>
      </c>
      <c r="D1341" s="368" t="s">
        <v>4462</v>
      </c>
      <c r="E1341" s="368" t="s">
        <v>4474</v>
      </c>
    </row>
    <row r="1342" spans="1:5" x14ac:dyDescent="0.15">
      <c r="A1342" s="368" t="s">
        <v>4475</v>
      </c>
      <c r="B1342" s="368" t="s">
        <v>485</v>
      </c>
      <c r="C1342" s="368" t="s">
        <v>4476</v>
      </c>
      <c r="D1342" s="368" t="s">
        <v>4462</v>
      </c>
      <c r="E1342" s="368" t="s">
        <v>4477</v>
      </c>
    </row>
    <row r="1343" spans="1:5" x14ac:dyDescent="0.15">
      <c r="A1343" s="368" t="s">
        <v>4478</v>
      </c>
      <c r="B1343" s="368" t="s">
        <v>485</v>
      </c>
      <c r="C1343" s="368" t="s">
        <v>4479</v>
      </c>
      <c r="D1343" s="368" t="s">
        <v>4462</v>
      </c>
      <c r="E1343" s="368" t="s">
        <v>4480</v>
      </c>
    </row>
    <row r="1344" spans="1:5" x14ac:dyDescent="0.15">
      <c r="A1344" s="368" t="s">
        <v>4481</v>
      </c>
      <c r="B1344" s="368" t="s">
        <v>485</v>
      </c>
      <c r="C1344" s="368" t="s">
        <v>4482</v>
      </c>
      <c r="D1344" s="368" t="s">
        <v>4462</v>
      </c>
      <c r="E1344" s="368" t="s">
        <v>4483</v>
      </c>
    </row>
    <row r="1345" spans="1:5" x14ac:dyDescent="0.15">
      <c r="A1345" s="368" t="s">
        <v>4484</v>
      </c>
      <c r="B1345" s="368" t="s">
        <v>485</v>
      </c>
      <c r="C1345" s="368" t="s">
        <v>4485</v>
      </c>
      <c r="D1345" s="368" t="s">
        <v>4462</v>
      </c>
      <c r="E1345" s="368" t="s">
        <v>4486</v>
      </c>
    </row>
    <row r="1346" spans="1:5" x14ac:dyDescent="0.15">
      <c r="A1346" s="368" t="s">
        <v>4487</v>
      </c>
      <c r="B1346" s="368" t="s">
        <v>485</v>
      </c>
      <c r="C1346" s="368" t="s">
        <v>4488</v>
      </c>
      <c r="D1346" s="368" t="s">
        <v>4462</v>
      </c>
      <c r="E1346" s="368" t="s">
        <v>4489</v>
      </c>
    </row>
    <row r="1347" spans="1:5" x14ac:dyDescent="0.15">
      <c r="A1347" s="368" t="s">
        <v>4490</v>
      </c>
      <c r="B1347" s="368" t="s">
        <v>485</v>
      </c>
      <c r="C1347" s="368" t="s">
        <v>4491</v>
      </c>
      <c r="D1347" s="368" t="s">
        <v>4462</v>
      </c>
      <c r="E1347" s="368" t="s">
        <v>4492</v>
      </c>
    </row>
    <row r="1348" spans="1:5" x14ac:dyDescent="0.15">
      <c r="A1348" s="368" t="s">
        <v>4493</v>
      </c>
      <c r="B1348" s="368" t="s">
        <v>485</v>
      </c>
      <c r="C1348" s="368" t="s">
        <v>4494</v>
      </c>
      <c r="D1348" s="368" t="s">
        <v>4462</v>
      </c>
      <c r="E1348" s="368" t="s">
        <v>4495</v>
      </c>
    </row>
    <row r="1349" spans="1:5" x14ac:dyDescent="0.15">
      <c r="A1349" s="368" t="s">
        <v>4496</v>
      </c>
      <c r="B1349" s="368" t="s">
        <v>485</v>
      </c>
      <c r="C1349" s="368" t="s">
        <v>4497</v>
      </c>
      <c r="D1349" s="368" t="s">
        <v>4462</v>
      </c>
      <c r="E1349" s="368" t="s">
        <v>4498</v>
      </c>
    </row>
    <row r="1350" spans="1:5" x14ac:dyDescent="0.15">
      <c r="A1350" s="368" t="s">
        <v>4499</v>
      </c>
      <c r="B1350" s="368" t="s">
        <v>485</v>
      </c>
      <c r="C1350" s="368" t="s">
        <v>4500</v>
      </c>
      <c r="D1350" s="368" t="s">
        <v>4462</v>
      </c>
      <c r="E1350" s="368" t="s">
        <v>4501</v>
      </c>
    </row>
    <row r="1351" spans="1:5" x14ac:dyDescent="0.15">
      <c r="A1351" s="368" t="s">
        <v>4502</v>
      </c>
      <c r="B1351" s="368" t="s">
        <v>485</v>
      </c>
      <c r="C1351" s="368" t="s">
        <v>4503</v>
      </c>
      <c r="D1351" s="368" t="s">
        <v>4462</v>
      </c>
      <c r="E1351" s="368" t="s">
        <v>4504</v>
      </c>
    </row>
    <row r="1352" spans="1:5" x14ac:dyDescent="0.15">
      <c r="A1352" s="368" t="s">
        <v>4505</v>
      </c>
      <c r="B1352" s="368" t="s">
        <v>485</v>
      </c>
      <c r="C1352" s="368" t="s">
        <v>4506</v>
      </c>
      <c r="D1352" s="368" t="s">
        <v>4462</v>
      </c>
      <c r="E1352" s="368" t="s">
        <v>4507</v>
      </c>
    </row>
    <row r="1353" spans="1:5" x14ac:dyDescent="0.15">
      <c r="A1353" s="368" t="s">
        <v>4508</v>
      </c>
      <c r="B1353" s="368" t="s">
        <v>485</v>
      </c>
      <c r="C1353" s="368" t="s">
        <v>4509</v>
      </c>
      <c r="D1353" s="368" t="s">
        <v>4462</v>
      </c>
      <c r="E1353" s="368" t="s">
        <v>4510</v>
      </c>
    </row>
    <row r="1354" spans="1:5" x14ac:dyDescent="0.15">
      <c r="A1354" s="368" t="s">
        <v>4511</v>
      </c>
      <c r="B1354" s="368" t="s">
        <v>485</v>
      </c>
      <c r="C1354" s="368" t="s">
        <v>4512</v>
      </c>
      <c r="D1354" s="368" t="s">
        <v>4462</v>
      </c>
      <c r="E1354" s="368" t="s">
        <v>4513</v>
      </c>
    </row>
    <row r="1355" spans="1:5" x14ac:dyDescent="0.15">
      <c r="A1355" s="368" t="s">
        <v>4514</v>
      </c>
      <c r="B1355" s="368" t="s">
        <v>485</v>
      </c>
      <c r="C1355" s="368" t="s">
        <v>4515</v>
      </c>
      <c r="D1355" s="368" t="s">
        <v>4462</v>
      </c>
      <c r="E1355" s="368" t="s">
        <v>4516</v>
      </c>
    </row>
    <row r="1356" spans="1:5" x14ac:dyDescent="0.15">
      <c r="A1356" s="368" t="s">
        <v>4517</v>
      </c>
      <c r="B1356" s="368" t="s">
        <v>485</v>
      </c>
      <c r="C1356" s="368" t="s">
        <v>4518</v>
      </c>
      <c r="D1356" s="368" t="s">
        <v>4462</v>
      </c>
      <c r="E1356" s="368" t="s">
        <v>4519</v>
      </c>
    </row>
    <row r="1357" spans="1:5" x14ac:dyDescent="0.15">
      <c r="A1357" s="368" t="s">
        <v>4520</v>
      </c>
      <c r="B1357" s="368" t="s">
        <v>485</v>
      </c>
      <c r="C1357" s="368" t="s">
        <v>4521</v>
      </c>
      <c r="D1357" s="368" t="s">
        <v>4462</v>
      </c>
      <c r="E1357" s="368" t="s">
        <v>4522</v>
      </c>
    </row>
    <row r="1358" spans="1:5" x14ac:dyDescent="0.15">
      <c r="A1358" s="368" t="s">
        <v>4523</v>
      </c>
      <c r="B1358" s="368" t="s">
        <v>485</v>
      </c>
      <c r="C1358" s="368" t="s">
        <v>4524</v>
      </c>
      <c r="D1358" s="368" t="s">
        <v>4462</v>
      </c>
      <c r="E1358" s="368" t="s">
        <v>4525</v>
      </c>
    </row>
    <row r="1359" spans="1:5" x14ac:dyDescent="0.15">
      <c r="A1359" s="368" t="s">
        <v>4526</v>
      </c>
      <c r="B1359" s="368" t="s">
        <v>485</v>
      </c>
      <c r="C1359" s="368" t="s">
        <v>4527</v>
      </c>
      <c r="D1359" s="368" t="s">
        <v>4462</v>
      </c>
      <c r="E1359" s="368" t="s">
        <v>4528</v>
      </c>
    </row>
    <row r="1360" spans="1:5" x14ac:dyDescent="0.15">
      <c r="A1360" s="368" t="s">
        <v>4529</v>
      </c>
      <c r="B1360" s="368" t="s">
        <v>485</v>
      </c>
      <c r="C1360" s="368" t="s">
        <v>4530</v>
      </c>
      <c r="D1360" s="368" t="s">
        <v>4462</v>
      </c>
      <c r="E1360" s="368" t="s">
        <v>4531</v>
      </c>
    </row>
    <row r="1361" spans="1:5" x14ac:dyDescent="0.15">
      <c r="A1361" s="368" t="s">
        <v>4532</v>
      </c>
      <c r="B1361" s="368" t="s">
        <v>485</v>
      </c>
      <c r="C1361" s="368" t="s">
        <v>4533</v>
      </c>
      <c r="D1361" s="368" t="s">
        <v>4462</v>
      </c>
      <c r="E1361" s="368" t="s">
        <v>4534</v>
      </c>
    </row>
    <row r="1362" spans="1:5" x14ac:dyDescent="0.15">
      <c r="A1362" s="368" t="s">
        <v>4535</v>
      </c>
      <c r="B1362" s="368" t="s">
        <v>485</v>
      </c>
      <c r="C1362" s="368" t="s">
        <v>4536</v>
      </c>
      <c r="D1362" s="368" t="s">
        <v>4462</v>
      </c>
      <c r="E1362" s="368" t="s">
        <v>4537</v>
      </c>
    </row>
    <row r="1363" spans="1:5" x14ac:dyDescent="0.15">
      <c r="A1363" s="368" t="s">
        <v>4538</v>
      </c>
      <c r="B1363" s="368" t="s">
        <v>485</v>
      </c>
      <c r="C1363" s="368" t="s">
        <v>4539</v>
      </c>
      <c r="D1363" s="368" t="s">
        <v>4462</v>
      </c>
      <c r="E1363" s="368" t="s">
        <v>4015</v>
      </c>
    </row>
    <row r="1364" spans="1:5" x14ac:dyDescent="0.15">
      <c r="A1364" s="368" t="s">
        <v>4540</v>
      </c>
      <c r="B1364" s="368" t="s">
        <v>485</v>
      </c>
      <c r="C1364" s="368" t="s">
        <v>4541</v>
      </c>
      <c r="D1364" s="368" t="s">
        <v>4462</v>
      </c>
      <c r="E1364" s="368" t="s">
        <v>4542</v>
      </c>
    </row>
    <row r="1365" spans="1:5" x14ac:dyDescent="0.15">
      <c r="A1365" s="368" t="s">
        <v>4543</v>
      </c>
      <c r="B1365" s="368" t="s">
        <v>486</v>
      </c>
      <c r="C1365" s="368"/>
      <c r="D1365" s="368" t="s">
        <v>4544</v>
      </c>
      <c r="E1365" s="368"/>
    </row>
    <row r="1366" spans="1:5" x14ac:dyDescent="0.15">
      <c r="A1366" s="368" t="s">
        <v>4545</v>
      </c>
      <c r="B1366" s="368" t="s">
        <v>486</v>
      </c>
      <c r="C1366" s="368" t="s">
        <v>4546</v>
      </c>
      <c r="D1366" s="368" t="s">
        <v>4544</v>
      </c>
      <c r="E1366" s="368" t="s">
        <v>4547</v>
      </c>
    </row>
    <row r="1367" spans="1:5" x14ac:dyDescent="0.15">
      <c r="A1367" s="368" t="s">
        <v>4548</v>
      </c>
      <c r="B1367" s="368" t="s">
        <v>486</v>
      </c>
      <c r="C1367" s="368" t="s">
        <v>4549</v>
      </c>
      <c r="D1367" s="368" t="s">
        <v>4544</v>
      </c>
      <c r="E1367" s="368" t="s">
        <v>4550</v>
      </c>
    </row>
    <row r="1368" spans="1:5" x14ac:dyDescent="0.15">
      <c r="A1368" s="368" t="s">
        <v>4551</v>
      </c>
      <c r="B1368" s="368" t="s">
        <v>486</v>
      </c>
      <c r="C1368" s="368" t="s">
        <v>4552</v>
      </c>
      <c r="D1368" s="368" t="s">
        <v>4544</v>
      </c>
      <c r="E1368" s="368" t="s">
        <v>4553</v>
      </c>
    </row>
    <row r="1369" spans="1:5" x14ac:dyDescent="0.15">
      <c r="A1369" s="368" t="s">
        <v>4554</v>
      </c>
      <c r="B1369" s="368" t="s">
        <v>486</v>
      </c>
      <c r="C1369" s="368" t="s">
        <v>4555</v>
      </c>
      <c r="D1369" s="368" t="s">
        <v>4544</v>
      </c>
      <c r="E1369" s="368" t="s">
        <v>4556</v>
      </c>
    </row>
    <row r="1370" spans="1:5" x14ac:dyDescent="0.15">
      <c r="A1370" s="368" t="s">
        <v>4557</v>
      </c>
      <c r="B1370" s="368" t="s">
        <v>486</v>
      </c>
      <c r="C1370" s="368" t="s">
        <v>4558</v>
      </c>
      <c r="D1370" s="368" t="s">
        <v>4544</v>
      </c>
      <c r="E1370" s="368" t="s">
        <v>4559</v>
      </c>
    </row>
    <row r="1371" spans="1:5" x14ac:dyDescent="0.15">
      <c r="A1371" s="368" t="s">
        <v>4560</v>
      </c>
      <c r="B1371" s="368" t="s">
        <v>486</v>
      </c>
      <c r="C1371" s="368" t="s">
        <v>4561</v>
      </c>
      <c r="D1371" s="368" t="s">
        <v>4544</v>
      </c>
      <c r="E1371" s="368" t="s">
        <v>4562</v>
      </c>
    </row>
    <row r="1372" spans="1:5" x14ac:dyDescent="0.15">
      <c r="A1372" s="368" t="s">
        <v>4563</v>
      </c>
      <c r="B1372" s="368" t="s">
        <v>486</v>
      </c>
      <c r="C1372" s="368" t="s">
        <v>2524</v>
      </c>
      <c r="D1372" s="368" t="s">
        <v>4544</v>
      </c>
      <c r="E1372" s="368" t="s">
        <v>2525</v>
      </c>
    </row>
    <row r="1373" spans="1:5" x14ac:dyDescent="0.15">
      <c r="A1373" s="368" t="s">
        <v>4564</v>
      </c>
      <c r="B1373" s="368" t="s">
        <v>486</v>
      </c>
      <c r="C1373" s="368" t="s">
        <v>4565</v>
      </c>
      <c r="D1373" s="368" t="s">
        <v>4544</v>
      </c>
      <c r="E1373" s="368" t="s">
        <v>3618</v>
      </c>
    </row>
    <row r="1374" spans="1:5" x14ac:dyDescent="0.15">
      <c r="A1374" s="368" t="s">
        <v>4566</v>
      </c>
      <c r="B1374" s="368" t="s">
        <v>486</v>
      </c>
      <c r="C1374" s="368" t="s">
        <v>4567</v>
      </c>
      <c r="D1374" s="368" t="s">
        <v>4544</v>
      </c>
      <c r="E1374" s="368" t="s">
        <v>4568</v>
      </c>
    </row>
    <row r="1375" spans="1:5" x14ac:dyDescent="0.15">
      <c r="A1375" s="368" t="s">
        <v>4569</v>
      </c>
      <c r="B1375" s="368" t="s">
        <v>486</v>
      </c>
      <c r="C1375" s="368" t="s">
        <v>4570</v>
      </c>
      <c r="D1375" s="368" t="s">
        <v>4544</v>
      </c>
      <c r="E1375" s="368" t="s">
        <v>4571</v>
      </c>
    </row>
    <row r="1376" spans="1:5" x14ac:dyDescent="0.15">
      <c r="A1376" s="368" t="s">
        <v>4572</v>
      </c>
      <c r="B1376" s="368" t="s">
        <v>486</v>
      </c>
      <c r="C1376" s="368" t="s">
        <v>4573</v>
      </c>
      <c r="D1376" s="368" t="s">
        <v>4544</v>
      </c>
      <c r="E1376" s="368" t="s">
        <v>4574</v>
      </c>
    </row>
    <row r="1377" spans="1:5" x14ac:dyDescent="0.15">
      <c r="A1377" s="368" t="s">
        <v>4575</v>
      </c>
      <c r="B1377" s="368" t="s">
        <v>486</v>
      </c>
      <c r="C1377" s="368" t="s">
        <v>4576</v>
      </c>
      <c r="D1377" s="368" t="s">
        <v>4544</v>
      </c>
      <c r="E1377" s="368" t="s">
        <v>4577</v>
      </c>
    </row>
    <row r="1378" spans="1:5" x14ac:dyDescent="0.15">
      <c r="A1378" s="368" t="s">
        <v>4578</v>
      </c>
      <c r="B1378" s="368" t="s">
        <v>486</v>
      </c>
      <c r="C1378" s="368" t="s">
        <v>4579</v>
      </c>
      <c r="D1378" s="368" t="s">
        <v>4544</v>
      </c>
      <c r="E1378" s="368" t="s">
        <v>4580</v>
      </c>
    </row>
    <row r="1379" spans="1:5" x14ac:dyDescent="0.15">
      <c r="A1379" s="368" t="s">
        <v>4581</v>
      </c>
      <c r="B1379" s="368" t="s">
        <v>486</v>
      </c>
      <c r="C1379" s="368" t="s">
        <v>4582</v>
      </c>
      <c r="D1379" s="368" t="s">
        <v>4544</v>
      </c>
      <c r="E1379" s="368" t="s">
        <v>4583</v>
      </c>
    </row>
    <row r="1380" spans="1:5" x14ac:dyDescent="0.15">
      <c r="A1380" s="368" t="s">
        <v>4584</v>
      </c>
      <c r="B1380" s="368" t="s">
        <v>486</v>
      </c>
      <c r="C1380" s="368" t="s">
        <v>4585</v>
      </c>
      <c r="D1380" s="368" t="s">
        <v>4544</v>
      </c>
      <c r="E1380" s="368" t="s">
        <v>4586</v>
      </c>
    </row>
    <row r="1381" spans="1:5" x14ac:dyDescent="0.15">
      <c r="A1381" s="368" t="s">
        <v>4587</v>
      </c>
      <c r="B1381" s="368" t="s">
        <v>486</v>
      </c>
      <c r="C1381" s="368" t="s">
        <v>4588</v>
      </c>
      <c r="D1381" s="368" t="s">
        <v>4544</v>
      </c>
      <c r="E1381" s="368" t="s">
        <v>4589</v>
      </c>
    </row>
    <row r="1382" spans="1:5" x14ac:dyDescent="0.15">
      <c r="A1382" s="368" t="s">
        <v>4590</v>
      </c>
      <c r="B1382" s="368" t="s">
        <v>486</v>
      </c>
      <c r="C1382" s="368" t="s">
        <v>4591</v>
      </c>
      <c r="D1382" s="368" t="s">
        <v>4544</v>
      </c>
      <c r="E1382" s="368" t="s">
        <v>4592</v>
      </c>
    </row>
    <row r="1383" spans="1:5" x14ac:dyDescent="0.15">
      <c r="A1383" s="368" t="s">
        <v>4593</v>
      </c>
      <c r="B1383" s="368" t="s">
        <v>486</v>
      </c>
      <c r="C1383" s="368" t="s">
        <v>4594</v>
      </c>
      <c r="D1383" s="368" t="s">
        <v>4544</v>
      </c>
      <c r="E1383" s="368" t="s">
        <v>4595</v>
      </c>
    </row>
    <row r="1384" spans="1:5" x14ac:dyDescent="0.15">
      <c r="A1384" s="368" t="s">
        <v>4596</v>
      </c>
      <c r="B1384" s="368" t="s">
        <v>486</v>
      </c>
      <c r="C1384" s="368" t="s">
        <v>4597</v>
      </c>
      <c r="D1384" s="368" t="s">
        <v>4544</v>
      </c>
      <c r="E1384" s="368" t="s">
        <v>4598</v>
      </c>
    </row>
    <row r="1385" spans="1:5" x14ac:dyDescent="0.15">
      <c r="A1385" s="368" t="s">
        <v>4599</v>
      </c>
      <c r="B1385" s="368" t="s">
        <v>486</v>
      </c>
      <c r="C1385" s="368" t="s">
        <v>4600</v>
      </c>
      <c r="D1385" s="368" t="s">
        <v>4544</v>
      </c>
      <c r="E1385" s="368" t="s">
        <v>4601</v>
      </c>
    </row>
    <row r="1386" spans="1:5" x14ac:dyDescent="0.15">
      <c r="A1386" s="368" t="s">
        <v>4602</v>
      </c>
      <c r="B1386" s="368" t="s">
        <v>486</v>
      </c>
      <c r="C1386" s="368" t="s">
        <v>4603</v>
      </c>
      <c r="D1386" s="368" t="s">
        <v>4544</v>
      </c>
      <c r="E1386" s="368" t="s">
        <v>4604</v>
      </c>
    </row>
    <row r="1387" spans="1:5" x14ac:dyDescent="0.15">
      <c r="A1387" s="368" t="s">
        <v>4605</v>
      </c>
      <c r="B1387" s="368" t="s">
        <v>486</v>
      </c>
      <c r="C1387" s="368" t="s">
        <v>4606</v>
      </c>
      <c r="D1387" s="368" t="s">
        <v>4544</v>
      </c>
      <c r="E1387" s="368" t="s">
        <v>4607</v>
      </c>
    </row>
    <row r="1388" spans="1:5" x14ac:dyDescent="0.15">
      <c r="A1388" s="368" t="s">
        <v>4608</v>
      </c>
      <c r="B1388" s="368" t="s">
        <v>486</v>
      </c>
      <c r="C1388" s="368" t="s">
        <v>4609</v>
      </c>
      <c r="D1388" s="368" t="s">
        <v>4544</v>
      </c>
      <c r="E1388" s="368" t="s">
        <v>4610</v>
      </c>
    </row>
    <row r="1389" spans="1:5" x14ac:dyDescent="0.15">
      <c r="A1389" s="368" t="s">
        <v>4611</v>
      </c>
      <c r="B1389" s="368" t="s">
        <v>487</v>
      </c>
      <c r="C1389" s="368"/>
      <c r="D1389" s="368" t="s">
        <v>4612</v>
      </c>
      <c r="E1389" s="368"/>
    </row>
    <row r="1390" spans="1:5" x14ac:dyDescent="0.15">
      <c r="A1390" s="368" t="s">
        <v>4613</v>
      </c>
      <c r="B1390" s="368" t="s">
        <v>487</v>
      </c>
      <c r="C1390" s="368" t="s">
        <v>4614</v>
      </c>
      <c r="D1390" s="368" t="s">
        <v>4612</v>
      </c>
      <c r="E1390" s="368" t="s">
        <v>4615</v>
      </c>
    </row>
    <row r="1391" spans="1:5" x14ac:dyDescent="0.15">
      <c r="A1391" s="368" t="s">
        <v>4616</v>
      </c>
      <c r="B1391" s="368" t="s">
        <v>487</v>
      </c>
      <c r="C1391" s="368" t="s">
        <v>4617</v>
      </c>
      <c r="D1391" s="368" t="s">
        <v>4612</v>
      </c>
      <c r="E1391" s="368" t="s">
        <v>4618</v>
      </c>
    </row>
    <row r="1392" spans="1:5" x14ac:dyDescent="0.15">
      <c r="A1392" s="368" t="s">
        <v>4619</v>
      </c>
      <c r="B1392" s="368" t="s">
        <v>487</v>
      </c>
      <c r="C1392" s="368" t="s">
        <v>4620</v>
      </c>
      <c r="D1392" s="368" t="s">
        <v>4612</v>
      </c>
      <c r="E1392" s="368" t="s">
        <v>4621</v>
      </c>
    </row>
    <row r="1393" spans="1:5" x14ac:dyDescent="0.15">
      <c r="A1393" s="368" t="s">
        <v>4622</v>
      </c>
      <c r="B1393" s="368" t="s">
        <v>487</v>
      </c>
      <c r="C1393" s="368" t="s">
        <v>4623</v>
      </c>
      <c r="D1393" s="368" t="s">
        <v>4612</v>
      </c>
      <c r="E1393" s="368" t="s">
        <v>4624</v>
      </c>
    </row>
    <row r="1394" spans="1:5" x14ac:dyDescent="0.15">
      <c r="A1394" s="368" t="s">
        <v>4625</v>
      </c>
      <c r="B1394" s="368" t="s">
        <v>487</v>
      </c>
      <c r="C1394" s="368" t="s">
        <v>4626</v>
      </c>
      <c r="D1394" s="368" t="s">
        <v>4612</v>
      </c>
      <c r="E1394" s="368" t="s">
        <v>4627</v>
      </c>
    </row>
    <row r="1395" spans="1:5" x14ac:dyDescent="0.15">
      <c r="A1395" s="368" t="s">
        <v>4628</v>
      </c>
      <c r="B1395" s="368" t="s">
        <v>487</v>
      </c>
      <c r="C1395" s="368" t="s">
        <v>4629</v>
      </c>
      <c r="D1395" s="368" t="s">
        <v>4612</v>
      </c>
      <c r="E1395" s="368" t="s">
        <v>4630</v>
      </c>
    </row>
    <row r="1396" spans="1:5" x14ac:dyDescent="0.15">
      <c r="A1396" s="368" t="s">
        <v>4631</v>
      </c>
      <c r="B1396" s="368" t="s">
        <v>487</v>
      </c>
      <c r="C1396" s="368" t="s">
        <v>4632</v>
      </c>
      <c r="D1396" s="368" t="s">
        <v>4612</v>
      </c>
      <c r="E1396" s="368" t="s">
        <v>4633</v>
      </c>
    </row>
    <row r="1397" spans="1:5" x14ac:dyDescent="0.15">
      <c r="A1397" s="368" t="s">
        <v>4634</v>
      </c>
      <c r="B1397" s="368" t="s">
        <v>487</v>
      </c>
      <c r="C1397" s="368" t="s">
        <v>4635</v>
      </c>
      <c r="D1397" s="368" t="s">
        <v>4612</v>
      </c>
      <c r="E1397" s="368" t="s">
        <v>4636</v>
      </c>
    </row>
    <row r="1398" spans="1:5" x14ac:dyDescent="0.15">
      <c r="A1398" s="368" t="s">
        <v>4637</v>
      </c>
      <c r="B1398" s="368" t="s">
        <v>487</v>
      </c>
      <c r="C1398" s="368" t="s">
        <v>4638</v>
      </c>
      <c r="D1398" s="368" t="s">
        <v>4612</v>
      </c>
      <c r="E1398" s="368" t="s">
        <v>4639</v>
      </c>
    </row>
    <row r="1399" spans="1:5" x14ac:dyDescent="0.15">
      <c r="A1399" s="368" t="s">
        <v>4640</v>
      </c>
      <c r="B1399" s="368" t="s">
        <v>487</v>
      </c>
      <c r="C1399" s="368" t="s">
        <v>4641</v>
      </c>
      <c r="D1399" s="368" t="s">
        <v>4612</v>
      </c>
      <c r="E1399" s="368" t="s">
        <v>4642</v>
      </c>
    </row>
    <row r="1400" spans="1:5" x14ac:dyDescent="0.15">
      <c r="A1400" s="368" t="s">
        <v>4643</v>
      </c>
      <c r="B1400" s="368" t="s">
        <v>487</v>
      </c>
      <c r="C1400" s="368" t="s">
        <v>4644</v>
      </c>
      <c r="D1400" s="368" t="s">
        <v>4612</v>
      </c>
      <c r="E1400" s="368" t="s">
        <v>4645</v>
      </c>
    </row>
    <row r="1401" spans="1:5" x14ac:dyDescent="0.15">
      <c r="A1401" s="368" t="s">
        <v>4646</v>
      </c>
      <c r="B1401" s="368" t="s">
        <v>487</v>
      </c>
      <c r="C1401" s="368" t="s">
        <v>4647</v>
      </c>
      <c r="D1401" s="368" t="s">
        <v>4612</v>
      </c>
      <c r="E1401" s="368" t="s">
        <v>4648</v>
      </c>
    </row>
    <row r="1402" spans="1:5" x14ac:dyDescent="0.15">
      <c r="A1402" s="368" t="s">
        <v>4649</v>
      </c>
      <c r="B1402" s="368" t="s">
        <v>487</v>
      </c>
      <c r="C1402" s="368" t="s">
        <v>4650</v>
      </c>
      <c r="D1402" s="368" t="s">
        <v>4612</v>
      </c>
      <c r="E1402" s="368" t="s">
        <v>4651</v>
      </c>
    </row>
    <row r="1403" spans="1:5" x14ac:dyDescent="0.15">
      <c r="A1403" s="368" t="s">
        <v>4652</v>
      </c>
      <c r="B1403" s="368" t="s">
        <v>487</v>
      </c>
      <c r="C1403" s="368" t="s">
        <v>4653</v>
      </c>
      <c r="D1403" s="368" t="s">
        <v>4612</v>
      </c>
      <c r="E1403" s="368" t="s">
        <v>4654</v>
      </c>
    </row>
    <row r="1404" spans="1:5" x14ac:dyDescent="0.15">
      <c r="A1404" s="368" t="s">
        <v>4655</v>
      </c>
      <c r="B1404" s="368" t="s">
        <v>487</v>
      </c>
      <c r="C1404" s="368" t="s">
        <v>4656</v>
      </c>
      <c r="D1404" s="368" t="s">
        <v>4612</v>
      </c>
      <c r="E1404" s="368" t="s">
        <v>4657</v>
      </c>
    </row>
    <row r="1405" spans="1:5" x14ac:dyDescent="0.15">
      <c r="A1405" s="368" t="s">
        <v>4658</v>
      </c>
      <c r="B1405" s="368" t="s">
        <v>487</v>
      </c>
      <c r="C1405" s="368" t="s">
        <v>4659</v>
      </c>
      <c r="D1405" s="368" t="s">
        <v>4612</v>
      </c>
      <c r="E1405" s="368" t="s">
        <v>4660</v>
      </c>
    </row>
    <row r="1406" spans="1:5" x14ac:dyDescent="0.15">
      <c r="A1406" s="368" t="s">
        <v>4661</v>
      </c>
      <c r="B1406" s="368" t="s">
        <v>487</v>
      </c>
      <c r="C1406" s="368" t="s">
        <v>4662</v>
      </c>
      <c r="D1406" s="368" t="s">
        <v>4612</v>
      </c>
      <c r="E1406" s="368" t="s">
        <v>4663</v>
      </c>
    </row>
    <row r="1407" spans="1:5" x14ac:dyDescent="0.15">
      <c r="A1407" s="368" t="s">
        <v>4664</v>
      </c>
      <c r="B1407" s="368" t="s">
        <v>487</v>
      </c>
      <c r="C1407" s="368" t="s">
        <v>4665</v>
      </c>
      <c r="D1407" s="368" t="s">
        <v>4612</v>
      </c>
      <c r="E1407" s="368" t="s">
        <v>4666</v>
      </c>
    </row>
    <row r="1408" spans="1:5" x14ac:dyDescent="0.15">
      <c r="A1408" s="368" t="s">
        <v>4667</v>
      </c>
      <c r="B1408" s="368" t="s">
        <v>487</v>
      </c>
      <c r="C1408" s="368" t="s">
        <v>4668</v>
      </c>
      <c r="D1408" s="368" t="s">
        <v>4612</v>
      </c>
      <c r="E1408" s="368" t="s">
        <v>4669</v>
      </c>
    </row>
    <row r="1409" spans="1:5" x14ac:dyDescent="0.15">
      <c r="A1409" s="368" t="s">
        <v>4670</v>
      </c>
      <c r="B1409" s="368" t="s">
        <v>488</v>
      </c>
      <c r="C1409" s="368"/>
      <c r="D1409" s="368" t="s">
        <v>4671</v>
      </c>
      <c r="E1409" s="368"/>
    </row>
    <row r="1410" spans="1:5" x14ac:dyDescent="0.15">
      <c r="A1410" s="368" t="s">
        <v>4672</v>
      </c>
      <c r="B1410" s="368" t="s">
        <v>488</v>
      </c>
      <c r="C1410" s="368" t="s">
        <v>4673</v>
      </c>
      <c r="D1410" s="368" t="s">
        <v>4671</v>
      </c>
      <c r="E1410" s="368" t="s">
        <v>4674</v>
      </c>
    </row>
    <row r="1411" spans="1:5" x14ac:dyDescent="0.15">
      <c r="A1411" s="368" t="s">
        <v>4675</v>
      </c>
      <c r="B1411" s="368" t="s">
        <v>488</v>
      </c>
      <c r="C1411" s="368" t="s">
        <v>4676</v>
      </c>
      <c r="D1411" s="368" t="s">
        <v>4671</v>
      </c>
      <c r="E1411" s="368" t="s">
        <v>4677</v>
      </c>
    </row>
    <row r="1412" spans="1:5" x14ac:dyDescent="0.15">
      <c r="A1412" s="368" t="s">
        <v>4678</v>
      </c>
      <c r="B1412" s="368" t="s">
        <v>488</v>
      </c>
      <c r="C1412" s="368" t="s">
        <v>4679</v>
      </c>
      <c r="D1412" s="368" t="s">
        <v>4671</v>
      </c>
      <c r="E1412" s="368" t="s">
        <v>4680</v>
      </c>
    </row>
    <row r="1413" spans="1:5" x14ac:dyDescent="0.15">
      <c r="A1413" s="368" t="s">
        <v>4681</v>
      </c>
      <c r="B1413" s="368" t="s">
        <v>488</v>
      </c>
      <c r="C1413" s="368" t="s">
        <v>4682</v>
      </c>
      <c r="D1413" s="368" t="s">
        <v>4671</v>
      </c>
      <c r="E1413" s="368" t="s">
        <v>4683</v>
      </c>
    </row>
    <row r="1414" spans="1:5" x14ac:dyDescent="0.15">
      <c r="A1414" s="368" t="s">
        <v>4684</v>
      </c>
      <c r="B1414" s="368" t="s">
        <v>488</v>
      </c>
      <c r="C1414" s="368" t="s">
        <v>4685</v>
      </c>
      <c r="D1414" s="368" t="s">
        <v>4671</v>
      </c>
      <c r="E1414" s="368" t="s">
        <v>4686</v>
      </c>
    </row>
    <row r="1415" spans="1:5" x14ac:dyDescent="0.15">
      <c r="A1415" s="368" t="s">
        <v>4687</v>
      </c>
      <c r="B1415" s="368" t="s">
        <v>488</v>
      </c>
      <c r="C1415" s="368" t="s">
        <v>4688</v>
      </c>
      <c r="D1415" s="368" t="s">
        <v>4671</v>
      </c>
      <c r="E1415" s="368" t="s">
        <v>4689</v>
      </c>
    </row>
    <row r="1416" spans="1:5" x14ac:dyDescent="0.15">
      <c r="A1416" s="368" t="s">
        <v>4690</v>
      </c>
      <c r="B1416" s="368" t="s">
        <v>488</v>
      </c>
      <c r="C1416" s="368" t="s">
        <v>4691</v>
      </c>
      <c r="D1416" s="368" t="s">
        <v>4671</v>
      </c>
      <c r="E1416" s="368" t="s">
        <v>4692</v>
      </c>
    </row>
    <row r="1417" spans="1:5" x14ac:dyDescent="0.15">
      <c r="A1417" s="368" t="s">
        <v>4693</v>
      </c>
      <c r="B1417" s="368" t="s">
        <v>488</v>
      </c>
      <c r="C1417" s="368" t="s">
        <v>4694</v>
      </c>
      <c r="D1417" s="368" t="s">
        <v>4671</v>
      </c>
      <c r="E1417" s="368" t="s">
        <v>3618</v>
      </c>
    </row>
    <row r="1418" spans="1:5" x14ac:dyDescent="0.15">
      <c r="A1418" s="368" t="s">
        <v>4695</v>
      </c>
      <c r="B1418" s="368" t="s">
        <v>488</v>
      </c>
      <c r="C1418" s="368" t="s">
        <v>4696</v>
      </c>
      <c r="D1418" s="368" t="s">
        <v>4671</v>
      </c>
      <c r="E1418" s="368" t="s">
        <v>4697</v>
      </c>
    </row>
    <row r="1419" spans="1:5" x14ac:dyDescent="0.15">
      <c r="A1419" s="368" t="s">
        <v>4698</v>
      </c>
      <c r="B1419" s="368" t="s">
        <v>488</v>
      </c>
      <c r="C1419" s="368" t="s">
        <v>4699</v>
      </c>
      <c r="D1419" s="368" t="s">
        <v>4671</v>
      </c>
      <c r="E1419" s="368" t="s">
        <v>4700</v>
      </c>
    </row>
    <row r="1420" spans="1:5" x14ac:dyDescent="0.15">
      <c r="A1420" s="368" t="s">
        <v>4701</v>
      </c>
      <c r="B1420" s="368" t="s">
        <v>488</v>
      </c>
      <c r="C1420" s="368" t="s">
        <v>4702</v>
      </c>
      <c r="D1420" s="368" t="s">
        <v>4671</v>
      </c>
      <c r="E1420" s="368" t="s">
        <v>4703</v>
      </c>
    </row>
    <row r="1421" spans="1:5" x14ac:dyDescent="0.15">
      <c r="A1421" s="368" t="s">
        <v>4704</v>
      </c>
      <c r="B1421" s="368" t="s">
        <v>488</v>
      </c>
      <c r="C1421" s="368" t="s">
        <v>4705</v>
      </c>
      <c r="D1421" s="368" t="s">
        <v>4671</v>
      </c>
      <c r="E1421" s="368" t="s">
        <v>4706</v>
      </c>
    </row>
    <row r="1422" spans="1:5" x14ac:dyDescent="0.15">
      <c r="A1422" s="368" t="s">
        <v>4707</v>
      </c>
      <c r="B1422" s="368" t="s">
        <v>488</v>
      </c>
      <c r="C1422" s="368" t="s">
        <v>4708</v>
      </c>
      <c r="D1422" s="368" t="s">
        <v>4671</v>
      </c>
      <c r="E1422" s="368" t="s">
        <v>4709</v>
      </c>
    </row>
    <row r="1423" spans="1:5" x14ac:dyDescent="0.15">
      <c r="A1423" s="368" t="s">
        <v>4710</v>
      </c>
      <c r="B1423" s="368" t="s">
        <v>488</v>
      </c>
      <c r="C1423" s="368" t="s">
        <v>4711</v>
      </c>
      <c r="D1423" s="368" t="s">
        <v>4671</v>
      </c>
      <c r="E1423" s="368" t="s">
        <v>4712</v>
      </c>
    </row>
    <row r="1424" spans="1:5" x14ac:dyDescent="0.15">
      <c r="A1424" s="368" t="s">
        <v>4713</v>
      </c>
      <c r="B1424" s="368" t="s">
        <v>488</v>
      </c>
      <c r="C1424" s="368" t="s">
        <v>4714</v>
      </c>
      <c r="D1424" s="368" t="s">
        <v>4671</v>
      </c>
      <c r="E1424" s="368" t="s">
        <v>4715</v>
      </c>
    </row>
    <row r="1425" spans="1:5" x14ac:dyDescent="0.15">
      <c r="A1425" s="368" t="s">
        <v>4716</v>
      </c>
      <c r="B1425" s="368" t="s">
        <v>488</v>
      </c>
      <c r="C1425" s="368" t="s">
        <v>4717</v>
      </c>
      <c r="D1425" s="368" t="s">
        <v>4671</v>
      </c>
      <c r="E1425" s="368" t="s">
        <v>4718</v>
      </c>
    </row>
    <row r="1426" spans="1:5" x14ac:dyDescent="0.15">
      <c r="A1426" s="368" t="s">
        <v>4719</v>
      </c>
      <c r="B1426" s="368" t="s">
        <v>488</v>
      </c>
      <c r="C1426" s="368" t="s">
        <v>4720</v>
      </c>
      <c r="D1426" s="368" t="s">
        <v>4671</v>
      </c>
      <c r="E1426" s="368" t="s">
        <v>4721</v>
      </c>
    </row>
    <row r="1427" spans="1:5" x14ac:dyDescent="0.15">
      <c r="A1427" s="368" t="s">
        <v>4722</v>
      </c>
      <c r="B1427" s="368" t="s">
        <v>488</v>
      </c>
      <c r="C1427" s="368" t="s">
        <v>4723</v>
      </c>
      <c r="D1427" s="368" t="s">
        <v>4671</v>
      </c>
      <c r="E1427" s="368" t="s">
        <v>4724</v>
      </c>
    </row>
    <row r="1428" spans="1:5" x14ac:dyDescent="0.15">
      <c r="A1428" s="368" t="s">
        <v>4725</v>
      </c>
      <c r="B1428" s="368" t="s">
        <v>488</v>
      </c>
      <c r="C1428" s="368" t="s">
        <v>4726</v>
      </c>
      <c r="D1428" s="368" t="s">
        <v>4671</v>
      </c>
      <c r="E1428" s="368" t="s">
        <v>4727</v>
      </c>
    </row>
    <row r="1429" spans="1:5" x14ac:dyDescent="0.15">
      <c r="A1429" s="368" t="s">
        <v>4728</v>
      </c>
      <c r="B1429" s="368" t="s">
        <v>488</v>
      </c>
      <c r="C1429" s="368" t="s">
        <v>4729</v>
      </c>
      <c r="D1429" s="368" t="s">
        <v>4671</v>
      </c>
      <c r="E1429" s="368" t="s">
        <v>4730</v>
      </c>
    </row>
    <row r="1430" spans="1:5" x14ac:dyDescent="0.15">
      <c r="A1430" s="368" t="s">
        <v>4731</v>
      </c>
      <c r="B1430" s="368" t="s">
        <v>488</v>
      </c>
      <c r="C1430" s="368" t="s">
        <v>4732</v>
      </c>
      <c r="D1430" s="368" t="s">
        <v>4671</v>
      </c>
      <c r="E1430" s="368" t="s">
        <v>4733</v>
      </c>
    </row>
    <row r="1431" spans="1:5" x14ac:dyDescent="0.15">
      <c r="A1431" s="368" t="s">
        <v>4734</v>
      </c>
      <c r="B1431" s="368" t="s">
        <v>488</v>
      </c>
      <c r="C1431" s="368" t="s">
        <v>4735</v>
      </c>
      <c r="D1431" s="368" t="s">
        <v>4671</v>
      </c>
      <c r="E1431" s="368" t="s">
        <v>4736</v>
      </c>
    </row>
    <row r="1432" spans="1:5" x14ac:dyDescent="0.15">
      <c r="A1432" s="368" t="s">
        <v>4737</v>
      </c>
      <c r="B1432" s="368" t="s">
        <v>488</v>
      </c>
      <c r="C1432" s="368" t="s">
        <v>4738</v>
      </c>
      <c r="D1432" s="368" t="s">
        <v>4671</v>
      </c>
      <c r="E1432" s="368" t="s">
        <v>4739</v>
      </c>
    </row>
    <row r="1433" spans="1:5" x14ac:dyDescent="0.15">
      <c r="A1433" s="368" t="s">
        <v>4740</v>
      </c>
      <c r="B1433" s="368" t="s">
        <v>488</v>
      </c>
      <c r="C1433" s="368" t="s">
        <v>4741</v>
      </c>
      <c r="D1433" s="368" t="s">
        <v>4671</v>
      </c>
      <c r="E1433" s="368" t="s">
        <v>4742</v>
      </c>
    </row>
    <row r="1434" spans="1:5" x14ac:dyDescent="0.15">
      <c r="A1434" s="368" t="s">
        <v>4743</v>
      </c>
      <c r="B1434" s="368" t="s">
        <v>489</v>
      </c>
      <c r="C1434" s="368"/>
      <c r="D1434" s="368" t="s">
        <v>4744</v>
      </c>
      <c r="E1434" s="368"/>
    </row>
    <row r="1435" spans="1:5" x14ac:dyDescent="0.15">
      <c r="A1435" s="368" t="s">
        <v>4745</v>
      </c>
      <c r="B1435" s="368" t="s">
        <v>489</v>
      </c>
      <c r="C1435" s="368" t="s">
        <v>4746</v>
      </c>
      <c r="D1435" s="368" t="s">
        <v>4744</v>
      </c>
      <c r="E1435" s="368" t="s">
        <v>4747</v>
      </c>
    </row>
    <row r="1436" spans="1:5" x14ac:dyDescent="0.15">
      <c r="A1436" s="368" t="s">
        <v>4748</v>
      </c>
      <c r="B1436" s="368" t="s">
        <v>489</v>
      </c>
      <c r="C1436" s="368" t="s">
        <v>4749</v>
      </c>
      <c r="D1436" s="368" t="s">
        <v>4744</v>
      </c>
      <c r="E1436" s="368" t="s">
        <v>4750</v>
      </c>
    </row>
    <row r="1437" spans="1:5" x14ac:dyDescent="0.15">
      <c r="A1437" s="368" t="s">
        <v>4751</v>
      </c>
      <c r="B1437" s="368" t="s">
        <v>489</v>
      </c>
      <c r="C1437" s="368" t="s">
        <v>4752</v>
      </c>
      <c r="D1437" s="368" t="s">
        <v>4744</v>
      </c>
      <c r="E1437" s="368" t="s">
        <v>4753</v>
      </c>
    </row>
    <row r="1438" spans="1:5" x14ac:dyDescent="0.15">
      <c r="A1438" s="368" t="s">
        <v>4754</v>
      </c>
      <c r="B1438" s="368" t="s">
        <v>489</v>
      </c>
      <c r="C1438" s="368" t="s">
        <v>4755</v>
      </c>
      <c r="D1438" s="368" t="s">
        <v>4744</v>
      </c>
      <c r="E1438" s="368" t="s">
        <v>4756</v>
      </c>
    </row>
    <row r="1439" spans="1:5" x14ac:dyDescent="0.15">
      <c r="A1439" s="368" t="s">
        <v>4757</v>
      </c>
      <c r="B1439" s="368" t="s">
        <v>489</v>
      </c>
      <c r="C1439" s="368" t="s">
        <v>4758</v>
      </c>
      <c r="D1439" s="368" t="s">
        <v>4744</v>
      </c>
      <c r="E1439" s="368" t="s">
        <v>4759</v>
      </c>
    </row>
    <row r="1440" spans="1:5" x14ac:dyDescent="0.15">
      <c r="A1440" s="368" t="s">
        <v>4760</v>
      </c>
      <c r="B1440" s="368" t="s">
        <v>489</v>
      </c>
      <c r="C1440" s="368" t="s">
        <v>4761</v>
      </c>
      <c r="D1440" s="368" t="s">
        <v>4744</v>
      </c>
      <c r="E1440" s="368" t="s">
        <v>4762</v>
      </c>
    </row>
    <row r="1441" spans="1:5" x14ac:dyDescent="0.15">
      <c r="A1441" s="368" t="s">
        <v>4763</v>
      </c>
      <c r="B1441" s="368" t="s">
        <v>489</v>
      </c>
      <c r="C1441" s="368" t="s">
        <v>4764</v>
      </c>
      <c r="D1441" s="368" t="s">
        <v>4744</v>
      </c>
      <c r="E1441" s="368" t="s">
        <v>4765</v>
      </c>
    </row>
    <row r="1442" spans="1:5" x14ac:dyDescent="0.15">
      <c r="A1442" s="368" t="s">
        <v>4766</v>
      </c>
      <c r="B1442" s="368" t="s">
        <v>489</v>
      </c>
      <c r="C1442" s="368" t="s">
        <v>4767</v>
      </c>
      <c r="D1442" s="368" t="s">
        <v>4744</v>
      </c>
      <c r="E1442" s="368" t="s">
        <v>4768</v>
      </c>
    </row>
    <row r="1443" spans="1:5" x14ac:dyDescent="0.15">
      <c r="A1443" s="368" t="s">
        <v>4769</v>
      </c>
      <c r="B1443" s="368" t="s">
        <v>489</v>
      </c>
      <c r="C1443" s="368" t="s">
        <v>4770</v>
      </c>
      <c r="D1443" s="368" t="s">
        <v>4744</v>
      </c>
      <c r="E1443" s="368" t="s">
        <v>4771</v>
      </c>
    </row>
    <row r="1444" spans="1:5" x14ac:dyDescent="0.15">
      <c r="A1444" s="368" t="s">
        <v>4772</v>
      </c>
      <c r="B1444" s="368" t="s">
        <v>489</v>
      </c>
      <c r="C1444" s="368" t="s">
        <v>4773</v>
      </c>
      <c r="D1444" s="368" t="s">
        <v>4744</v>
      </c>
      <c r="E1444" s="368" t="s">
        <v>4774</v>
      </c>
    </row>
    <row r="1445" spans="1:5" x14ac:dyDescent="0.15">
      <c r="A1445" s="368" t="s">
        <v>4775</v>
      </c>
      <c r="B1445" s="368" t="s">
        <v>489</v>
      </c>
      <c r="C1445" s="368" t="s">
        <v>4776</v>
      </c>
      <c r="D1445" s="368" t="s">
        <v>4744</v>
      </c>
      <c r="E1445" s="368" t="s">
        <v>4777</v>
      </c>
    </row>
    <row r="1446" spans="1:5" x14ac:dyDescent="0.15">
      <c r="A1446" s="368" t="s">
        <v>4778</v>
      </c>
      <c r="B1446" s="368" t="s">
        <v>489</v>
      </c>
      <c r="C1446" s="368" t="s">
        <v>4779</v>
      </c>
      <c r="D1446" s="368" t="s">
        <v>4744</v>
      </c>
      <c r="E1446" s="368" t="s">
        <v>4780</v>
      </c>
    </row>
    <row r="1447" spans="1:5" x14ac:dyDescent="0.15">
      <c r="A1447" s="368" t="s">
        <v>4781</v>
      </c>
      <c r="B1447" s="368" t="s">
        <v>489</v>
      </c>
      <c r="C1447" s="368" t="s">
        <v>4782</v>
      </c>
      <c r="D1447" s="368" t="s">
        <v>4744</v>
      </c>
      <c r="E1447" s="368" t="s">
        <v>4783</v>
      </c>
    </row>
    <row r="1448" spans="1:5" x14ac:dyDescent="0.15">
      <c r="A1448" s="368" t="s">
        <v>4784</v>
      </c>
      <c r="B1448" s="368" t="s">
        <v>489</v>
      </c>
      <c r="C1448" s="368" t="s">
        <v>4785</v>
      </c>
      <c r="D1448" s="368" t="s">
        <v>4744</v>
      </c>
      <c r="E1448" s="368" t="s">
        <v>4786</v>
      </c>
    </row>
    <row r="1449" spans="1:5" x14ac:dyDescent="0.15">
      <c r="A1449" s="368" t="s">
        <v>4787</v>
      </c>
      <c r="B1449" s="368" t="s">
        <v>489</v>
      </c>
      <c r="C1449" s="368" t="s">
        <v>4788</v>
      </c>
      <c r="D1449" s="368" t="s">
        <v>4744</v>
      </c>
      <c r="E1449" s="368" t="s">
        <v>4789</v>
      </c>
    </row>
    <row r="1450" spans="1:5" x14ac:dyDescent="0.15">
      <c r="A1450" s="368" t="s">
        <v>4790</v>
      </c>
      <c r="B1450" s="368" t="s">
        <v>489</v>
      </c>
      <c r="C1450" s="368" t="s">
        <v>4791</v>
      </c>
      <c r="D1450" s="368" t="s">
        <v>4744</v>
      </c>
      <c r="E1450" s="368" t="s">
        <v>4792</v>
      </c>
    </row>
    <row r="1451" spans="1:5" x14ac:dyDescent="0.15">
      <c r="A1451" s="368" t="s">
        <v>4793</v>
      </c>
      <c r="B1451" s="368" t="s">
        <v>489</v>
      </c>
      <c r="C1451" s="368" t="s">
        <v>4794</v>
      </c>
      <c r="D1451" s="368" t="s">
        <v>4744</v>
      </c>
      <c r="E1451" s="368" t="s">
        <v>4795</v>
      </c>
    </row>
    <row r="1452" spans="1:5" x14ac:dyDescent="0.15">
      <c r="A1452" s="368" t="s">
        <v>4796</v>
      </c>
      <c r="B1452" s="368" t="s">
        <v>490</v>
      </c>
      <c r="C1452" s="368"/>
      <c r="D1452" s="368" t="s">
        <v>4797</v>
      </c>
      <c r="E1452" s="368"/>
    </row>
    <row r="1453" spans="1:5" x14ac:dyDescent="0.15">
      <c r="A1453" s="368" t="s">
        <v>4798</v>
      </c>
      <c r="B1453" s="368" t="s">
        <v>490</v>
      </c>
      <c r="C1453" s="368" t="s">
        <v>4799</v>
      </c>
      <c r="D1453" s="368" t="s">
        <v>4797</v>
      </c>
      <c r="E1453" s="368" t="s">
        <v>4800</v>
      </c>
    </row>
    <row r="1454" spans="1:5" x14ac:dyDescent="0.15">
      <c r="A1454" s="368" t="s">
        <v>4801</v>
      </c>
      <c r="B1454" s="368" t="s">
        <v>490</v>
      </c>
      <c r="C1454" s="368" t="s">
        <v>4802</v>
      </c>
      <c r="D1454" s="368" t="s">
        <v>4797</v>
      </c>
      <c r="E1454" s="368" t="s">
        <v>4803</v>
      </c>
    </row>
    <row r="1455" spans="1:5" x14ac:dyDescent="0.15">
      <c r="A1455" s="368" t="s">
        <v>4804</v>
      </c>
      <c r="B1455" s="368" t="s">
        <v>490</v>
      </c>
      <c r="C1455" s="368" t="s">
        <v>4805</v>
      </c>
      <c r="D1455" s="368" t="s">
        <v>4797</v>
      </c>
      <c r="E1455" s="368" t="s">
        <v>4806</v>
      </c>
    </row>
    <row r="1456" spans="1:5" x14ac:dyDescent="0.15">
      <c r="A1456" s="368" t="s">
        <v>4807</v>
      </c>
      <c r="B1456" s="368" t="s">
        <v>490</v>
      </c>
      <c r="C1456" s="368" t="s">
        <v>4808</v>
      </c>
      <c r="D1456" s="368" t="s">
        <v>4797</v>
      </c>
      <c r="E1456" s="368" t="s">
        <v>4809</v>
      </c>
    </row>
    <row r="1457" spans="1:5" x14ac:dyDescent="0.15">
      <c r="A1457" s="368" t="s">
        <v>4810</v>
      </c>
      <c r="B1457" s="368" t="s">
        <v>490</v>
      </c>
      <c r="C1457" s="368" t="s">
        <v>4811</v>
      </c>
      <c r="D1457" s="368" t="s">
        <v>4797</v>
      </c>
      <c r="E1457" s="368" t="s">
        <v>4812</v>
      </c>
    </row>
    <row r="1458" spans="1:5" x14ac:dyDescent="0.15">
      <c r="A1458" s="368" t="s">
        <v>4813</v>
      </c>
      <c r="B1458" s="368" t="s">
        <v>490</v>
      </c>
      <c r="C1458" s="368" t="s">
        <v>4814</v>
      </c>
      <c r="D1458" s="368" t="s">
        <v>4797</v>
      </c>
      <c r="E1458" s="368" t="s">
        <v>4815</v>
      </c>
    </row>
    <row r="1459" spans="1:5" x14ac:dyDescent="0.15">
      <c r="A1459" s="368" t="s">
        <v>4816</v>
      </c>
      <c r="B1459" s="368" t="s">
        <v>490</v>
      </c>
      <c r="C1459" s="368" t="s">
        <v>4817</v>
      </c>
      <c r="D1459" s="368" t="s">
        <v>4797</v>
      </c>
      <c r="E1459" s="368" t="s">
        <v>4818</v>
      </c>
    </row>
    <row r="1460" spans="1:5" x14ac:dyDescent="0.15">
      <c r="A1460" s="368" t="s">
        <v>4819</v>
      </c>
      <c r="B1460" s="368" t="s">
        <v>490</v>
      </c>
      <c r="C1460" s="368" t="s">
        <v>4820</v>
      </c>
      <c r="D1460" s="368" t="s">
        <v>4797</v>
      </c>
      <c r="E1460" s="368" t="s">
        <v>4821</v>
      </c>
    </row>
    <row r="1461" spans="1:5" x14ac:dyDescent="0.15">
      <c r="A1461" s="368" t="s">
        <v>4822</v>
      </c>
      <c r="B1461" s="368" t="s">
        <v>490</v>
      </c>
      <c r="C1461" s="368" t="s">
        <v>4823</v>
      </c>
      <c r="D1461" s="368" t="s">
        <v>4797</v>
      </c>
      <c r="E1461" s="368" t="s">
        <v>4824</v>
      </c>
    </row>
    <row r="1462" spans="1:5" x14ac:dyDescent="0.15">
      <c r="A1462" s="368" t="s">
        <v>4825</v>
      </c>
      <c r="B1462" s="368" t="s">
        <v>490</v>
      </c>
      <c r="C1462" s="368" t="s">
        <v>4826</v>
      </c>
      <c r="D1462" s="368" t="s">
        <v>4797</v>
      </c>
      <c r="E1462" s="368" t="s">
        <v>4827</v>
      </c>
    </row>
    <row r="1463" spans="1:5" x14ac:dyDescent="0.15">
      <c r="A1463" s="368" t="s">
        <v>4828</v>
      </c>
      <c r="B1463" s="368" t="s">
        <v>490</v>
      </c>
      <c r="C1463" s="368" t="s">
        <v>4829</v>
      </c>
      <c r="D1463" s="368" t="s">
        <v>4797</v>
      </c>
      <c r="E1463" s="368" t="s">
        <v>4830</v>
      </c>
    </row>
    <row r="1464" spans="1:5" x14ac:dyDescent="0.15">
      <c r="A1464" s="368" t="s">
        <v>4831</v>
      </c>
      <c r="B1464" s="368" t="s">
        <v>490</v>
      </c>
      <c r="C1464" s="368" t="s">
        <v>4832</v>
      </c>
      <c r="D1464" s="368" t="s">
        <v>4797</v>
      </c>
      <c r="E1464" s="368" t="s">
        <v>4833</v>
      </c>
    </row>
    <row r="1465" spans="1:5" x14ac:dyDescent="0.15">
      <c r="A1465" s="368" t="s">
        <v>4834</v>
      </c>
      <c r="B1465" s="368" t="s">
        <v>490</v>
      </c>
      <c r="C1465" s="368" t="s">
        <v>4835</v>
      </c>
      <c r="D1465" s="368" t="s">
        <v>4797</v>
      </c>
      <c r="E1465" s="368" t="s">
        <v>4836</v>
      </c>
    </row>
    <row r="1466" spans="1:5" x14ac:dyDescent="0.15">
      <c r="A1466" s="368" t="s">
        <v>4837</v>
      </c>
      <c r="B1466" s="368" t="s">
        <v>490</v>
      </c>
      <c r="C1466" s="368" t="s">
        <v>656</v>
      </c>
      <c r="D1466" s="368" t="s">
        <v>4797</v>
      </c>
      <c r="E1466" s="368" t="s">
        <v>4838</v>
      </c>
    </row>
    <row r="1467" spans="1:5" x14ac:dyDescent="0.15">
      <c r="A1467" s="368" t="s">
        <v>4839</v>
      </c>
      <c r="B1467" s="368" t="s">
        <v>490</v>
      </c>
      <c r="C1467" s="368" t="s">
        <v>4840</v>
      </c>
      <c r="D1467" s="368" t="s">
        <v>4797</v>
      </c>
      <c r="E1467" s="368" t="s">
        <v>4841</v>
      </c>
    </row>
    <row r="1468" spans="1:5" x14ac:dyDescent="0.15">
      <c r="A1468" s="368" t="s">
        <v>4842</v>
      </c>
      <c r="B1468" s="368" t="s">
        <v>490</v>
      </c>
      <c r="C1468" s="368" t="s">
        <v>4843</v>
      </c>
      <c r="D1468" s="368" t="s">
        <v>4797</v>
      </c>
      <c r="E1468" s="368" t="s">
        <v>4844</v>
      </c>
    </row>
    <row r="1469" spans="1:5" x14ac:dyDescent="0.15">
      <c r="A1469" s="368" t="s">
        <v>4845</v>
      </c>
      <c r="B1469" s="368" t="s">
        <v>490</v>
      </c>
      <c r="C1469" s="368" t="s">
        <v>4846</v>
      </c>
      <c r="D1469" s="368" t="s">
        <v>4797</v>
      </c>
      <c r="E1469" s="368" t="s">
        <v>4847</v>
      </c>
    </row>
    <row r="1470" spans="1:5" x14ac:dyDescent="0.15">
      <c r="A1470" s="368" t="s">
        <v>4848</v>
      </c>
      <c r="B1470" s="368" t="s">
        <v>490</v>
      </c>
      <c r="C1470" s="368" t="s">
        <v>4849</v>
      </c>
      <c r="D1470" s="368" t="s">
        <v>4797</v>
      </c>
      <c r="E1470" s="368" t="s">
        <v>4850</v>
      </c>
    </row>
    <row r="1471" spans="1:5" x14ac:dyDescent="0.15">
      <c r="A1471" s="368" t="s">
        <v>4851</v>
      </c>
      <c r="B1471" s="368" t="s">
        <v>490</v>
      </c>
      <c r="C1471" s="368" t="s">
        <v>4852</v>
      </c>
      <c r="D1471" s="368" t="s">
        <v>4797</v>
      </c>
      <c r="E1471" s="368" t="s">
        <v>3750</v>
      </c>
    </row>
    <row r="1472" spans="1:5" x14ac:dyDescent="0.15">
      <c r="A1472" s="368" t="s">
        <v>4853</v>
      </c>
      <c r="B1472" s="368" t="s">
        <v>490</v>
      </c>
      <c r="C1472" s="368" t="s">
        <v>4854</v>
      </c>
      <c r="D1472" s="368" t="s">
        <v>4797</v>
      </c>
      <c r="E1472" s="368" t="s">
        <v>4855</v>
      </c>
    </row>
    <row r="1473" spans="1:5" x14ac:dyDescent="0.15">
      <c r="A1473" s="368" t="s">
        <v>4856</v>
      </c>
      <c r="B1473" s="368" t="s">
        <v>491</v>
      </c>
      <c r="C1473" s="368"/>
      <c r="D1473" s="368" t="s">
        <v>4857</v>
      </c>
      <c r="E1473" s="368"/>
    </row>
    <row r="1474" spans="1:5" x14ac:dyDescent="0.15">
      <c r="A1474" s="368" t="s">
        <v>4858</v>
      </c>
      <c r="B1474" s="368" t="s">
        <v>491</v>
      </c>
      <c r="C1474" s="368" t="s">
        <v>4859</v>
      </c>
      <c r="D1474" s="368" t="s">
        <v>4857</v>
      </c>
      <c r="E1474" s="368" t="s">
        <v>4860</v>
      </c>
    </row>
    <row r="1475" spans="1:5" x14ac:dyDescent="0.15">
      <c r="A1475" s="368" t="s">
        <v>4861</v>
      </c>
      <c r="B1475" s="368" t="s">
        <v>491</v>
      </c>
      <c r="C1475" s="368" t="s">
        <v>4862</v>
      </c>
      <c r="D1475" s="368" t="s">
        <v>4857</v>
      </c>
      <c r="E1475" s="368" t="s">
        <v>4863</v>
      </c>
    </row>
    <row r="1476" spans="1:5" x14ac:dyDescent="0.15">
      <c r="A1476" s="368" t="s">
        <v>4864</v>
      </c>
      <c r="B1476" s="368" t="s">
        <v>491</v>
      </c>
      <c r="C1476" s="368" t="s">
        <v>4865</v>
      </c>
      <c r="D1476" s="368" t="s">
        <v>4857</v>
      </c>
      <c r="E1476" s="368" t="s">
        <v>4866</v>
      </c>
    </row>
    <row r="1477" spans="1:5" x14ac:dyDescent="0.15">
      <c r="A1477" s="368" t="s">
        <v>4867</v>
      </c>
      <c r="B1477" s="368" t="s">
        <v>491</v>
      </c>
      <c r="C1477" s="368" t="s">
        <v>4868</v>
      </c>
      <c r="D1477" s="368" t="s">
        <v>4857</v>
      </c>
      <c r="E1477" s="368" t="s">
        <v>4869</v>
      </c>
    </row>
    <row r="1478" spans="1:5" x14ac:dyDescent="0.15">
      <c r="A1478" s="368" t="s">
        <v>4870</v>
      </c>
      <c r="B1478" s="368" t="s">
        <v>491</v>
      </c>
      <c r="C1478" s="368" t="s">
        <v>4871</v>
      </c>
      <c r="D1478" s="368" t="s">
        <v>4857</v>
      </c>
      <c r="E1478" s="368" t="s">
        <v>4872</v>
      </c>
    </row>
    <row r="1479" spans="1:5" x14ac:dyDescent="0.15">
      <c r="A1479" s="368" t="s">
        <v>4873</v>
      </c>
      <c r="B1479" s="368" t="s">
        <v>491</v>
      </c>
      <c r="C1479" s="368" t="s">
        <v>4874</v>
      </c>
      <c r="D1479" s="368" t="s">
        <v>4857</v>
      </c>
      <c r="E1479" s="368" t="s">
        <v>4875</v>
      </c>
    </row>
    <row r="1480" spans="1:5" x14ac:dyDescent="0.15">
      <c r="A1480" s="368" t="s">
        <v>4876</v>
      </c>
      <c r="B1480" s="368" t="s">
        <v>491</v>
      </c>
      <c r="C1480" s="368" t="s">
        <v>4877</v>
      </c>
      <c r="D1480" s="368" t="s">
        <v>4857</v>
      </c>
      <c r="E1480" s="368" t="s">
        <v>4878</v>
      </c>
    </row>
    <row r="1481" spans="1:5" x14ac:dyDescent="0.15">
      <c r="A1481" s="368" t="s">
        <v>4879</v>
      </c>
      <c r="B1481" s="368" t="s">
        <v>491</v>
      </c>
      <c r="C1481" s="368" t="s">
        <v>4880</v>
      </c>
      <c r="D1481" s="368" t="s">
        <v>4857</v>
      </c>
      <c r="E1481" s="368" t="s">
        <v>4881</v>
      </c>
    </row>
    <row r="1482" spans="1:5" x14ac:dyDescent="0.15">
      <c r="A1482" s="368" t="s">
        <v>4882</v>
      </c>
      <c r="B1482" s="368" t="s">
        <v>491</v>
      </c>
      <c r="C1482" s="368" t="s">
        <v>4883</v>
      </c>
      <c r="D1482" s="368" t="s">
        <v>4857</v>
      </c>
      <c r="E1482" s="368" t="s">
        <v>4884</v>
      </c>
    </row>
    <row r="1483" spans="1:5" x14ac:dyDescent="0.15">
      <c r="A1483" s="368" t="s">
        <v>4885</v>
      </c>
      <c r="B1483" s="368" t="s">
        <v>491</v>
      </c>
      <c r="C1483" s="368" t="s">
        <v>4886</v>
      </c>
      <c r="D1483" s="368" t="s">
        <v>4857</v>
      </c>
      <c r="E1483" s="368" t="s">
        <v>3564</v>
      </c>
    </row>
    <row r="1484" spans="1:5" x14ac:dyDescent="0.15">
      <c r="A1484" s="368" t="s">
        <v>4887</v>
      </c>
      <c r="B1484" s="368" t="s">
        <v>491</v>
      </c>
      <c r="C1484" s="368" t="s">
        <v>4888</v>
      </c>
      <c r="D1484" s="368" t="s">
        <v>4857</v>
      </c>
      <c r="E1484" s="368" t="s">
        <v>4889</v>
      </c>
    </row>
    <row r="1485" spans="1:5" x14ac:dyDescent="0.15">
      <c r="A1485" s="368" t="s">
        <v>4890</v>
      </c>
      <c r="B1485" s="368" t="s">
        <v>491</v>
      </c>
      <c r="C1485" s="368" t="s">
        <v>4891</v>
      </c>
      <c r="D1485" s="368" t="s">
        <v>4857</v>
      </c>
      <c r="E1485" s="368" t="s">
        <v>4892</v>
      </c>
    </row>
    <row r="1486" spans="1:5" x14ac:dyDescent="0.15">
      <c r="A1486" s="368" t="s">
        <v>4893</v>
      </c>
      <c r="B1486" s="368" t="s">
        <v>491</v>
      </c>
      <c r="C1486" s="368" t="s">
        <v>4894</v>
      </c>
      <c r="D1486" s="368" t="s">
        <v>4857</v>
      </c>
      <c r="E1486" s="368" t="s">
        <v>4895</v>
      </c>
    </row>
    <row r="1487" spans="1:5" x14ac:dyDescent="0.15">
      <c r="A1487" s="368" t="s">
        <v>4896</v>
      </c>
      <c r="B1487" s="368" t="s">
        <v>491</v>
      </c>
      <c r="C1487" s="368" t="s">
        <v>4897</v>
      </c>
      <c r="D1487" s="368" t="s">
        <v>4857</v>
      </c>
      <c r="E1487" s="368" t="s">
        <v>4898</v>
      </c>
    </row>
    <row r="1488" spans="1:5" x14ac:dyDescent="0.15">
      <c r="A1488" s="368" t="s">
        <v>4899</v>
      </c>
      <c r="B1488" s="368" t="s">
        <v>491</v>
      </c>
      <c r="C1488" s="368" t="s">
        <v>4900</v>
      </c>
      <c r="D1488" s="368" t="s">
        <v>4857</v>
      </c>
      <c r="E1488" s="368" t="s">
        <v>4901</v>
      </c>
    </row>
    <row r="1489" spans="1:5" x14ac:dyDescent="0.15">
      <c r="A1489" s="368" t="s">
        <v>4902</v>
      </c>
      <c r="B1489" s="368" t="s">
        <v>491</v>
      </c>
      <c r="C1489" s="368" t="s">
        <v>4903</v>
      </c>
      <c r="D1489" s="368" t="s">
        <v>4857</v>
      </c>
      <c r="E1489" s="368" t="s">
        <v>4904</v>
      </c>
    </row>
    <row r="1490" spans="1:5" x14ac:dyDescent="0.15">
      <c r="A1490" s="368" t="s">
        <v>4905</v>
      </c>
      <c r="B1490" s="368" t="s">
        <v>491</v>
      </c>
      <c r="C1490" s="368" t="s">
        <v>4906</v>
      </c>
      <c r="D1490" s="368" t="s">
        <v>4857</v>
      </c>
      <c r="E1490" s="368" t="s">
        <v>4907</v>
      </c>
    </row>
    <row r="1491" spans="1:5" x14ac:dyDescent="0.15">
      <c r="A1491" s="368" t="s">
        <v>4908</v>
      </c>
      <c r="B1491" s="368" t="s">
        <v>491</v>
      </c>
      <c r="C1491" s="368" t="s">
        <v>4909</v>
      </c>
      <c r="D1491" s="368" t="s">
        <v>4857</v>
      </c>
      <c r="E1491" s="368" t="s">
        <v>4910</v>
      </c>
    </row>
    <row r="1492" spans="1:5" x14ac:dyDescent="0.15">
      <c r="A1492" s="368" t="s">
        <v>4911</v>
      </c>
      <c r="B1492" s="368" t="s">
        <v>491</v>
      </c>
      <c r="C1492" s="368" t="s">
        <v>4912</v>
      </c>
      <c r="D1492" s="368" t="s">
        <v>4857</v>
      </c>
      <c r="E1492" s="368" t="s">
        <v>4913</v>
      </c>
    </row>
    <row r="1493" spans="1:5" x14ac:dyDescent="0.15">
      <c r="A1493" s="368" t="s">
        <v>4914</v>
      </c>
      <c r="B1493" s="368" t="s">
        <v>491</v>
      </c>
      <c r="C1493" s="368" t="s">
        <v>4915</v>
      </c>
      <c r="D1493" s="368" t="s">
        <v>4857</v>
      </c>
      <c r="E1493" s="368" t="s">
        <v>4916</v>
      </c>
    </row>
    <row r="1494" spans="1:5" x14ac:dyDescent="0.15">
      <c r="A1494" s="368" t="s">
        <v>4917</v>
      </c>
      <c r="B1494" s="368" t="s">
        <v>491</v>
      </c>
      <c r="C1494" s="368" t="s">
        <v>4918</v>
      </c>
      <c r="D1494" s="368" t="s">
        <v>4857</v>
      </c>
      <c r="E1494" s="368" t="s">
        <v>4919</v>
      </c>
    </row>
    <row r="1495" spans="1:5" x14ac:dyDescent="0.15">
      <c r="A1495" s="368" t="s">
        <v>4920</v>
      </c>
      <c r="B1495" s="368" t="s">
        <v>491</v>
      </c>
      <c r="C1495" s="368" t="s">
        <v>4921</v>
      </c>
      <c r="D1495" s="368" t="s">
        <v>4857</v>
      </c>
      <c r="E1495" s="368" t="s">
        <v>4922</v>
      </c>
    </row>
    <row r="1496" spans="1:5" x14ac:dyDescent="0.15">
      <c r="A1496" s="368" t="s">
        <v>4923</v>
      </c>
      <c r="B1496" s="368" t="s">
        <v>491</v>
      </c>
      <c r="C1496" s="368" t="s">
        <v>4924</v>
      </c>
      <c r="D1496" s="368" t="s">
        <v>4857</v>
      </c>
      <c r="E1496" s="368" t="s">
        <v>4925</v>
      </c>
    </row>
    <row r="1497" spans="1:5" x14ac:dyDescent="0.15">
      <c r="A1497" s="368" t="s">
        <v>4926</v>
      </c>
      <c r="B1497" s="368" t="s">
        <v>491</v>
      </c>
      <c r="C1497" s="368" t="s">
        <v>4927</v>
      </c>
      <c r="D1497" s="368" t="s">
        <v>4857</v>
      </c>
      <c r="E1497" s="368" t="s">
        <v>4928</v>
      </c>
    </row>
    <row r="1498" spans="1:5" x14ac:dyDescent="0.15">
      <c r="A1498" s="368" t="s">
        <v>4929</v>
      </c>
      <c r="B1498" s="368" t="s">
        <v>491</v>
      </c>
      <c r="C1498" s="368" t="s">
        <v>4930</v>
      </c>
      <c r="D1498" s="368" t="s">
        <v>4857</v>
      </c>
      <c r="E1498" s="368" t="s">
        <v>4931</v>
      </c>
    </row>
    <row r="1499" spans="1:5" x14ac:dyDescent="0.15">
      <c r="A1499" s="368" t="s">
        <v>4932</v>
      </c>
      <c r="B1499" s="368" t="s">
        <v>491</v>
      </c>
      <c r="C1499" s="368" t="s">
        <v>4933</v>
      </c>
      <c r="D1499" s="368" t="s">
        <v>4857</v>
      </c>
      <c r="E1499" s="368" t="s">
        <v>4934</v>
      </c>
    </row>
    <row r="1500" spans="1:5" x14ac:dyDescent="0.15">
      <c r="A1500" s="368" t="s">
        <v>4935</v>
      </c>
      <c r="B1500" s="368" t="s">
        <v>491</v>
      </c>
      <c r="C1500" s="368" t="s">
        <v>4936</v>
      </c>
      <c r="D1500" s="368" t="s">
        <v>4857</v>
      </c>
      <c r="E1500" s="368" t="s">
        <v>4937</v>
      </c>
    </row>
    <row r="1501" spans="1:5" x14ac:dyDescent="0.15">
      <c r="A1501" s="368" t="s">
        <v>4938</v>
      </c>
      <c r="B1501" s="368" t="s">
        <v>491</v>
      </c>
      <c r="C1501" s="368" t="s">
        <v>4939</v>
      </c>
      <c r="D1501" s="368" t="s">
        <v>4857</v>
      </c>
      <c r="E1501" s="368" t="s">
        <v>4940</v>
      </c>
    </row>
    <row r="1502" spans="1:5" x14ac:dyDescent="0.15">
      <c r="A1502" s="368" t="s">
        <v>4941</v>
      </c>
      <c r="B1502" s="368" t="s">
        <v>491</v>
      </c>
      <c r="C1502" s="368" t="s">
        <v>4942</v>
      </c>
      <c r="D1502" s="368" t="s">
        <v>4857</v>
      </c>
      <c r="E1502" s="368" t="s">
        <v>4943</v>
      </c>
    </row>
    <row r="1503" spans="1:5" x14ac:dyDescent="0.15">
      <c r="A1503" s="368" t="s">
        <v>4944</v>
      </c>
      <c r="B1503" s="368" t="s">
        <v>491</v>
      </c>
      <c r="C1503" s="368" t="s">
        <v>4945</v>
      </c>
      <c r="D1503" s="368" t="s">
        <v>4857</v>
      </c>
      <c r="E1503" s="368" t="s">
        <v>4946</v>
      </c>
    </row>
    <row r="1504" spans="1:5" x14ac:dyDescent="0.15">
      <c r="A1504" s="368" t="s">
        <v>4947</v>
      </c>
      <c r="B1504" s="368" t="s">
        <v>491</v>
      </c>
      <c r="C1504" s="368" t="s">
        <v>4948</v>
      </c>
      <c r="D1504" s="368" t="s">
        <v>4857</v>
      </c>
      <c r="E1504" s="368" t="s">
        <v>4949</v>
      </c>
    </row>
    <row r="1505" spans="1:5" x14ac:dyDescent="0.15">
      <c r="A1505" s="368" t="s">
        <v>4950</v>
      </c>
      <c r="B1505" s="368" t="s">
        <v>491</v>
      </c>
      <c r="C1505" s="368" t="s">
        <v>4951</v>
      </c>
      <c r="D1505" s="368" t="s">
        <v>4857</v>
      </c>
      <c r="E1505" s="368" t="s">
        <v>4952</v>
      </c>
    </row>
    <row r="1506" spans="1:5" x14ac:dyDescent="0.15">
      <c r="A1506" s="368" t="s">
        <v>4953</v>
      </c>
      <c r="B1506" s="368" t="s">
        <v>491</v>
      </c>
      <c r="C1506" s="368" t="s">
        <v>4954</v>
      </c>
      <c r="D1506" s="368" t="s">
        <v>4857</v>
      </c>
      <c r="E1506" s="368" t="s">
        <v>4955</v>
      </c>
    </row>
    <row r="1507" spans="1:5" x14ac:dyDescent="0.15">
      <c r="A1507" s="368" t="s">
        <v>4956</v>
      </c>
      <c r="B1507" s="368" t="s">
        <v>491</v>
      </c>
      <c r="C1507" s="368" t="s">
        <v>4957</v>
      </c>
      <c r="D1507" s="368" t="s">
        <v>4857</v>
      </c>
      <c r="E1507" s="368" t="s">
        <v>4958</v>
      </c>
    </row>
    <row r="1508" spans="1:5" x14ac:dyDescent="0.15">
      <c r="A1508" s="368" t="s">
        <v>4959</v>
      </c>
      <c r="B1508" s="368" t="s">
        <v>492</v>
      </c>
      <c r="C1508" s="368"/>
      <c r="D1508" s="368" t="s">
        <v>4960</v>
      </c>
      <c r="E1508" s="368"/>
    </row>
    <row r="1509" spans="1:5" x14ac:dyDescent="0.15">
      <c r="A1509" s="368" t="s">
        <v>4961</v>
      </c>
      <c r="B1509" s="368" t="s">
        <v>492</v>
      </c>
      <c r="C1509" s="368" t="s">
        <v>4962</v>
      </c>
      <c r="D1509" s="368" t="s">
        <v>4960</v>
      </c>
      <c r="E1509" s="368" t="s">
        <v>4963</v>
      </c>
    </row>
    <row r="1510" spans="1:5" x14ac:dyDescent="0.15">
      <c r="A1510" s="368" t="s">
        <v>4964</v>
      </c>
      <c r="B1510" s="368" t="s">
        <v>492</v>
      </c>
      <c r="C1510" s="368" t="s">
        <v>4965</v>
      </c>
      <c r="D1510" s="368" t="s">
        <v>4960</v>
      </c>
      <c r="E1510" s="368" t="s">
        <v>4966</v>
      </c>
    </row>
    <row r="1511" spans="1:5" x14ac:dyDescent="0.15">
      <c r="A1511" s="368" t="s">
        <v>4967</v>
      </c>
      <c r="B1511" s="368" t="s">
        <v>492</v>
      </c>
      <c r="C1511" s="368" t="s">
        <v>4968</v>
      </c>
      <c r="D1511" s="368" t="s">
        <v>4960</v>
      </c>
      <c r="E1511" s="368" t="s">
        <v>4969</v>
      </c>
    </row>
    <row r="1512" spans="1:5" x14ac:dyDescent="0.15">
      <c r="A1512" s="368" t="s">
        <v>4970</v>
      </c>
      <c r="B1512" s="368" t="s">
        <v>492</v>
      </c>
      <c r="C1512" s="368" t="s">
        <v>4971</v>
      </c>
      <c r="D1512" s="368" t="s">
        <v>4960</v>
      </c>
      <c r="E1512" s="368" t="s">
        <v>4972</v>
      </c>
    </row>
    <row r="1513" spans="1:5" x14ac:dyDescent="0.15">
      <c r="A1513" s="368" t="s">
        <v>4973</v>
      </c>
      <c r="B1513" s="368" t="s">
        <v>492</v>
      </c>
      <c r="C1513" s="368" t="s">
        <v>4974</v>
      </c>
      <c r="D1513" s="368" t="s">
        <v>4960</v>
      </c>
      <c r="E1513" s="368" t="s">
        <v>4975</v>
      </c>
    </row>
    <row r="1514" spans="1:5" x14ac:dyDescent="0.15">
      <c r="A1514" s="368" t="s">
        <v>4976</v>
      </c>
      <c r="B1514" s="368" t="s">
        <v>492</v>
      </c>
      <c r="C1514" s="368" t="s">
        <v>4977</v>
      </c>
      <c r="D1514" s="368" t="s">
        <v>4960</v>
      </c>
      <c r="E1514" s="368" t="s">
        <v>4978</v>
      </c>
    </row>
    <row r="1515" spans="1:5" x14ac:dyDescent="0.15">
      <c r="A1515" s="368" t="s">
        <v>4979</v>
      </c>
      <c r="B1515" s="368" t="s">
        <v>492</v>
      </c>
      <c r="C1515" s="368" t="s">
        <v>4980</v>
      </c>
      <c r="D1515" s="368" t="s">
        <v>4960</v>
      </c>
      <c r="E1515" s="368" t="s">
        <v>4981</v>
      </c>
    </row>
    <row r="1516" spans="1:5" x14ac:dyDescent="0.15">
      <c r="A1516" s="368" t="s">
        <v>4982</v>
      </c>
      <c r="B1516" s="368" t="s">
        <v>492</v>
      </c>
      <c r="C1516" s="368" t="s">
        <v>4983</v>
      </c>
      <c r="D1516" s="368" t="s">
        <v>4960</v>
      </c>
      <c r="E1516" s="368" t="s">
        <v>4984</v>
      </c>
    </row>
    <row r="1517" spans="1:5" x14ac:dyDescent="0.15">
      <c r="A1517" s="368" t="s">
        <v>4985</v>
      </c>
      <c r="B1517" s="368" t="s">
        <v>492</v>
      </c>
      <c r="C1517" s="368" t="s">
        <v>4986</v>
      </c>
      <c r="D1517" s="368" t="s">
        <v>4960</v>
      </c>
      <c r="E1517" s="368" t="s">
        <v>4987</v>
      </c>
    </row>
    <row r="1518" spans="1:5" x14ac:dyDescent="0.15">
      <c r="A1518" s="368" t="s">
        <v>4988</v>
      </c>
      <c r="B1518" s="368" t="s">
        <v>492</v>
      </c>
      <c r="C1518" s="368" t="s">
        <v>4989</v>
      </c>
      <c r="D1518" s="368" t="s">
        <v>4960</v>
      </c>
      <c r="E1518" s="368" t="s">
        <v>4990</v>
      </c>
    </row>
    <row r="1519" spans="1:5" x14ac:dyDescent="0.15">
      <c r="A1519" s="368" t="s">
        <v>4991</v>
      </c>
      <c r="B1519" s="368" t="s">
        <v>492</v>
      </c>
      <c r="C1519" s="368" t="s">
        <v>4992</v>
      </c>
      <c r="D1519" s="368" t="s">
        <v>4960</v>
      </c>
      <c r="E1519" s="368" t="s">
        <v>4993</v>
      </c>
    </row>
    <row r="1520" spans="1:5" x14ac:dyDescent="0.15">
      <c r="A1520" s="368" t="s">
        <v>4994</v>
      </c>
      <c r="B1520" s="368" t="s">
        <v>492</v>
      </c>
      <c r="C1520" s="368" t="s">
        <v>4995</v>
      </c>
      <c r="D1520" s="368" t="s">
        <v>4960</v>
      </c>
      <c r="E1520" s="368" t="s">
        <v>4996</v>
      </c>
    </row>
    <row r="1521" spans="1:5" x14ac:dyDescent="0.15">
      <c r="A1521" s="368" t="s">
        <v>4997</v>
      </c>
      <c r="B1521" s="368" t="s">
        <v>492</v>
      </c>
      <c r="C1521" s="368" t="s">
        <v>4998</v>
      </c>
      <c r="D1521" s="368" t="s">
        <v>4960</v>
      </c>
      <c r="E1521" s="368" t="s">
        <v>4999</v>
      </c>
    </row>
    <row r="1522" spans="1:5" x14ac:dyDescent="0.15">
      <c r="A1522" s="368" t="s">
        <v>5000</v>
      </c>
      <c r="B1522" s="368" t="s">
        <v>492</v>
      </c>
      <c r="C1522" s="368" t="s">
        <v>5001</v>
      </c>
      <c r="D1522" s="368" t="s">
        <v>4960</v>
      </c>
      <c r="E1522" s="368" t="s">
        <v>5002</v>
      </c>
    </row>
    <row r="1523" spans="1:5" x14ac:dyDescent="0.15">
      <c r="A1523" s="368" t="s">
        <v>5003</v>
      </c>
      <c r="B1523" s="368" t="s">
        <v>492</v>
      </c>
      <c r="C1523" s="368" t="s">
        <v>5004</v>
      </c>
      <c r="D1523" s="368" t="s">
        <v>4960</v>
      </c>
      <c r="E1523" s="368" t="s">
        <v>5005</v>
      </c>
    </row>
    <row r="1524" spans="1:5" x14ac:dyDescent="0.15">
      <c r="A1524" s="368" t="s">
        <v>5006</v>
      </c>
      <c r="B1524" s="368" t="s">
        <v>492</v>
      </c>
      <c r="C1524" s="368" t="s">
        <v>5007</v>
      </c>
      <c r="D1524" s="368" t="s">
        <v>4960</v>
      </c>
      <c r="E1524" s="368" t="s">
        <v>5008</v>
      </c>
    </row>
    <row r="1525" spans="1:5" x14ac:dyDescent="0.15">
      <c r="A1525" s="368" t="s">
        <v>5009</v>
      </c>
      <c r="B1525" s="368" t="s">
        <v>492</v>
      </c>
      <c r="C1525" s="368" t="s">
        <v>5010</v>
      </c>
      <c r="D1525" s="368" t="s">
        <v>4960</v>
      </c>
      <c r="E1525" s="368" t="s">
        <v>5011</v>
      </c>
    </row>
    <row r="1526" spans="1:5" x14ac:dyDescent="0.15">
      <c r="A1526" s="368" t="s">
        <v>5012</v>
      </c>
      <c r="B1526" s="368" t="s">
        <v>492</v>
      </c>
      <c r="C1526" s="368" t="s">
        <v>5013</v>
      </c>
      <c r="D1526" s="368" t="s">
        <v>4960</v>
      </c>
      <c r="E1526" s="368" t="s">
        <v>5014</v>
      </c>
    </row>
    <row r="1527" spans="1:5" x14ac:dyDescent="0.15">
      <c r="A1527" s="368" t="s">
        <v>5015</v>
      </c>
      <c r="B1527" s="368" t="s">
        <v>492</v>
      </c>
      <c r="C1527" s="368" t="s">
        <v>5016</v>
      </c>
      <c r="D1527" s="368" t="s">
        <v>4960</v>
      </c>
      <c r="E1527" s="368" t="s">
        <v>5017</v>
      </c>
    </row>
    <row r="1528" spans="1:5" x14ac:dyDescent="0.15">
      <c r="A1528" s="368" t="s">
        <v>5018</v>
      </c>
      <c r="B1528" s="368" t="s">
        <v>492</v>
      </c>
      <c r="C1528" s="368" t="s">
        <v>5019</v>
      </c>
      <c r="D1528" s="368" t="s">
        <v>4960</v>
      </c>
      <c r="E1528" s="368" t="s">
        <v>5020</v>
      </c>
    </row>
    <row r="1529" spans="1:5" x14ac:dyDescent="0.15">
      <c r="A1529" s="368" t="s">
        <v>5021</v>
      </c>
      <c r="B1529" s="368" t="s">
        <v>492</v>
      </c>
      <c r="C1529" s="368" t="s">
        <v>5022</v>
      </c>
      <c r="D1529" s="368" t="s">
        <v>4960</v>
      </c>
      <c r="E1529" s="368" t="s">
        <v>1782</v>
      </c>
    </row>
    <row r="1530" spans="1:5" x14ac:dyDescent="0.15">
      <c r="A1530" s="368" t="s">
        <v>5023</v>
      </c>
      <c r="B1530" s="368" t="s">
        <v>492</v>
      </c>
      <c r="C1530" s="368" t="s">
        <v>5024</v>
      </c>
      <c r="D1530" s="368" t="s">
        <v>4960</v>
      </c>
      <c r="E1530" s="368" t="s">
        <v>5025</v>
      </c>
    </row>
    <row r="1531" spans="1:5" x14ac:dyDescent="0.15">
      <c r="A1531" s="368" t="s">
        <v>5026</v>
      </c>
      <c r="B1531" s="368" t="s">
        <v>492</v>
      </c>
      <c r="C1531" s="368" t="s">
        <v>5027</v>
      </c>
      <c r="D1531" s="368" t="s">
        <v>4960</v>
      </c>
      <c r="E1531" s="368" t="s">
        <v>5028</v>
      </c>
    </row>
    <row r="1532" spans="1:5" x14ac:dyDescent="0.15">
      <c r="A1532" s="368" t="s">
        <v>5029</v>
      </c>
      <c r="B1532" s="368" t="s">
        <v>492</v>
      </c>
      <c r="C1532" s="368" t="s">
        <v>5030</v>
      </c>
      <c r="D1532" s="368" t="s">
        <v>4960</v>
      </c>
      <c r="E1532" s="368" t="s">
        <v>5031</v>
      </c>
    </row>
    <row r="1533" spans="1:5" x14ac:dyDescent="0.15">
      <c r="A1533" s="368" t="s">
        <v>5032</v>
      </c>
      <c r="B1533" s="368" t="s">
        <v>492</v>
      </c>
      <c r="C1533" s="368" t="s">
        <v>5033</v>
      </c>
      <c r="D1533" s="368" t="s">
        <v>4960</v>
      </c>
      <c r="E1533" s="368" t="s">
        <v>5034</v>
      </c>
    </row>
    <row r="1534" spans="1:5" x14ac:dyDescent="0.15">
      <c r="A1534" s="368" t="s">
        <v>5035</v>
      </c>
      <c r="B1534" s="368" t="s">
        <v>492</v>
      </c>
      <c r="C1534" s="368" t="s">
        <v>5036</v>
      </c>
      <c r="D1534" s="368" t="s">
        <v>4960</v>
      </c>
      <c r="E1534" s="368" t="s">
        <v>5037</v>
      </c>
    </row>
    <row r="1535" spans="1:5" x14ac:dyDescent="0.15">
      <c r="A1535" s="368" t="s">
        <v>5038</v>
      </c>
      <c r="B1535" s="368" t="s">
        <v>492</v>
      </c>
      <c r="C1535" s="368" t="s">
        <v>5039</v>
      </c>
      <c r="D1535" s="368" t="s">
        <v>4960</v>
      </c>
      <c r="E1535" s="368" t="s">
        <v>5040</v>
      </c>
    </row>
    <row r="1536" spans="1:5" x14ac:dyDescent="0.15">
      <c r="A1536" s="368" t="s">
        <v>5041</v>
      </c>
      <c r="B1536" s="368" t="s">
        <v>492</v>
      </c>
      <c r="C1536" s="368" t="s">
        <v>5042</v>
      </c>
      <c r="D1536" s="368" t="s">
        <v>4960</v>
      </c>
      <c r="E1536" s="368" t="s">
        <v>5043</v>
      </c>
    </row>
    <row r="1537" spans="1:5" x14ac:dyDescent="0.15">
      <c r="A1537" s="368" t="s">
        <v>5044</v>
      </c>
      <c r="B1537" s="368" t="s">
        <v>492</v>
      </c>
      <c r="C1537" s="368" t="s">
        <v>5045</v>
      </c>
      <c r="D1537" s="368" t="s">
        <v>4960</v>
      </c>
      <c r="E1537" s="368" t="s">
        <v>5046</v>
      </c>
    </row>
    <row r="1538" spans="1:5" x14ac:dyDescent="0.15">
      <c r="A1538" s="368" t="s">
        <v>5047</v>
      </c>
      <c r="B1538" s="368" t="s">
        <v>492</v>
      </c>
      <c r="C1538" s="368" t="s">
        <v>5048</v>
      </c>
      <c r="D1538" s="368" t="s">
        <v>4960</v>
      </c>
      <c r="E1538" s="368" t="s">
        <v>5049</v>
      </c>
    </row>
    <row r="1539" spans="1:5" x14ac:dyDescent="0.15">
      <c r="A1539" s="368" t="s">
        <v>5050</v>
      </c>
      <c r="B1539" s="368" t="s">
        <v>492</v>
      </c>
      <c r="C1539" s="368" t="s">
        <v>5051</v>
      </c>
      <c r="D1539" s="368" t="s">
        <v>4960</v>
      </c>
      <c r="E1539" s="368" t="s">
        <v>5052</v>
      </c>
    </row>
    <row r="1540" spans="1:5" x14ac:dyDescent="0.15">
      <c r="A1540" s="368" t="s">
        <v>5053</v>
      </c>
      <c r="B1540" s="368" t="s">
        <v>492</v>
      </c>
      <c r="C1540" s="368" t="s">
        <v>5054</v>
      </c>
      <c r="D1540" s="368" t="s">
        <v>4960</v>
      </c>
      <c r="E1540" s="368" t="s">
        <v>5055</v>
      </c>
    </row>
    <row r="1541" spans="1:5" x14ac:dyDescent="0.15">
      <c r="A1541" s="368" t="s">
        <v>5056</v>
      </c>
      <c r="B1541" s="368" t="s">
        <v>492</v>
      </c>
      <c r="C1541" s="368" t="s">
        <v>5057</v>
      </c>
      <c r="D1541" s="368" t="s">
        <v>4960</v>
      </c>
      <c r="E1541" s="368" t="s">
        <v>5058</v>
      </c>
    </row>
    <row r="1542" spans="1:5" x14ac:dyDescent="0.15">
      <c r="A1542" s="368" t="s">
        <v>5059</v>
      </c>
      <c r="B1542" s="368" t="s">
        <v>492</v>
      </c>
      <c r="C1542" s="368" t="s">
        <v>5060</v>
      </c>
      <c r="D1542" s="368" t="s">
        <v>4960</v>
      </c>
      <c r="E1542" s="368" t="s">
        <v>5061</v>
      </c>
    </row>
    <row r="1543" spans="1:5" x14ac:dyDescent="0.15">
      <c r="A1543" s="368" t="s">
        <v>5062</v>
      </c>
      <c r="B1543" s="368" t="s">
        <v>492</v>
      </c>
      <c r="C1543" s="368" t="s">
        <v>5063</v>
      </c>
      <c r="D1543" s="368" t="s">
        <v>4960</v>
      </c>
      <c r="E1543" s="368" t="s">
        <v>5064</v>
      </c>
    </row>
    <row r="1544" spans="1:5" x14ac:dyDescent="0.15">
      <c r="A1544" s="368" t="s">
        <v>5065</v>
      </c>
      <c r="B1544" s="368" t="s">
        <v>492</v>
      </c>
      <c r="C1544" s="368" t="s">
        <v>5066</v>
      </c>
      <c r="D1544" s="368" t="s">
        <v>4960</v>
      </c>
      <c r="E1544" s="368" t="s">
        <v>5067</v>
      </c>
    </row>
    <row r="1545" spans="1:5" x14ac:dyDescent="0.15">
      <c r="A1545" s="368" t="s">
        <v>5068</v>
      </c>
      <c r="B1545" s="368" t="s">
        <v>492</v>
      </c>
      <c r="C1545" s="368" t="s">
        <v>5069</v>
      </c>
      <c r="D1545" s="368" t="s">
        <v>4960</v>
      </c>
      <c r="E1545" s="368" t="s">
        <v>5070</v>
      </c>
    </row>
    <row r="1546" spans="1:5" x14ac:dyDescent="0.15">
      <c r="A1546" s="368" t="s">
        <v>5071</v>
      </c>
      <c r="B1546" s="368" t="s">
        <v>492</v>
      </c>
      <c r="C1546" s="368" t="s">
        <v>5072</v>
      </c>
      <c r="D1546" s="368" t="s">
        <v>4960</v>
      </c>
      <c r="E1546" s="368" t="s">
        <v>5073</v>
      </c>
    </row>
    <row r="1547" spans="1:5" x14ac:dyDescent="0.15">
      <c r="A1547" s="368" t="s">
        <v>5074</v>
      </c>
      <c r="B1547" s="368" t="s">
        <v>492</v>
      </c>
      <c r="C1547" s="368" t="s">
        <v>5075</v>
      </c>
      <c r="D1547" s="368" t="s">
        <v>4960</v>
      </c>
      <c r="E1547" s="368" t="s">
        <v>5076</v>
      </c>
    </row>
    <row r="1548" spans="1:5" x14ac:dyDescent="0.15">
      <c r="A1548" s="368" t="s">
        <v>5077</v>
      </c>
      <c r="B1548" s="368" t="s">
        <v>492</v>
      </c>
      <c r="C1548" s="368" t="s">
        <v>5078</v>
      </c>
      <c r="D1548" s="368" t="s">
        <v>4960</v>
      </c>
      <c r="E1548" s="368" t="s">
        <v>5079</v>
      </c>
    </row>
    <row r="1549" spans="1:5" x14ac:dyDescent="0.15">
      <c r="A1549" s="368" t="s">
        <v>5080</v>
      </c>
      <c r="B1549" s="368" t="s">
        <v>492</v>
      </c>
      <c r="C1549" s="368" t="s">
        <v>5081</v>
      </c>
      <c r="D1549" s="368" t="s">
        <v>4960</v>
      </c>
      <c r="E1549" s="368" t="s">
        <v>5082</v>
      </c>
    </row>
    <row r="1550" spans="1:5" x14ac:dyDescent="0.15">
      <c r="A1550" s="368" t="s">
        <v>5083</v>
      </c>
      <c r="B1550" s="368" t="s">
        <v>492</v>
      </c>
      <c r="C1550" s="368" t="s">
        <v>5084</v>
      </c>
      <c r="D1550" s="368" t="s">
        <v>4960</v>
      </c>
      <c r="E1550" s="368" t="s">
        <v>5085</v>
      </c>
    </row>
    <row r="1551" spans="1:5" x14ac:dyDescent="0.15">
      <c r="A1551" s="368" t="s">
        <v>5086</v>
      </c>
      <c r="B1551" s="368" t="s">
        <v>492</v>
      </c>
      <c r="C1551" s="368" t="s">
        <v>5087</v>
      </c>
      <c r="D1551" s="368" t="s">
        <v>4960</v>
      </c>
      <c r="E1551" s="368" t="s">
        <v>5088</v>
      </c>
    </row>
    <row r="1552" spans="1:5" x14ac:dyDescent="0.15">
      <c r="A1552" s="368" t="s">
        <v>5089</v>
      </c>
      <c r="B1552" s="368" t="s">
        <v>492</v>
      </c>
      <c r="C1552" s="368" t="s">
        <v>5090</v>
      </c>
      <c r="D1552" s="368" t="s">
        <v>4960</v>
      </c>
      <c r="E1552" s="368" t="s">
        <v>5091</v>
      </c>
    </row>
    <row r="1553" spans="1:5" x14ac:dyDescent="0.15">
      <c r="A1553" s="368" t="s">
        <v>5092</v>
      </c>
      <c r="B1553" s="368" t="s">
        <v>492</v>
      </c>
      <c r="C1553" s="368" t="s">
        <v>5093</v>
      </c>
      <c r="D1553" s="368" t="s">
        <v>4960</v>
      </c>
      <c r="E1553" s="368" t="s">
        <v>5094</v>
      </c>
    </row>
    <row r="1554" spans="1:5" x14ac:dyDescent="0.15">
      <c r="A1554" s="368" t="s">
        <v>5095</v>
      </c>
      <c r="B1554" s="368" t="s">
        <v>492</v>
      </c>
      <c r="C1554" s="368" t="s">
        <v>5096</v>
      </c>
      <c r="D1554" s="368" t="s">
        <v>4960</v>
      </c>
      <c r="E1554" s="368" t="s">
        <v>5097</v>
      </c>
    </row>
    <row r="1555" spans="1:5" x14ac:dyDescent="0.15">
      <c r="A1555" s="368" t="s">
        <v>5098</v>
      </c>
      <c r="B1555" s="368" t="s">
        <v>492</v>
      </c>
      <c r="C1555" s="368" t="s">
        <v>5099</v>
      </c>
      <c r="D1555" s="368" t="s">
        <v>4960</v>
      </c>
      <c r="E1555" s="368" t="s">
        <v>5100</v>
      </c>
    </row>
    <row r="1556" spans="1:5" x14ac:dyDescent="0.15">
      <c r="A1556" s="368" t="s">
        <v>5101</v>
      </c>
      <c r="B1556" s="368" t="s">
        <v>492</v>
      </c>
      <c r="C1556" s="368" t="s">
        <v>4308</v>
      </c>
      <c r="D1556" s="368" t="s">
        <v>4960</v>
      </c>
      <c r="E1556" s="368" t="s">
        <v>5102</v>
      </c>
    </row>
    <row r="1557" spans="1:5" x14ac:dyDescent="0.15">
      <c r="A1557" s="368" t="s">
        <v>5103</v>
      </c>
      <c r="B1557" s="368" t="s">
        <v>492</v>
      </c>
      <c r="C1557" s="368" t="s">
        <v>5104</v>
      </c>
      <c r="D1557" s="368" t="s">
        <v>4960</v>
      </c>
      <c r="E1557" s="368" t="s">
        <v>5105</v>
      </c>
    </row>
    <row r="1558" spans="1:5" x14ac:dyDescent="0.15">
      <c r="A1558" s="368" t="s">
        <v>5106</v>
      </c>
      <c r="B1558" s="368" t="s">
        <v>492</v>
      </c>
      <c r="C1558" s="368" t="s">
        <v>5107</v>
      </c>
      <c r="D1558" s="368" t="s">
        <v>4960</v>
      </c>
      <c r="E1558" s="368" t="s">
        <v>5108</v>
      </c>
    </row>
    <row r="1559" spans="1:5" x14ac:dyDescent="0.15">
      <c r="A1559" s="368" t="s">
        <v>5109</v>
      </c>
      <c r="B1559" s="368" t="s">
        <v>492</v>
      </c>
      <c r="C1559" s="368" t="s">
        <v>5110</v>
      </c>
      <c r="D1559" s="368" t="s">
        <v>4960</v>
      </c>
      <c r="E1559" s="368" t="s">
        <v>5111</v>
      </c>
    </row>
    <row r="1560" spans="1:5" x14ac:dyDescent="0.15">
      <c r="A1560" s="368" t="s">
        <v>5112</v>
      </c>
      <c r="B1560" s="368" t="s">
        <v>492</v>
      </c>
      <c r="C1560" s="368" t="s">
        <v>1363</v>
      </c>
      <c r="D1560" s="368" t="s">
        <v>4960</v>
      </c>
      <c r="E1560" s="368" t="s">
        <v>1364</v>
      </c>
    </row>
    <row r="1561" spans="1:5" x14ac:dyDescent="0.15">
      <c r="A1561" s="368" t="s">
        <v>5113</v>
      </c>
      <c r="B1561" s="368" t="s">
        <v>492</v>
      </c>
      <c r="C1561" s="368" t="s">
        <v>5114</v>
      </c>
      <c r="D1561" s="368" t="s">
        <v>4960</v>
      </c>
      <c r="E1561" s="368" t="s">
        <v>5115</v>
      </c>
    </row>
    <row r="1562" spans="1:5" x14ac:dyDescent="0.15">
      <c r="A1562" s="368" t="s">
        <v>5116</v>
      </c>
      <c r="B1562" s="368" t="s">
        <v>492</v>
      </c>
      <c r="C1562" s="368" t="s">
        <v>5117</v>
      </c>
      <c r="D1562" s="368" t="s">
        <v>4960</v>
      </c>
      <c r="E1562" s="368" t="s">
        <v>5118</v>
      </c>
    </row>
    <row r="1563" spans="1:5" x14ac:dyDescent="0.15">
      <c r="A1563" s="368" t="s">
        <v>5119</v>
      </c>
      <c r="B1563" s="368" t="s">
        <v>492</v>
      </c>
      <c r="C1563" s="368" t="s">
        <v>5120</v>
      </c>
      <c r="D1563" s="368" t="s">
        <v>4960</v>
      </c>
      <c r="E1563" s="368" t="s">
        <v>5121</v>
      </c>
    </row>
    <row r="1564" spans="1:5" x14ac:dyDescent="0.15">
      <c r="A1564" s="368" t="s">
        <v>5122</v>
      </c>
      <c r="B1564" s="368" t="s">
        <v>492</v>
      </c>
      <c r="C1564" s="368" t="s">
        <v>5123</v>
      </c>
      <c r="D1564" s="368" t="s">
        <v>4960</v>
      </c>
      <c r="E1564" s="368" t="s">
        <v>5124</v>
      </c>
    </row>
    <row r="1565" spans="1:5" x14ac:dyDescent="0.15">
      <c r="A1565" s="368" t="s">
        <v>5125</v>
      </c>
      <c r="B1565" s="368" t="s">
        <v>492</v>
      </c>
      <c r="C1565" s="368" t="s">
        <v>5126</v>
      </c>
      <c r="D1565" s="368" t="s">
        <v>4960</v>
      </c>
      <c r="E1565" s="368" t="s">
        <v>5127</v>
      </c>
    </row>
    <row r="1566" spans="1:5" x14ac:dyDescent="0.15">
      <c r="A1566" s="368" t="s">
        <v>5128</v>
      </c>
      <c r="B1566" s="368" t="s">
        <v>492</v>
      </c>
      <c r="C1566" s="368" t="s">
        <v>5129</v>
      </c>
      <c r="D1566" s="368" t="s">
        <v>4960</v>
      </c>
      <c r="E1566" s="368" t="s">
        <v>5130</v>
      </c>
    </row>
    <row r="1567" spans="1:5" x14ac:dyDescent="0.15">
      <c r="A1567" s="368" t="s">
        <v>5131</v>
      </c>
      <c r="B1567" s="368" t="s">
        <v>492</v>
      </c>
      <c r="C1567" s="368" t="s">
        <v>5132</v>
      </c>
      <c r="D1567" s="368" t="s">
        <v>4960</v>
      </c>
      <c r="E1567" s="368" t="s">
        <v>5133</v>
      </c>
    </row>
    <row r="1568" spans="1:5" x14ac:dyDescent="0.15">
      <c r="A1568" s="368" t="s">
        <v>5134</v>
      </c>
      <c r="B1568" s="368" t="s">
        <v>492</v>
      </c>
      <c r="C1568" s="368" t="s">
        <v>5135</v>
      </c>
      <c r="D1568" s="368" t="s">
        <v>4960</v>
      </c>
      <c r="E1568" s="368" t="s">
        <v>5136</v>
      </c>
    </row>
    <row r="1569" spans="1:5" x14ac:dyDescent="0.15">
      <c r="A1569" s="368" t="s">
        <v>5137</v>
      </c>
      <c r="B1569" s="368" t="s">
        <v>493</v>
      </c>
      <c r="C1569" s="368"/>
      <c r="D1569" s="368" t="s">
        <v>5138</v>
      </c>
      <c r="E1569" s="368"/>
    </row>
    <row r="1570" spans="1:5" x14ac:dyDescent="0.15">
      <c r="A1570" s="368" t="s">
        <v>5139</v>
      </c>
      <c r="B1570" s="368" t="s">
        <v>493</v>
      </c>
      <c r="C1570" s="368" t="s">
        <v>5140</v>
      </c>
      <c r="D1570" s="368" t="s">
        <v>5138</v>
      </c>
      <c r="E1570" s="368" t="s">
        <v>5141</v>
      </c>
    </row>
    <row r="1571" spans="1:5" x14ac:dyDescent="0.15">
      <c r="A1571" s="368" t="s">
        <v>5142</v>
      </c>
      <c r="B1571" s="368" t="s">
        <v>493</v>
      </c>
      <c r="C1571" s="368" t="s">
        <v>5143</v>
      </c>
      <c r="D1571" s="368" t="s">
        <v>5138</v>
      </c>
      <c r="E1571" s="368" t="s">
        <v>5144</v>
      </c>
    </row>
    <row r="1572" spans="1:5" x14ac:dyDescent="0.15">
      <c r="A1572" s="368" t="s">
        <v>5145</v>
      </c>
      <c r="B1572" s="368" t="s">
        <v>493</v>
      </c>
      <c r="C1572" s="368" t="s">
        <v>5146</v>
      </c>
      <c r="D1572" s="368" t="s">
        <v>5138</v>
      </c>
      <c r="E1572" s="368" t="s">
        <v>5147</v>
      </c>
    </row>
    <row r="1573" spans="1:5" x14ac:dyDescent="0.15">
      <c r="A1573" s="368" t="s">
        <v>5148</v>
      </c>
      <c r="B1573" s="368" t="s">
        <v>493</v>
      </c>
      <c r="C1573" s="368" t="s">
        <v>5149</v>
      </c>
      <c r="D1573" s="368" t="s">
        <v>5138</v>
      </c>
      <c r="E1573" s="368" t="s">
        <v>5150</v>
      </c>
    </row>
    <row r="1574" spans="1:5" x14ac:dyDescent="0.15">
      <c r="A1574" s="368" t="s">
        <v>5151</v>
      </c>
      <c r="B1574" s="368" t="s">
        <v>493</v>
      </c>
      <c r="C1574" s="368" t="s">
        <v>5152</v>
      </c>
      <c r="D1574" s="368" t="s">
        <v>5138</v>
      </c>
      <c r="E1574" s="368" t="s">
        <v>5153</v>
      </c>
    </row>
    <row r="1575" spans="1:5" x14ac:dyDescent="0.15">
      <c r="A1575" s="368" t="s">
        <v>5154</v>
      </c>
      <c r="B1575" s="368" t="s">
        <v>493</v>
      </c>
      <c r="C1575" s="368" t="s">
        <v>5155</v>
      </c>
      <c r="D1575" s="368" t="s">
        <v>5138</v>
      </c>
      <c r="E1575" s="368" t="s">
        <v>5156</v>
      </c>
    </row>
    <row r="1576" spans="1:5" x14ac:dyDescent="0.15">
      <c r="A1576" s="368" t="s">
        <v>5157</v>
      </c>
      <c r="B1576" s="368" t="s">
        <v>493</v>
      </c>
      <c r="C1576" s="368" t="s">
        <v>5158</v>
      </c>
      <c r="D1576" s="368" t="s">
        <v>5138</v>
      </c>
      <c r="E1576" s="368" t="s">
        <v>1824</v>
      </c>
    </row>
    <row r="1577" spans="1:5" x14ac:dyDescent="0.15">
      <c r="A1577" s="368" t="s">
        <v>5159</v>
      </c>
      <c r="B1577" s="368" t="s">
        <v>493</v>
      </c>
      <c r="C1577" s="368" t="s">
        <v>5160</v>
      </c>
      <c r="D1577" s="368" t="s">
        <v>5138</v>
      </c>
      <c r="E1577" s="368" t="s">
        <v>5161</v>
      </c>
    </row>
    <row r="1578" spans="1:5" x14ac:dyDescent="0.15">
      <c r="A1578" s="368" t="s">
        <v>5162</v>
      </c>
      <c r="B1578" s="368" t="s">
        <v>493</v>
      </c>
      <c r="C1578" s="368" t="s">
        <v>5163</v>
      </c>
      <c r="D1578" s="368" t="s">
        <v>5138</v>
      </c>
      <c r="E1578" s="368" t="s">
        <v>5164</v>
      </c>
    </row>
    <row r="1579" spans="1:5" x14ac:dyDescent="0.15">
      <c r="A1579" s="368" t="s">
        <v>5165</v>
      </c>
      <c r="B1579" s="368" t="s">
        <v>493</v>
      </c>
      <c r="C1579" s="368" t="s">
        <v>5166</v>
      </c>
      <c r="D1579" s="368" t="s">
        <v>5138</v>
      </c>
      <c r="E1579" s="368" t="s">
        <v>5167</v>
      </c>
    </row>
    <row r="1580" spans="1:5" x14ac:dyDescent="0.15">
      <c r="A1580" s="368" t="s">
        <v>5168</v>
      </c>
      <c r="B1580" s="368" t="s">
        <v>493</v>
      </c>
      <c r="C1580" s="368" t="s">
        <v>5169</v>
      </c>
      <c r="D1580" s="368" t="s">
        <v>5138</v>
      </c>
      <c r="E1580" s="368" t="s">
        <v>5170</v>
      </c>
    </row>
    <row r="1581" spans="1:5" x14ac:dyDescent="0.15">
      <c r="A1581" s="368" t="s">
        <v>5171</v>
      </c>
      <c r="B1581" s="368" t="s">
        <v>493</v>
      </c>
      <c r="C1581" s="368" t="s">
        <v>5172</v>
      </c>
      <c r="D1581" s="368" t="s">
        <v>5138</v>
      </c>
      <c r="E1581" s="368" t="s">
        <v>5173</v>
      </c>
    </row>
    <row r="1582" spans="1:5" x14ac:dyDescent="0.15">
      <c r="A1582" s="368" t="s">
        <v>5174</v>
      </c>
      <c r="B1582" s="368" t="s">
        <v>493</v>
      </c>
      <c r="C1582" s="368" t="s">
        <v>5175</v>
      </c>
      <c r="D1582" s="368" t="s">
        <v>5138</v>
      </c>
      <c r="E1582" s="368" t="s">
        <v>5176</v>
      </c>
    </row>
    <row r="1583" spans="1:5" x14ac:dyDescent="0.15">
      <c r="A1583" s="368" t="s">
        <v>5177</v>
      </c>
      <c r="B1583" s="368" t="s">
        <v>493</v>
      </c>
      <c r="C1583" s="368" t="s">
        <v>5178</v>
      </c>
      <c r="D1583" s="368" t="s">
        <v>5138</v>
      </c>
      <c r="E1583" s="368" t="s">
        <v>5179</v>
      </c>
    </row>
    <row r="1584" spans="1:5" x14ac:dyDescent="0.15">
      <c r="A1584" s="368" t="s">
        <v>5180</v>
      </c>
      <c r="B1584" s="368" t="s">
        <v>493</v>
      </c>
      <c r="C1584" s="368" t="s">
        <v>5181</v>
      </c>
      <c r="D1584" s="368" t="s">
        <v>5138</v>
      </c>
      <c r="E1584" s="368" t="s">
        <v>5182</v>
      </c>
    </row>
    <row r="1585" spans="1:5" x14ac:dyDescent="0.15">
      <c r="A1585" s="368" t="s">
        <v>5183</v>
      </c>
      <c r="B1585" s="368" t="s">
        <v>493</v>
      </c>
      <c r="C1585" s="368" t="s">
        <v>5184</v>
      </c>
      <c r="D1585" s="368" t="s">
        <v>5138</v>
      </c>
      <c r="E1585" s="368" t="s">
        <v>5185</v>
      </c>
    </row>
    <row r="1586" spans="1:5" x14ac:dyDescent="0.15">
      <c r="A1586" s="368" t="s">
        <v>5186</v>
      </c>
      <c r="B1586" s="368" t="s">
        <v>493</v>
      </c>
      <c r="C1586" s="368" t="s">
        <v>5187</v>
      </c>
      <c r="D1586" s="368" t="s">
        <v>5138</v>
      </c>
      <c r="E1586" s="368" t="s">
        <v>5188</v>
      </c>
    </row>
    <row r="1587" spans="1:5" x14ac:dyDescent="0.15">
      <c r="A1587" s="368" t="s">
        <v>5189</v>
      </c>
      <c r="B1587" s="368" t="s">
        <v>493</v>
      </c>
      <c r="C1587" s="368" t="s">
        <v>5190</v>
      </c>
      <c r="D1587" s="368" t="s">
        <v>5138</v>
      </c>
      <c r="E1587" s="368" t="s">
        <v>5191</v>
      </c>
    </row>
    <row r="1588" spans="1:5" x14ac:dyDescent="0.15">
      <c r="A1588" s="368" t="s">
        <v>5192</v>
      </c>
      <c r="B1588" s="368" t="s">
        <v>493</v>
      </c>
      <c r="C1588" s="368" t="s">
        <v>5193</v>
      </c>
      <c r="D1588" s="368" t="s">
        <v>5138</v>
      </c>
      <c r="E1588" s="368" t="s">
        <v>5194</v>
      </c>
    </row>
    <row r="1589" spans="1:5" x14ac:dyDescent="0.15">
      <c r="A1589" s="368" t="s">
        <v>5195</v>
      </c>
      <c r="B1589" s="368" t="s">
        <v>493</v>
      </c>
      <c r="C1589" s="368" t="s">
        <v>5196</v>
      </c>
      <c r="D1589" s="368" t="s">
        <v>5138</v>
      </c>
      <c r="E1589" s="368" t="s">
        <v>5197</v>
      </c>
    </row>
    <row r="1590" spans="1:5" x14ac:dyDescent="0.15">
      <c r="A1590" s="368" t="s">
        <v>5198</v>
      </c>
      <c r="B1590" s="368" t="s">
        <v>494</v>
      </c>
      <c r="C1590" s="368"/>
      <c r="D1590" s="368" t="s">
        <v>5199</v>
      </c>
      <c r="E1590" s="368"/>
    </row>
    <row r="1591" spans="1:5" x14ac:dyDescent="0.15">
      <c r="A1591" s="368" t="s">
        <v>5200</v>
      </c>
      <c r="B1591" s="368" t="s">
        <v>494</v>
      </c>
      <c r="C1591" s="368" t="s">
        <v>5201</v>
      </c>
      <c r="D1591" s="368" t="s">
        <v>5199</v>
      </c>
      <c r="E1591" s="368" t="s">
        <v>5202</v>
      </c>
    </row>
    <row r="1592" spans="1:5" x14ac:dyDescent="0.15">
      <c r="A1592" s="368" t="s">
        <v>5203</v>
      </c>
      <c r="B1592" s="368" t="s">
        <v>494</v>
      </c>
      <c r="C1592" s="368" t="s">
        <v>5204</v>
      </c>
      <c r="D1592" s="368" t="s">
        <v>5199</v>
      </c>
      <c r="E1592" s="368" t="s">
        <v>5205</v>
      </c>
    </row>
    <row r="1593" spans="1:5" x14ac:dyDescent="0.15">
      <c r="A1593" s="368" t="s">
        <v>5206</v>
      </c>
      <c r="B1593" s="368" t="s">
        <v>494</v>
      </c>
      <c r="C1593" s="368" t="s">
        <v>5207</v>
      </c>
      <c r="D1593" s="368" t="s">
        <v>5199</v>
      </c>
      <c r="E1593" s="368" t="s">
        <v>5208</v>
      </c>
    </row>
    <row r="1594" spans="1:5" x14ac:dyDescent="0.15">
      <c r="A1594" s="368" t="s">
        <v>5209</v>
      </c>
      <c r="B1594" s="368" t="s">
        <v>494</v>
      </c>
      <c r="C1594" s="368" t="s">
        <v>5210</v>
      </c>
      <c r="D1594" s="368" t="s">
        <v>5199</v>
      </c>
      <c r="E1594" s="368" t="s">
        <v>5211</v>
      </c>
    </row>
    <row r="1595" spans="1:5" x14ac:dyDescent="0.15">
      <c r="A1595" s="368" t="s">
        <v>5212</v>
      </c>
      <c r="B1595" s="368" t="s">
        <v>494</v>
      </c>
      <c r="C1595" s="368" t="s">
        <v>5213</v>
      </c>
      <c r="D1595" s="368" t="s">
        <v>5199</v>
      </c>
      <c r="E1595" s="368" t="s">
        <v>5214</v>
      </c>
    </row>
    <row r="1596" spans="1:5" x14ac:dyDescent="0.15">
      <c r="A1596" s="368" t="s">
        <v>5215</v>
      </c>
      <c r="B1596" s="368" t="s">
        <v>494</v>
      </c>
      <c r="C1596" s="368" t="s">
        <v>5216</v>
      </c>
      <c r="D1596" s="368" t="s">
        <v>5199</v>
      </c>
      <c r="E1596" s="368" t="s">
        <v>5217</v>
      </c>
    </row>
    <row r="1597" spans="1:5" x14ac:dyDescent="0.15">
      <c r="A1597" s="368" t="s">
        <v>5218</v>
      </c>
      <c r="B1597" s="368" t="s">
        <v>494</v>
      </c>
      <c r="C1597" s="368" t="s">
        <v>5219</v>
      </c>
      <c r="D1597" s="368" t="s">
        <v>5199</v>
      </c>
      <c r="E1597" s="368" t="s">
        <v>5220</v>
      </c>
    </row>
    <row r="1598" spans="1:5" x14ac:dyDescent="0.15">
      <c r="A1598" s="368" t="s">
        <v>5221</v>
      </c>
      <c r="B1598" s="368" t="s">
        <v>494</v>
      </c>
      <c r="C1598" s="368" t="s">
        <v>5222</v>
      </c>
      <c r="D1598" s="368" t="s">
        <v>5199</v>
      </c>
      <c r="E1598" s="368" t="s">
        <v>3537</v>
      </c>
    </row>
    <row r="1599" spans="1:5" x14ac:dyDescent="0.15">
      <c r="A1599" s="368" t="s">
        <v>5223</v>
      </c>
      <c r="B1599" s="368" t="s">
        <v>494</v>
      </c>
      <c r="C1599" s="368" t="s">
        <v>5224</v>
      </c>
      <c r="D1599" s="368" t="s">
        <v>5199</v>
      </c>
      <c r="E1599" s="368" t="s">
        <v>5225</v>
      </c>
    </row>
    <row r="1600" spans="1:5" x14ac:dyDescent="0.15">
      <c r="A1600" s="368" t="s">
        <v>5226</v>
      </c>
      <c r="B1600" s="368" t="s">
        <v>494</v>
      </c>
      <c r="C1600" s="368" t="s">
        <v>5227</v>
      </c>
      <c r="D1600" s="368" t="s">
        <v>5199</v>
      </c>
      <c r="E1600" s="368" t="s">
        <v>5228</v>
      </c>
    </row>
    <row r="1601" spans="1:5" x14ac:dyDescent="0.15">
      <c r="A1601" s="368" t="s">
        <v>5229</v>
      </c>
      <c r="B1601" s="368" t="s">
        <v>494</v>
      </c>
      <c r="C1601" s="368" t="s">
        <v>5230</v>
      </c>
      <c r="D1601" s="368" t="s">
        <v>5199</v>
      </c>
      <c r="E1601" s="368" t="s">
        <v>5231</v>
      </c>
    </row>
    <row r="1602" spans="1:5" x14ac:dyDescent="0.15">
      <c r="A1602" s="368" t="s">
        <v>5232</v>
      </c>
      <c r="B1602" s="368" t="s">
        <v>494</v>
      </c>
      <c r="C1602" s="368" t="s">
        <v>5233</v>
      </c>
      <c r="D1602" s="368" t="s">
        <v>5199</v>
      </c>
      <c r="E1602" s="368" t="s">
        <v>5234</v>
      </c>
    </row>
    <row r="1603" spans="1:5" x14ac:dyDescent="0.15">
      <c r="A1603" s="368" t="s">
        <v>5235</v>
      </c>
      <c r="B1603" s="368" t="s">
        <v>494</v>
      </c>
      <c r="C1603" s="368" t="s">
        <v>5236</v>
      </c>
      <c r="D1603" s="368" t="s">
        <v>5199</v>
      </c>
      <c r="E1603" s="368" t="s">
        <v>5237</v>
      </c>
    </row>
    <row r="1604" spans="1:5" x14ac:dyDescent="0.15">
      <c r="A1604" s="368" t="s">
        <v>5238</v>
      </c>
      <c r="B1604" s="368" t="s">
        <v>494</v>
      </c>
      <c r="C1604" s="368" t="s">
        <v>5239</v>
      </c>
      <c r="D1604" s="368" t="s">
        <v>5199</v>
      </c>
      <c r="E1604" s="368" t="s">
        <v>5240</v>
      </c>
    </row>
    <row r="1605" spans="1:5" x14ac:dyDescent="0.15">
      <c r="A1605" s="368" t="s">
        <v>5241</v>
      </c>
      <c r="B1605" s="368" t="s">
        <v>494</v>
      </c>
      <c r="C1605" s="368" t="s">
        <v>5242</v>
      </c>
      <c r="D1605" s="368" t="s">
        <v>5199</v>
      </c>
      <c r="E1605" s="368" t="s">
        <v>5243</v>
      </c>
    </row>
    <row r="1606" spans="1:5" x14ac:dyDescent="0.15">
      <c r="A1606" s="368" t="s">
        <v>5244</v>
      </c>
      <c r="B1606" s="368" t="s">
        <v>494</v>
      </c>
      <c r="C1606" s="368" t="s">
        <v>5245</v>
      </c>
      <c r="D1606" s="368" t="s">
        <v>5199</v>
      </c>
      <c r="E1606" s="368" t="s">
        <v>5246</v>
      </c>
    </row>
    <row r="1607" spans="1:5" x14ac:dyDescent="0.15">
      <c r="A1607" s="368" t="s">
        <v>5247</v>
      </c>
      <c r="B1607" s="368" t="s">
        <v>494</v>
      </c>
      <c r="C1607" s="368" t="s">
        <v>5248</v>
      </c>
      <c r="D1607" s="368" t="s">
        <v>5199</v>
      </c>
      <c r="E1607" s="368" t="s">
        <v>5249</v>
      </c>
    </row>
    <row r="1608" spans="1:5" x14ac:dyDescent="0.15">
      <c r="A1608" s="368" t="s">
        <v>5250</v>
      </c>
      <c r="B1608" s="368" t="s">
        <v>494</v>
      </c>
      <c r="C1608" s="368" t="s">
        <v>5251</v>
      </c>
      <c r="D1608" s="368" t="s">
        <v>5199</v>
      </c>
      <c r="E1608" s="368" t="s">
        <v>5252</v>
      </c>
    </row>
    <row r="1609" spans="1:5" x14ac:dyDescent="0.15">
      <c r="A1609" s="368" t="s">
        <v>5253</v>
      </c>
      <c r="B1609" s="368" t="s">
        <v>494</v>
      </c>
      <c r="C1609" s="368" t="s">
        <v>5254</v>
      </c>
      <c r="D1609" s="368" t="s">
        <v>5199</v>
      </c>
      <c r="E1609" s="368" t="s">
        <v>5255</v>
      </c>
    </row>
    <row r="1610" spans="1:5" x14ac:dyDescent="0.15">
      <c r="A1610" s="368" t="s">
        <v>5256</v>
      </c>
      <c r="B1610" s="368" t="s">
        <v>494</v>
      </c>
      <c r="C1610" s="368" t="s">
        <v>5257</v>
      </c>
      <c r="D1610" s="368" t="s">
        <v>5199</v>
      </c>
      <c r="E1610" s="368" t="s">
        <v>5258</v>
      </c>
    </row>
    <row r="1611" spans="1:5" x14ac:dyDescent="0.15">
      <c r="A1611" s="368" t="s">
        <v>5259</v>
      </c>
      <c r="B1611" s="368" t="s">
        <v>494</v>
      </c>
      <c r="C1611" s="368" t="s">
        <v>5260</v>
      </c>
      <c r="D1611" s="368" t="s">
        <v>5199</v>
      </c>
      <c r="E1611" s="368" t="s">
        <v>5261</v>
      </c>
    </row>
    <row r="1612" spans="1:5" x14ac:dyDescent="0.15">
      <c r="A1612" s="368" t="s">
        <v>5262</v>
      </c>
      <c r="B1612" s="368" t="s">
        <v>495</v>
      </c>
      <c r="C1612" s="368"/>
      <c r="D1612" s="368" t="s">
        <v>5263</v>
      </c>
      <c r="E1612" s="368"/>
    </row>
    <row r="1613" spans="1:5" x14ac:dyDescent="0.15">
      <c r="A1613" s="368" t="s">
        <v>5264</v>
      </c>
      <c r="B1613" s="368" t="s">
        <v>495</v>
      </c>
      <c r="C1613" s="368" t="s">
        <v>5265</v>
      </c>
      <c r="D1613" s="368" t="s">
        <v>5263</v>
      </c>
      <c r="E1613" s="368" t="s">
        <v>5266</v>
      </c>
    </row>
    <row r="1614" spans="1:5" x14ac:dyDescent="0.15">
      <c r="A1614" s="368" t="s">
        <v>5267</v>
      </c>
      <c r="B1614" s="368" t="s">
        <v>495</v>
      </c>
      <c r="C1614" s="368" t="s">
        <v>5268</v>
      </c>
      <c r="D1614" s="368" t="s">
        <v>5263</v>
      </c>
      <c r="E1614" s="368" t="s">
        <v>5269</v>
      </c>
    </row>
    <row r="1615" spans="1:5" x14ac:dyDescent="0.15">
      <c r="A1615" s="368" t="s">
        <v>5270</v>
      </c>
      <c r="B1615" s="368" t="s">
        <v>495</v>
      </c>
      <c r="C1615" s="368" t="s">
        <v>5271</v>
      </c>
      <c r="D1615" s="368" t="s">
        <v>5263</v>
      </c>
      <c r="E1615" s="368" t="s">
        <v>5272</v>
      </c>
    </row>
    <row r="1616" spans="1:5" x14ac:dyDescent="0.15">
      <c r="A1616" s="368" t="s">
        <v>5273</v>
      </c>
      <c r="B1616" s="368" t="s">
        <v>495</v>
      </c>
      <c r="C1616" s="368" t="s">
        <v>5274</v>
      </c>
      <c r="D1616" s="368" t="s">
        <v>5263</v>
      </c>
      <c r="E1616" s="368" t="s">
        <v>5275</v>
      </c>
    </row>
    <row r="1617" spans="1:5" x14ac:dyDescent="0.15">
      <c r="A1617" s="368" t="s">
        <v>5276</v>
      </c>
      <c r="B1617" s="368" t="s">
        <v>495</v>
      </c>
      <c r="C1617" s="368" t="s">
        <v>5277</v>
      </c>
      <c r="D1617" s="368" t="s">
        <v>5263</v>
      </c>
      <c r="E1617" s="368" t="s">
        <v>5278</v>
      </c>
    </row>
    <row r="1618" spans="1:5" x14ac:dyDescent="0.15">
      <c r="A1618" s="368" t="s">
        <v>5279</v>
      </c>
      <c r="B1618" s="368" t="s">
        <v>495</v>
      </c>
      <c r="C1618" s="368" t="s">
        <v>5280</v>
      </c>
      <c r="D1618" s="368" t="s">
        <v>5263</v>
      </c>
      <c r="E1618" s="368" t="s">
        <v>5281</v>
      </c>
    </row>
    <row r="1619" spans="1:5" x14ac:dyDescent="0.15">
      <c r="A1619" s="368" t="s">
        <v>5282</v>
      </c>
      <c r="B1619" s="368" t="s">
        <v>495</v>
      </c>
      <c r="C1619" s="368" t="s">
        <v>5283</v>
      </c>
      <c r="D1619" s="368" t="s">
        <v>5263</v>
      </c>
      <c r="E1619" s="368" t="s">
        <v>5284</v>
      </c>
    </row>
    <row r="1620" spans="1:5" x14ac:dyDescent="0.15">
      <c r="A1620" s="368" t="s">
        <v>5285</v>
      </c>
      <c r="B1620" s="368" t="s">
        <v>495</v>
      </c>
      <c r="C1620" s="368" t="s">
        <v>5286</v>
      </c>
      <c r="D1620" s="368" t="s">
        <v>5263</v>
      </c>
      <c r="E1620" s="368" t="s">
        <v>5287</v>
      </c>
    </row>
    <row r="1621" spans="1:5" x14ac:dyDescent="0.15">
      <c r="A1621" s="368" t="s">
        <v>5288</v>
      </c>
      <c r="B1621" s="368" t="s">
        <v>495</v>
      </c>
      <c r="C1621" s="368" t="s">
        <v>5289</v>
      </c>
      <c r="D1621" s="368" t="s">
        <v>5263</v>
      </c>
      <c r="E1621" s="368" t="s">
        <v>5290</v>
      </c>
    </row>
    <row r="1622" spans="1:5" x14ac:dyDescent="0.15">
      <c r="A1622" s="368" t="s">
        <v>5291</v>
      </c>
      <c r="B1622" s="368" t="s">
        <v>495</v>
      </c>
      <c r="C1622" s="368" t="s">
        <v>5292</v>
      </c>
      <c r="D1622" s="368" t="s">
        <v>5263</v>
      </c>
      <c r="E1622" s="368" t="s">
        <v>5293</v>
      </c>
    </row>
    <row r="1623" spans="1:5" x14ac:dyDescent="0.15">
      <c r="A1623" s="368" t="s">
        <v>5294</v>
      </c>
      <c r="B1623" s="368" t="s">
        <v>495</v>
      </c>
      <c r="C1623" s="368" t="s">
        <v>5295</v>
      </c>
      <c r="D1623" s="368" t="s">
        <v>5263</v>
      </c>
      <c r="E1623" s="368" t="s">
        <v>5296</v>
      </c>
    </row>
    <row r="1624" spans="1:5" x14ac:dyDescent="0.15">
      <c r="A1624" s="368" t="s">
        <v>5297</v>
      </c>
      <c r="B1624" s="368" t="s">
        <v>495</v>
      </c>
      <c r="C1624" s="368" t="s">
        <v>5298</v>
      </c>
      <c r="D1624" s="368" t="s">
        <v>5263</v>
      </c>
      <c r="E1624" s="368" t="s">
        <v>5299</v>
      </c>
    </row>
    <row r="1625" spans="1:5" x14ac:dyDescent="0.15">
      <c r="A1625" s="368" t="s">
        <v>5300</v>
      </c>
      <c r="B1625" s="368" t="s">
        <v>495</v>
      </c>
      <c r="C1625" s="368" t="s">
        <v>5301</v>
      </c>
      <c r="D1625" s="368" t="s">
        <v>5263</v>
      </c>
      <c r="E1625" s="368" t="s">
        <v>5302</v>
      </c>
    </row>
    <row r="1626" spans="1:5" x14ac:dyDescent="0.15">
      <c r="A1626" s="368" t="s">
        <v>5303</v>
      </c>
      <c r="B1626" s="368" t="s">
        <v>495</v>
      </c>
      <c r="C1626" s="368" t="s">
        <v>5304</v>
      </c>
      <c r="D1626" s="368" t="s">
        <v>5263</v>
      </c>
      <c r="E1626" s="368" t="s">
        <v>5305</v>
      </c>
    </row>
    <row r="1627" spans="1:5" x14ac:dyDescent="0.15">
      <c r="A1627" s="368" t="s">
        <v>5306</v>
      </c>
      <c r="B1627" s="368" t="s">
        <v>495</v>
      </c>
      <c r="C1627" s="368" t="s">
        <v>1402</v>
      </c>
      <c r="D1627" s="368" t="s">
        <v>5263</v>
      </c>
      <c r="E1627" s="368" t="s">
        <v>1403</v>
      </c>
    </row>
    <row r="1628" spans="1:5" x14ac:dyDescent="0.15">
      <c r="A1628" s="368" t="s">
        <v>5307</v>
      </c>
      <c r="B1628" s="368" t="s">
        <v>495</v>
      </c>
      <c r="C1628" s="368" t="s">
        <v>5308</v>
      </c>
      <c r="D1628" s="368" t="s">
        <v>5263</v>
      </c>
      <c r="E1628" s="368" t="s">
        <v>5309</v>
      </c>
    </row>
    <row r="1629" spans="1:5" x14ac:dyDescent="0.15">
      <c r="A1629" s="368" t="s">
        <v>5310</v>
      </c>
      <c r="B1629" s="368" t="s">
        <v>495</v>
      </c>
      <c r="C1629" s="368" t="s">
        <v>5311</v>
      </c>
      <c r="D1629" s="368" t="s">
        <v>5263</v>
      </c>
      <c r="E1629" s="368" t="s">
        <v>5312</v>
      </c>
    </row>
    <row r="1630" spans="1:5" x14ac:dyDescent="0.15">
      <c r="A1630" s="368" t="s">
        <v>5313</v>
      </c>
      <c r="B1630" s="368" t="s">
        <v>495</v>
      </c>
      <c r="C1630" s="368" t="s">
        <v>5314</v>
      </c>
      <c r="D1630" s="368" t="s">
        <v>5263</v>
      </c>
      <c r="E1630" s="368" t="s">
        <v>5315</v>
      </c>
    </row>
    <row r="1631" spans="1:5" x14ac:dyDescent="0.15">
      <c r="A1631" s="368" t="s">
        <v>5316</v>
      </c>
      <c r="B1631" s="368" t="s">
        <v>495</v>
      </c>
      <c r="C1631" s="368" t="s">
        <v>5317</v>
      </c>
      <c r="D1631" s="368" t="s">
        <v>5263</v>
      </c>
      <c r="E1631" s="368" t="s">
        <v>5318</v>
      </c>
    </row>
    <row r="1632" spans="1:5" x14ac:dyDescent="0.15">
      <c r="A1632" s="368" t="s">
        <v>5319</v>
      </c>
      <c r="B1632" s="368" t="s">
        <v>495</v>
      </c>
      <c r="C1632" s="368" t="s">
        <v>5320</v>
      </c>
      <c r="D1632" s="368" t="s">
        <v>5263</v>
      </c>
      <c r="E1632" s="368" t="s">
        <v>5321</v>
      </c>
    </row>
    <row r="1633" spans="1:5" x14ac:dyDescent="0.15">
      <c r="A1633" s="368" t="s">
        <v>5322</v>
      </c>
      <c r="B1633" s="368" t="s">
        <v>495</v>
      </c>
      <c r="C1633" s="368" t="s">
        <v>5323</v>
      </c>
      <c r="D1633" s="368" t="s">
        <v>5263</v>
      </c>
      <c r="E1633" s="368" t="s">
        <v>5324</v>
      </c>
    </row>
    <row r="1634" spans="1:5" x14ac:dyDescent="0.15">
      <c r="A1634" s="368" t="s">
        <v>5325</v>
      </c>
      <c r="B1634" s="368" t="s">
        <v>495</v>
      </c>
      <c r="C1634" s="368" t="s">
        <v>5326</v>
      </c>
      <c r="D1634" s="368" t="s">
        <v>5263</v>
      </c>
      <c r="E1634" s="368" t="s">
        <v>5327</v>
      </c>
    </row>
    <row r="1635" spans="1:5" x14ac:dyDescent="0.15">
      <c r="A1635" s="368" t="s">
        <v>5328</v>
      </c>
      <c r="B1635" s="368" t="s">
        <v>495</v>
      </c>
      <c r="C1635" s="368" t="s">
        <v>1577</v>
      </c>
      <c r="D1635" s="368" t="s">
        <v>5263</v>
      </c>
      <c r="E1635" s="368" t="s">
        <v>1578</v>
      </c>
    </row>
    <row r="1636" spans="1:5" x14ac:dyDescent="0.15">
      <c r="A1636" s="368" t="s">
        <v>5329</v>
      </c>
      <c r="B1636" s="368" t="s">
        <v>495</v>
      </c>
      <c r="C1636" s="368" t="s">
        <v>5330</v>
      </c>
      <c r="D1636" s="368" t="s">
        <v>5263</v>
      </c>
      <c r="E1636" s="368" t="s">
        <v>5331</v>
      </c>
    </row>
    <row r="1637" spans="1:5" x14ac:dyDescent="0.15">
      <c r="A1637" s="368" t="s">
        <v>5332</v>
      </c>
      <c r="B1637" s="368" t="s">
        <v>495</v>
      </c>
      <c r="C1637" s="368" t="s">
        <v>3175</v>
      </c>
      <c r="D1637" s="368" t="s">
        <v>5263</v>
      </c>
      <c r="E1637" s="368" t="s">
        <v>3176</v>
      </c>
    </row>
    <row r="1638" spans="1:5" x14ac:dyDescent="0.15">
      <c r="A1638" s="368" t="s">
        <v>5333</v>
      </c>
      <c r="B1638" s="368" t="s">
        <v>495</v>
      </c>
      <c r="C1638" s="368" t="s">
        <v>5334</v>
      </c>
      <c r="D1638" s="368" t="s">
        <v>5263</v>
      </c>
      <c r="E1638" s="368" t="s">
        <v>5335</v>
      </c>
    </row>
    <row r="1639" spans="1:5" x14ac:dyDescent="0.15">
      <c r="A1639" s="368" t="s">
        <v>5336</v>
      </c>
      <c r="B1639" s="368" t="s">
        <v>495</v>
      </c>
      <c r="C1639" s="368" t="s">
        <v>5337</v>
      </c>
      <c r="D1639" s="368" t="s">
        <v>5263</v>
      </c>
      <c r="E1639" s="368" t="s">
        <v>5338</v>
      </c>
    </row>
    <row r="1640" spans="1:5" x14ac:dyDescent="0.15">
      <c r="A1640" s="368" t="s">
        <v>5339</v>
      </c>
      <c r="B1640" s="368" t="s">
        <v>495</v>
      </c>
      <c r="C1640" s="368" t="s">
        <v>5340</v>
      </c>
      <c r="D1640" s="368" t="s">
        <v>5263</v>
      </c>
      <c r="E1640" s="368" t="s">
        <v>5341</v>
      </c>
    </row>
    <row r="1641" spans="1:5" x14ac:dyDescent="0.15">
      <c r="A1641" s="368" t="s">
        <v>5342</v>
      </c>
      <c r="B1641" s="368" t="s">
        <v>495</v>
      </c>
      <c r="C1641" s="368" t="s">
        <v>5343</v>
      </c>
      <c r="D1641" s="368" t="s">
        <v>5263</v>
      </c>
      <c r="E1641" s="368" t="s">
        <v>5344</v>
      </c>
    </row>
    <row r="1642" spans="1:5" x14ac:dyDescent="0.15">
      <c r="A1642" s="368" t="s">
        <v>5345</v>
      </c>
      <c r="B1642" s="368" t="s">
        <v>495</v>
      </c>
      <c r="C1642" s="368" t="s">
        <v>5346</v>
      </c>
      <c r="D1642" s="368" t="s">
        <v>5263</v>
      </c>
      <c r="E1642" s="368" t="s">
        <v>5347</v>
      </c>
    </row>
    <row r="1643" spans="1:5" x14ac:dyDescent="0.15">
      <c r="A1643" s="368" t="s">
        <v>5348</v>
      </c>
      <c r="B1643" s="368" t="s">
        <v>495</v>
      </c>
      <c r="C1643" s="368" t="s">
        <v>5349</v>
      </c>
      <c r="D1643" s="368" t="s">
        <v>5263</v>
      </c>
      <c r="E1643" s="368" t="s">
        <v>5350</v>
      </c>
    </row>
    <row r="1644" spans="1:5" x14ac:dyDescent="0.15">
      <c r="A1644" s="368" t="s">
        <v>5351</v>
      </c>
      <c r="B1644" s="368" t="s">
        <v>495</v>
      </c>
      <c r="C1644" s="368" t="s">
        <v>5352</v>
      </c>
      <c r="D1644" s="368" t="s">
        <v>5263</v>
      </c>
      <c r="E1644" s="368" t="s">
        <v>5353</v>
      </c>
    </row>
    <row r="1645" spans="1:5" x14ac:dyDescent="0.15">
      <c r="A1645" s="368" t="s">
        <v>5354</v>
      </c>
      <c r="B1645" s="368" t="s">
        <v>495</v>
      </c>
      <c r="C1645" s="368" t="s">
        <v>5355</v>
      </c>
      <c r="D1645" s="368" t="s">
        <v>5263</v>
      </c>
      <c r="E1645" s="368" t="s">
        <v>5356</v>
      </c>
    </row>
    <row r="1646" spans="1:5" x14ac:dyDescent="0.15">
      <c r="A1646" s="368" t="s">
        <v>5357</v>
      </c>
      <c r="B1646" s="368" t="s">
        <v>495</v>
      </c>
      <c r="C1646" s="368" t="s">
        <v>5358</v>
      </c>
      <c r="D1646" s="368" t="s">
        <v>5263</v>
      </c>
      <c r="E1646" s="368" t="s">
        <v>5359</v>
      </c>
    </row>
    <row r="1647" spans="1:5" x14ac:dyDescent="0.15">
      <c r="A1647" s="368" t="s">
        <v>5360</v>
      </c>
      <c r="B1647" s="368" t="s">
        <v>495</v>
      </c>
      <c r="C1647" s="368" t="s">
        <v>5361</v>
      </c>
      <c r="D1647" s="368" t="s">
        <v>5263</v>
      </c>
      <c r="E1647" s="368" t="s">
        <v>5362</v>
      </c>
    </row>
    <row r="1648" spans="1:5" x14ac:dyDescent="0.15">
      <c r="A1648" s="368" t="s">
        <v>5363</v>
      </c>
      <c r="B1648" s="368" t="s">
        <v>495</v>
      </c>
      <c r="C1648" s="368" t="s">
        <v>5364</v>
      </c>
      <c r="D1648" s="368" t="s">
        <v>5263</v>
      </c>
      <c r="E1648" s="368" t="s">
        <v>5365</v>
      </c>
    </row>
    <row r="1649" spans="1:5" x14ac:dyDescent="0.15">
      <c r="A1649" s="368" t="s">
        <v>5366</v>
      </c>
      <c r="B1649" s="368" t="s">
        <v>495</v>
      </c>
      <c r="C1649" s="368" t="s">
        <v>5367</v>
      </c>
      <c r="D1649" s="368" t="s">
        <v>5263</v>
      </c>
      <c r="E1649" s="368" t="s">
        <v>5368</v>
      </c>
    </row>
    <row r="1650" spans="1:5" x14ac:dyDescent="0.15">
      <c r="A1650" s="368" t="s">
        <v>5369</v>
      </c>
      <c r="B1650" s="368" t="s">
        <v>495</v>
      </c>
      <c r="C1650" s="368" t="s">
        <v>5370</v>
      </c>
      <c r="D1650" s="368" t="s">
        <v>5263</v>
      </c>
      <c r="E1650" s="368" t="s">
        <v>5371</v>
      </c>
    </row>
    <row r="1651" spans="1:5" x14ac:dyDescent="0.15">
      <c r="A1651" s="368" t="s">
        <v>5372</v>
      </c>
      <c r="B1651" s="368" t="s">
        <v>495</v>
      </c>
      <c r="C1651" s="368" t="s">
        <v>5373</v>
      </c>
      <c r="D1651" s="368" t="s">
        <v>5263</v>
      </c>
      <c r="E1651" s="368" t="s">
        <v>5374</v>
      </c>
    </row>
    <row r="1652" spans="1:5" x14ac:dyDescent="0.15">
      <c r="A1652" s="368" t="s">
        <v>5375</v>
      </c>
      <c r="B1652" s="368" t="s">
        <v>495</v>
      </c>
      <c r="C1652" s="368" t="s">
        <v>5376</v>
      </c>
      <c r="D1652" s="368" t="s">
        <v>5263</v>
      </c>
      <c r="E1652" s="368" t="s">
        <v>5377</v>
      </c>
    </row>
    <row r="1653" spans="1:5" x14ac:dyDescent="0.15">
      <c r="A1653" s="368" t="s">
        <v>5378</v>
      </c>
      <c r="B1653" s="368" t="s">
        <v>495</v>
      </c>
      <c r="C1653" s="368" t="s">
        <v>5379</v>
      </c>
      <c r="D1653" s="368" t="s">
        <v>5263</v>
      </c>
      <c r="E1653" s="368" t="s">
        <v>5380</v>
      </c>
    </row>
    <row r="1654" spans="1:5" x14ac:dyDescent="0.15">
      <c r="A1654" s="368" t="s">
        <v>5381</v>
      </c>
      <c r="B1654" s="368" t="s">
        <v>495</v>
      </c>
      <c r="C1654" s="368" t="s">
        <v>5382</v>
      </c>
      <c r="D1654" s="368" t="s">
        <v>5263</v>
      </c>
      <c r="E1654" s="368" t="s">
        <v>5383</v>
      </c>
    </row>
    <row r="1655" spans="1:5" x14ac:dyDescent="0.15">
      <c r="A1655" s="368" t="s">
        <v>5384</v>
      </c>
      <c r="B1655" s="368" t="s">
        <v>495</v>
      </c>
      <c r="C1655" s="368" t="s">
        <v>5385</v>
      </c>
      <c r="D1655" s="368" t="s">
        <v>5263</v>
      </c>
      <c r="E1655" s="368" t="s">
        <v>5386</v>
      </c>
    </row>
    <row r="1656" spans="1:5" x14ac:dyDescent="0.15">
      <c r="A1656" s="368" t="s">
        <v>5387</v>
      </c>
      <c r="B1656" s="368" t="s">
        <v>495</v>
      </c>
      <c r="C1656" s="368" t="s">
        <v>5388</v>
      </c>
      <c r="D1656" s="368" t="s">
        <v>5263</v>
      </c>
      <c r="E1656" s="368" t="s">
        <v>5389</v>
      </c>
    </row>
    <row r="1657" spans="1:5" x14ac:dyDescent="0.15">
      <c r="A1657" s="368" t="s">
        <v>5390</v>
      </c>
      <c r="B1657" s="368" t="s">
        <v>495</v>
      </c>
      <c r="C1657" s="368" t="s">
        <v>5391</v>
      </c>
      <c r="D1657" s="368" t="s">
        <v>5263</v>
      </c>
      <c r="E1657" s="368" t="s">
        <v>5392</v>
      </c>
    </row>
    <row r="1658" spans="1:5" x14ac:dyDescent="0.15">
      <c r="A1658" s="368" t="s">
        <v>5393</v>
      </c>
      <c r="B1658" s="368" t="s">
        <v>496</v>
      </c>
      <c r="C1658" s="368"/>
      <c r="D1658" s="368" t="s">
        <v>5394</v>
      </c>
      <c r="E1658" s="368"/>
    </row>
    <row r="1659" spans="1:5" x14ac:dyDescent="0.15">
      <c r="A1659" s="368" t="s">
        <v>5395</v>
      </c>
      <c r="B1659" s="368" t="s">
        <v>496</v>
      </c>
      <c r="C1659" s="368" t="s">
        <v>5396</v>
      </c>
      <c r="D1659" s="368" t="s">
        <v>5394</v>
      </c>
      <c r="E1659" s="368" t="s">
        <v>5397</v>
      </c>
    </row>
    <row r="1660" spans="1:5" x14ac:dyDescent="0.15">
      <c r="A1660" s="368" t="s">
        <v>5398</v>
      </c>
      <c r="B1660" s="368" t="s">
        <v>496</v>
      </c>
      <c r="C1660" s="368" t="s">
        <v>5399</v>
      </c>
      <c r="D1660" s="368" t="s">
        <v>5394</v>
      </c>
      <c r="E1660" s="368" t="s">
        <v>5400</v>
      </c>
    </row>
    <row r="1661" spans="1:5" x14ac:dyDescent="0.15">
      <c r="A1661" s="368" t="s">
        <v>5401</v>
      </c>
      <c r="B1661" s="368" t="s">
        <v>496</v>
      </c>
      <c r="C1661" s="368" t="s">
        <v>5402</v>
      </c>
      <c r="D1661" s="368" t="s">
        <v>5394</v>
      </c>
      <c r="E1661" s="368" t="s">
        <v>5403</v>
      </c>
    </row>
    <row r="1662" spans="1:5" x14ac:dyDescent="0.15">
      <c r="A1662" s="368" t="s">
        <v>5404</v>
      </c>
      <c r="B1662" s="368" t="s">
        <v>496</v>
      </c>
      <c r="C1662" s="368" t="s">
        <v>5405</v>
      </c>
      <c r="D1662" s="368" t="s">
        <v>5394</v>
      </c>
      <c r="E1662" s="368" t="s">
        <v>5406</v>
      </c>
    </row>
    <row r="1663" spans="1:5" x14ac:dyDescent="0.15">
      <c r="A1663" s="368" t="s">
        <v>5407</v>
      </c>
      <c r="B1663" s="368" t="s">
        <v>496</v>
      </c>
      <c r="C1663" s="368" t="s">
        <v>5408</v>
      </c>
      <c r="D1663" s="368" t="s">
        <v>5394</v>
      </c>
      <c r="E1663" s="368" t="s">
        <v>5409</v>
      </c>
    </row>
    <row r="1664" spans="1:5" x14ac:dyDescent="0.15">
      <c r="A1664" s="368" t="s">
        <v>5410</v>
      </c>
      <c r="B1664" s="368" t="s">
        <v>496</v>
      </c>
      <c r="C1664" s="368" t="s">
        <v>5411</v>
      </c>
      <c r="D1664" s="368" t="s">
        <v>5394</v>
      </c>
      <c r="E1664" s="368" t="s">
        <v>5412</v>
      </c>
    </row>
    <row r="1665" spans="1:5" x14ac:dyDescent="0.15">
      <c r="A1665" s="368" t="s">
        <v>5413</v>
      </c>
      <c r="B1665" s="368" t="s">
        <v>496</v>
      </c>
      <c r="C1665" s="368" t="s">
        <v>5414</v>
      </c>
      <c r="D1665" s="368" t="s">
        <v>5394</v>
      </c>
      <c r="E1665" s="368" t="s">
        <v>5415</v>
      </c>
    </row>
    <row r="1666" spans="1:5" x14ac:dyDescent="0.15">
      <c r="A1666" s="368" t="s">
        <v>5416</v>
      </c>
      <c r="B1666" s="368" t="s">
        <v>496</v>
      </c>
      <c r="C1666" s="368" t="s">
        <v>5417</v>
      </c>
      <c r="D1666" s="368" t="s">
        <v>5394</v>
      </c>
      <c r="E1666" s="368" t="s">
        <v>5418</v>
      </c>
    </row>
    <row r="1667" spans="1:5" x14ac:dyDescent="0.15">
      <c r="A1667" s="368" t="s">
        <v>5419</v>
      </c>
      <c r="B1667" s="368" t="s">
        <v>496</v>
      </c>
      <c r="C1667" s="368" t="s">
        <v>5420</v>
      </c>
      <c r="D1667" s="368" t="s">
        <v>5394</v>
      </c>
      <c r="E1667" s="368" t="s">
        <v>5421</v>
      </c>
    </row>
    <row r="1668" spans="1:5" x14ac:dyDescent="0.15">
      <c r="A1668" s="368" t="s">
        <v>5422</v>
      </c>
      <c r="B1668" s="368" t="s">
        <v>496</v>
      </c>
      <c r="C1668" s="368" t="s">
        <v>5423</v>
      </c>
      <c r="D1668" s="368" t="s">
        <v>5394</v>
      </c>
      <c r="E1668" s="368" t="s">
        <v>5424</v>
      </c>
    </row>
    <row r="1669" spans="1:5" x14ac:dyDescent="0.15">
      <c r="A1669" s="368" t="s">
        <v>5425</v>
      </c>
      <c r="B1669" s="368" t="s">
        <v>496</v>
      </c>
      <c r="C1669" s="368" t="s">
        <v>5426</v>
      </c>
      <c r="D1669" s="368" t="s">
        <v>5394</v>
      </c>
      <c r="E1669" s="368" t="s">
        <v>5427</v>
      </c>
    </row>
    <row r="1670" spans="1:5" x14ac:dyDescent="0.15">
      <c r="A1670" s="368" t="s">
        <v>5428</v>
      </c>
      <c r="B1670" s="368" t="s">
        <v>496</v>
      </c>
      <c r="C1670" s="368" t="s">
        <v>5429</v>
      </c>
      <c r="D1670" s="368" t="s">
        <v>5394</v>
      </c>
      <c r="E1670" s="368" t="s">
        <v>5430</v>
      </c>
    </row>
    <row r="1671" spans="1:5" x14ac:dyDescent="0.15">
      <c r="A1671" s="368" t="s">
        <v>5431</v>
      </c>
      <c r="B1671" s="368" t="s">
        <v>496</v>
      </c>
      <c r="C1671" s="368" t="s">
        <v>5432</v>
      </c>
      <c r="D1671" s="368" t="s">
        <v>5394</v>
      </c>
      <c r="E1671" s="368" t="s">
        <v>5433</v>
      </c>
    </row>
    <row r="1672" spans="1:5" x14ac:dyDescent="0.15">
      <c r="A1672" s="368" t="s">
        <v>5434</v>
      </c>
      <c r="B1672" s="368" t="s">
        <v>496</v>
      </c>
      <c r="C1672" s="368" t="s">
        <v>5435</v>
      </c>
      <c r="D1672" s="368" t="s">
        <v>5394</v>
      </c>
      <c r="E1672" s="368" t="s">
        <v>5436</v>
      </c>
    </row>
    <row r="1673" spans="1:5" x14ac:dyDescent="0.15">
      <c r="A1673" s="368" t="s">
        <v>5437</v>
      </c>
      <c r="B1673" s="368" t="s">
        <v>496</v>
      </c>
      <c r="C1673" s="368" t="s">
        <v>5438</v>
      </c>
      <c r="D1673" s="368" t="s">
        <v>5394</v>
      </c>
      <c r="E1673" s="368" t="s">
        <v>5439</v>
      </c>
    </row>
    <row r="1674" spans="1:5" x14ac:dyDescent="0.15">
      <c r="A1674" s="368" t="s">
        <v>5440</v>
      </c>
      <c r="B1674" s="368" t="s">
        <v>496</v>
      </c>
      <c r="C1674" s="368" t="s">
        <v>5441</v>
      </c>
      <c r="D1674" s="368" t="s">
        <v>5394</v>
      </c>
      <c r="E1674" s="368" t="s">
        <v>5442</v>
      </c>
    </row>
    <row r="1675" spans="1:5" x14ac:dyDescent="0.15">
      <c r="A1675" s="368" t="s">
        <v>5443</v>
      </c>
      <c r="B1675" s="368" t="s">
        <v>496</v>
      </c>
      <c r="C1675" s="368" t="s">
        <v>5444</v>
      </c>
      <c r="D1675" s="368" t="s">
        <v>5394</v>
      </c>
      <c r="E1675" s="368" t="s">
        <v>5445</v>
      </c>
    </row>
    <row r="1676" spans="1:5" x14ac:dyDescent="0.15">
      <c r="A1676" s="368" t="s">
        <v>5446</v>
      </c>
      <c r="B1676" s="368" t="s">
        <v>496</v>
      </c>
      <c r="C1676" s="368" t="s">
        <v>5447</v>
      </c>
      <c r="D1676" s="368" t="s">
        <v>5394</v>
      </c>
      <c r="E1676" s="368" t="s">
        <v>5448</v>
      </c>
    </row>
    <row r="1677" spans="1:5" x14ac:dyDescent="0.15">
      <c r="A1677" s="368" t="s">
        <v>5449</v>
      </c>
      <c r="B1677" s="368" t="s">
        <v>497</v>
      </c>
      <c r="C1677" s="368"/>
      <c r="D1677" s="368" t="s">
        <v>5450</v>
      </c>
      <c r="E1677" s="368"/>
    </row>
    <row r="1678" spans="1:5" x14ac:dyDescent="0.15">
      <c r="A1678" s="368" t="s">
        <v>5451</v>
      </c>
      <c r="B1678" s="368" t="s">
        <v>497</v>
      </c>
      <c r="C1678" s="368" t="s">
        <v>5452</v>
      </c>
      <c r="D1678" s="368" t="s">
        <v>5450</v>
      </c>
      <c r="E1678" s="368" t="s">
        <v>5453</v>
      </c>
    </row>
    <row r="1679" spans="1:5" x14ac:dyDescent="0.15">
      <c r="A1679" s="368" t="s">
        <v>5454</v>
      </c>
      <c r="B1679" s="368" t="s">
        <v>497</v>
      </c>
      <c r="C1679" s="368" t="s">
        <v>5455</v>
      </c>
      <c r="D1679" s="368" t="s">
        <v>5450</v>
      </c>
      <c r="E1679" s="368" t="s">
        <v>5456</v>
      </c>
    </row>
    <row r="1680" spans="1:5" x14ac:dyDescent="0.15">
      <c r="A1680" s="368" t="s">
        <v>5457</v>
      </c>
      <c r="B1680" s="368" t="s">
        <v>497</v>
      </c>
      <c r="C1680" s="368" t="s">
        <v>5458</v>
      </c>
      <c r="D1680" s="368" t="s">
        <v>5450</v>
      </c>
      <c r="E1680" s="368" t="s">
        <v>5459</v>
      </c>
    </row>
    <row r="1681" spans="1:5" x14ac:dyDescent="0.15">
      <c r="A1681" s="368" t="s">
        <v>5460</v>
      </c>
      <c r="B1681" s="368" t="s">
        <v>497</v>
      </c>
      <c r="C1681" s="368" t="s">
        <v>5461</v>
      </c>
      <c r="D1681" s="368" t="s">
        <v>5450</v>
      </c>
      <c r="E1681" s="368" t="s">
        <v>5462</v>
      </c>
    </row>
    <row r="1682" spans="1:5" x14ac:dyDescent="0.15">
      <c r="A1682" s="368" t="s">
        <v>5463</v>
      </c>
      <c r="B1682" s="368" t="s">
        <v>497</v>
      </c>
      <c r="C1682" s="368" t="s">
        <v>5464</v>
      </c>
      <c r="D1682" s="368" t="s">
        <v>5450</v>
      </c>
      <c r="E1682" s="368" t="s">
        <v>5465</v>
      </c>
    </row>
    <row r="1683" spans="1:5" x14ac:dyDescent="0.15">
      <c r="A1683" s="368" t="s">
        <v>5466</v>
      </c>
      <c r="B1683" s="368" t="s">
        <v>497</v>
      </c>
      <c r="C1683" s="368" t="s">
        <v>5467</v>
      </c>
      <c r="D1683" s="368" t="s">
        <v>5450</v>
      </c>
      <c r="E1683" s="368" t="s">
        <v>5468</v>
      </c>
    </row>
    <row r="1684" spans="1:5" x14ac:dyDescent="0.15">
      <c r="A1684" s="368" t="s">
        <v>5469</v>
      </c>
      <c r="B1684" s="368" t="s">
        <v>497</v>
      </c>
      <c r="C1684" s="368" t="s">
        <v>5470</v>
      </c>
      <c r="D1684" s="368" t="s">
        <v>5450</v>
      </c>
      <c r="E1684" s="368" t="s">
        <v>5471</v>
      </c>
    </row>
    <row r="1685" spans="1:5" x14ac:dyDescent="0.15">
      <c r="A1685" s="368" t="s">
        <v>5472</v>
      </c>
      <c r="B1685" s="368" t="s">
        <v>497</v>
      </c>
      <c r="C1685" s="368" t="s">
        <v>5473</v>
      </c>
      <c r="D1685" s="368" t="s">
        <v>5450</v>
      </c>
      <c r="E1685" s="368" t="s">
        <v>5474</v>
      </c>
    </row>
    <row r="1686" spans="1:5" x14ac:dyDescent="0.15">
      <c r="A1686" s="368" t="s">
        <v>5475</v>
      </c>
      <c r="B1686" s="368" t="s">
        <v>497</v>
      </c>
      <c r="C1686" s="368" t="s">
        <v>5476</v>
      </c>
      <c r="D1686" s="368" t="s">
        <v>5450</v>
      </c>
      <c r="E1686" s="368" t="s">
        <v>5477</v>
      </c>
    </row>
    <row r="1687" spans="1:5" x14ac:dyDescent="0.15">
      <c r="A1687" s="368" t="s">
        <v>5478</v>
      </c>
      <c r="B1687" s="368" t="s">
        <v>497</v>
      </c>
      <c r="C1687" s="368" t="s">
        <v>5479</v>
      </c>
      <c r="D1687" s="368" t="s">
        <v>5450</v>
      </c>
      <c r="E1687" s="368" t="s">
        <v>5480</v>
      </c>
    </row>
    <row r="1688" spans="1:5" x14ac:dyDescent="0.15">
      <c r="A1688" s="368" t="s">
        <v>5481</v>
      </c>
      <c r="B1688" s="368" t="s">
        <v>497</v>
      </c>
      <c r="C1688" s="368" t="s">
        <v>5482</v>
      </c>
      <c r="D1688" s="368" t="s">
        <v>5450</v>
      </c>
      <c r="E1688" s="368" t="s">
        <v>5483</v>
      </c>
    </row>
    <row r="1689" spans="1:5" x14ac:dyDescent="0.15">
      <c r="A1689" s="368" t="s">
        <v>5484</v>
      </c>
      <c r="B1689" s="368" t="s">
        <v>497</v>
      </c>
      <c r="C1689" s="368" t="s">
        <v>5485</v>
      </c>
      <c r="D1689" s="368" t="s">
        <v>5450</v>
      </c>
      <c r="E1689" s="368" t="s">
        <v>5486</v>
      </c>
    </row>
    <row r="1690" spans="1:5" x14ac:dyDescent="0.15">
      <c r="A1690" s="368" t="s">
        <v>5487</v>
      </c>
      <c r="B1690" s="368" t="s">
        <v>497</v>
      </c>
      <c r="C1690" s="368" t="s">
        <v>5488</v>
      </c>
      <c r="D1690" s="368" t="s">
        <v>5450</v>
      </c>
      <c r="E1690" s="368" t="s">
        <v>5489</v>
      </c>
    </row>
    <row r="1691" spans="1:5" x14ac:dyDescent="0.15">
      <c r="A1691" s="368" t="s">
        <v>5490</v>
      </c>
      <c r="B1691" s="368" t="s">
        <v>497</v>
      </c>
      <c r="C1691" s="368" t="s">
        <v>5491</v>
      </c>
      <c r="D1691" s="368" t="s">
        <v>5450</v>
      </c>
      <c r="E1691" s="368" t="s">
        <v>5492</v>
      </c>
    </row>
    <row r="1692" spans="1:5" x14ac:dyDescent="0.15">
      <c r="A1692" s="368" t="s">
        <v>5493</v>
      </c>
      <c r="B1692" s="368" t="s">
        <v>497</v>
      </c>
      <c r="C1692" s="368" t="s">
        <v>5494</v>
      </c>
      <c r="D1692" s="368" t="s">
        <v>5450</v>
      </c>
      <c r="E1692" s="368" t="s">
        <v>5495</v>
      </c>
    </row>
    <row r="1693" spans="1:5" x14ac:dyDescent="0.15">
      <c r="A1693" s="368" t="s">
        <v>5496</v>
      </c>
      <c r="B1693" s="368" t="s">
        <v>497</v>
      </c>
      <c r="C1693" s="368" t="s">
        <v>5497</v>
      </c>
      <c r="D1693" s="368" t="s">
        <v>5450</v>
      </c>
      <c r="E1693" s="368" t="s">
        <v>5498</v>
      </c>
    </row>
    <row r="1694" spans="1:5" x14ac:dyDescent="0.15">
      <c r="A1694" s="368" t="s">
        <v>5499</v>
      </c>
      <c r="B1694" s="368" t="s">
        <v>497</v>
      </c>
      <c r="C1694" s="368" t="s">
        <v>5500</v>
      </c>
      <c r="D1694" s="368" t="s">
        <v>5450</v>
      </c>
      <c r="E1694" s="368" t="s">
        <v>5501</v>
      </c>
    </row>
    <row r="1695" spans="1:5" x14ac:dyDescent="0.15">
      <c r="A1695" s="368" t="s">
        <v>5502</v>
      </c>
      <c r="B1695" s="368" t="s">
        <v>497</v>
      </c>
      <c r="C1695" s="368" t="s">
        <v>5503</v>
      </c>
      <c r="D1695" s="368" t="s">
        <v>5450</v>
      </c>
      <c r="E1695" s="368" t="s">
        <v>5504</v>
      </c>
    </row>
    <row r="1696" spans="1:5" x14ac:dyDescent="0.15">
      <c r="A1696" s="368" t="s">
        <v>5505</v>
      </c>
      <c r="B1696" s="368" t="s">
        <v>497</v>
      </c>
      <c r="C1696" s="368" t="s">
        <v>5506</v>
      </c>
      <c r="D1696" s="368" t="s">
        <v>5450</v>
      </c>
      <c r="E1696" s="368" t="s">
        <v>4946</v>
      </c>
    </row>
    <row r="1697" spans="1:5" x14ac:dyDescent="0.15">
      <c r="A1697" s="368" t="s">
        <v>5507</v>
      </c>
      <c r="B1697" s="368" t="s">
        <v>497</v>
      </c>
      <c r="C1697" s="368" t="s">
        <v>5508</v>
      </c>
      <c r="D1697" s="368" t="s">
        <v>5450</v>
      </c>
      <c r="E1697" s="368" t="s">
        <v>5509</v>
      </c>
    </row>
    <row r="1698" spans="1:5" x14ac:dyDescent="0.15">
      <c r="A1698" s="368" t="s">
        <v>5510</v>
      </c>
      <c r="B1698" s="368" t="s">
        <v>497</v>
      </c>
      <c r="C1698" s="368" t="s">
        <v>5511</v>
      </c>
      <c r="D1698" s="368" t="s">
        <v>5450</v>
      </c>
      <c r="E1698" s="368" t="s">
        <v>5512</v>
      </c>
    </row>
    <row r="1699" spans="1:5" x14ac:dyDescent="0.15">
      <c r="A1699" s="368" t="s">
        <v>5513</v>
      </c>
      <c r="B1699" s="368" t="s">
        <v>497</v>
      </c>
      <c r="C1699" s="368" t="s">
        <v>5514</v>
      </c>
      <c r="D1699" s="368" t="s">
        <v>5450</v>
      </c>
      <c r="E1699" s="368" t="s">
        <v>5515</v>
      </c>
    </row>
    <row r="1700" spans="1:5" x14ac:dyDescent="0.15">
      <c r="A1700" s="368" t="s">
        <v>5516</v>
      </c>
      <c r="B1700" s="368" t="s">
        <v>497</v>
      </c>
      <c r="C1700" s="368" t="s">
        <v>1479</v>
      </c>
      <c r="D1700" s="368" t="s">
        <v>5450</v>
      </c>
      <c r="E1700" s="368" t="s">
        <v>1480</v>
      </c>
    </row>
    <row r="1701" spans="1:5" x14ac:dyDescent="0.15">
      <c r="A1701" s="368" t="s">
        <v>5517</v>
      </c>
      <c r="B1701" s="368" t="s">
        <v>497</v>
      </c>
      <c r="C1701" s="368" t="s">
        <v>5518</v>
      </c>
      <c r="D1701" s="368" t="s">
        <v>5450</v>
      </c>
      <c r="E1701" s="368" t="s">
        <v>5519</v>
      </c>
    </row>
    <row r="1702" spans="1:5" x14ac:dyDescent="0.15">
      <c r="A1702" s="368" t="s">
        <v>5520</v>
      </c>
      <c r="B1702" s="368" t="s">
        <v>497</v>
      </c>
      <c r="C1702" s="368" t="s">
        <v>5521</v>
      </c>
      <c r="D1702" s="368" t="s">
        <v>5450</v>
      </c>
      <c r="E1702" s="368" t="s">
        <v>5522</v>
      </c>
    </row>
    <row r="1703" spans="1:5" x14ac:dyDescent="0.15">
      <c r="A1703" s="368" t="s">
        <v>5523</v>
      </c>
      <c r="B1703" s="368" t="s">
        <v>497</v>
      </c>
      <c r="C1703" s="368" t="s">
        <v>5524</v>
      </c>
      <c r="D1703" s="368" t="s">
        <v>5450</v>
      </c>
      <c r="E1703" s="368" t="s">
        <v>5525</v>
      </c>
    </row>
    <row r="1704" spans="1:5" x14ac:dyDescent="0.15">
      <c r="A1704" s="368" t="s">
        <v>5526</v>
      </c>
      <c r="B1704" s="368" t="s">
        <v>498</v>
      </c>
      <c r="C1704" s="368"/>
      <c r="D1704" s="368" t="s">
        <v>5527</v>
      </c>
      <c r="E1704" s="368"/>
    </row>
    <row r="1705" spans="1:5" x14ac:dyDescent="0.15">
      <c r="A1705" s="368" t="s">
        <v>5528</v>
      </c>
      <c r="B1705" s="368" t="s">
        <v>498</v>
      </c>
      <c r="C1705" s="368" t="s">
        <v>5529</v>
      </c>
      <c r="D1705" s="368" t="s">
        <v>5527</v>
      </c>
      <c r="E1705" s="368" t="s">
        <v>5530</v>
      </c>
    </row>
    <row r="1706" spans="1:5" x14ac:dyDescent="0.15">
      <c r="A1706" s="368" t="s">
        <v>5531</v>
      </c>
      <c r="B1706" s="368" t="s">
        <v>498</v>
      </c>
      <c r="C1706" s="368" t="s">
        <v>5532</v>
      </c>
      <c r="D1706" s="368" t="s">
        <v>5527</v>
      </c>
      <c r="E1706" s="368" t="s">
        <v>5533</v>
      </c>
    </row>
    <row r="1707" spans="1:5" x14ac:dyDescent="0.15">
      <c r="A1707" s="368" t="s">
        <v>5534</v>
      </c>
      <c r="B1707" s="368" t="s">
        <v>498</v>
      </c>
      <c r="C1707" s="368" t="s">
        <v>5535</v>
      </c>
      <c r="D1707" s="368" t="s">
        <v>5527</v>
      </c>
      <c r="E1707" s="368" t="s">
        <v>5536</v>
      </c>
    </row>
    <row r="1708" spans="1:5" x14ac:dyDescent="0.15">
      <c r="A1708" s="368" t="s">
        <v>5537</v>
      </c>
      <c r="B1708" s="368" t="s">
        <v>498</v>
      </c>
      <c r="C1708" s="368" t="s">
        <v>5538</v>
      </c>
      <c r="D1708" s="368" t="s">
        <v>5527</v>
      </c>
      <c r="E1708" s="368" t="s">
        <v>5539</v>
      </c>
    </row>
    <row r="1709" spans="1:5" x14ac:dyDescent="0.15">
      <c r="A1709" s="368" t="s">
        <v>5540</v>
      </c>
      <c r="B1709" s="368" t="s">
        <v>498</v>
      </c>
      <c r="C1709" s="368" t="s">
        <v>5541</v>
      </c>
      <c r="D1709" s="368" t="s">
        <v>5527</v>
      </c>
      <c r="E1709" s="368" t="s">
        <v>3955</v>
      </c>
    </row>
    <row r="1710" spans="1:5" x14ac:dyDescent="0.15">
      <c r="A1710" s="368" t="s">
        <v>5542</v>
      </c>
      <c r="B1710" s="368" t="s">
        <v>498</v>
      </c>
      <c r="C1710" s="368" t="s">
        <v>5543</v>
      </c>
      <c r="D1710" s="368" t="s">
        <v>5527</v>
      </c>
      <c r="E1710" s="368" t="s">
        <v>5544</v>
      </c>
    </row>
    <row r="1711" spans="1:5" x14ac:dyDescent="0.15">
      <c r="A1711" s="368" t="s">
        <v>5545</v>
      </c>
      <c r="B1711" s="368" t="s">
        <v>498</v>
      </c>
      <c r="C1711" s="368" t="s">
        <v>5546</v>
      </c>
      <c r="D1711" s="368" t="s">
        <v>5527</v>
      </c>
      <c r="E1711" s="368" t="s">
        <v>5547</v>
      </c>
    </row>
    <row r="1712" spans="1:5" x14ac:dyDescent="0.15">
      <c r="A1712" s="368" t="s">
        <v>5548</v>
      </c>
      <c r="B1712" s="368" t="s">
        <v>498</v>
      </c>
      <c r="C1712" s="368" t="s">
        <v>5549</v>
      </c>
      <c r="D1712" s="368" t="s">
        <v>5527</v>
      </c>
      <c r="E1712" s="368" t="s">
        <v>5550</v>
      </c>
    </row>
    <row r="1713" spans="1:5" x14ac:dyDescent="0.15">
      <c r="A1713" s="368" t="s">
        <v>5551</v>
      </c>
      <c r="B1713" s="368" t="s">
        <v>498</v>
      </c>
      <c r="C1713" s="368" t="s">
        <v>5552</v>
      </c>
      <c r="D1713" s="368" t="s">
        <v>5527</v>
      </c>
      <c r="E1713" s="368" t="s">
        <v>5553</v>
      </c>
    </row>
    <row r="1714" spans="1:5" x14ac:dyDescent="0.15">
      <c r="A1714" s="368" t="s">
        <v>5554</v>
      </c>
      <c r="B1714" s="368" t="s">
        <v>498</v>
      </c>
      <c r="C1714" s="368" t="s">
        <v>5555</v>
      </c>
      <c r="D1714" s="368" t="s">
        <v>5527</v>
      </c>
      <c r="E1714" s="368" t="s">
        <v>5556</v>
      </c>
    </row>
    <row r="1715" spans="1:5" x14ac:dyDescent="0.15">
      <c r="A1715" s="368" t="s">
        <v>5557</v>
      </c>
      <c r="B1715" s="368" t="s">
        <v>498</v>
      </c>
      <c r="C1715" s="368" t="s">
        <v>5558</v>
      </c>
      <c r="D1715" s="368" t="s">
        <v>5527</v>
      </c>
      <c r="E1715" s="368" t="s">
        <v>5559</v>
      </c>
    </row>
    <row r="1716" spans="1:5" x14ac:dyDescent="0.15">
      <c r="A1716" s="368" t="s">
        <v>5560</v>
      </c>
      <c r="B1716" s="368" t="s">
        <v>498</v>
      </c>
      <c r="C1716" s="368" t="s">
        <v>5561</v>
      </c>
      <c r="D1716" s="368" t="s">
        <v>5527</v>
      </c>
      <c r="E1716" s="368" t="s">
        <v>5562</v>
      </c>
    </row>
    <row r="1717" spans="1:5" x14ac:dyDescent="0.15">
      <c r="A1717" s="368" t="s">
        <v>5563</v>
      </c>
      <c r="B1717" s="368" t="s">
        <v>498</v>
      </c>
      <c r="C1717" s="368" t="s">
        <v>5564</v>
      </c>
      <c r="D1717" s="368" t="s">
        <v>5527</v>
      </c>
      <c r="E1717" s="368" t="s">
        <v>5565</v>
      </c>
    </row>
    <row r="1718" spans="1:5" x14ac:dyDescent="0.15">
      <c r="A1718" s="368" t="s">
        <v>5566</v>
      </c>
      <c r="B1718" s="368" t="s">
        <v>498</v>
      </c>
      <c r="C1718" s="368" t="s">
        <v>5567</v>
      </c>
      <c r="D1718" s="368" t="s">
        <v>5527</v>
      </c>
      <c r="E1718" s="368" t="s">
        <v>5568</v>
      </c>
    </row>
    <row r="1719" spans="1:5" x14ac:dyDescent="0.15">
      <c r="A1719" s="368" t="s">
        <v>5569</v>
      </c>
      <c r="B1719" s="368" t="s">
        <v>498</v>
      </c>
      <c r="C1719" s="368" t="s">
        <v>5570</v>
      </c>
      <c r="D1719" s="368" t="s">
        <v>5527</v>
      </c>
      <c r="E1719" s="368" t="s">
        <v>5571</v>
      </c>
    </row>
    <row r="1720" spans="1:5" x14ac:dyDescent="0.15">
      <c r="A1720" s="368" t="s">
        <v>5572</v>
      </c>
      <c r="B1720" s="368" t="s">
        <v>498</v>
      </c>
      <c r="C1720" s="368" t="s">
        <v>5573</v>
      </c>
      <c r="D1720" s="368" t="s">
        <v>5527</v>
      </c>
      <c r="E1720" s="368" t="s">
        <v>5574</v>
      </c>
    </row>
    <row r="1721" spans="1:5" x14ac:dyDescent="0.15">
      <c r="A1721" s="368" t="s">
        <v>5575</v>
      </c>
      <c r="B1721" s="368" t="s">
        <v>498</v>
      </c>
      <c r="C1721" s="368" t="s">
        <v>5576</v>
      </c>
      <c r="D1721" s="368" t="s">
        <v>5527</v>
      </c>
      <c r="E1721" s="368" t="s">
        <v>5577</v>
      </c>
    </row>
    <row r="1722" spans="1:5" x14ac:dyDescent="0.15">
      <c r="A1722" s="368" t="s">
        <v>5578</v>
      </c>
      <c r="B1722" s="368" t="s">
        <v>498</v>
      </c>
      <c r="C1722" s="368" t="s">
        <v>5579</v>
      </c>
      <c r="D1722" s="368" t="s">
        <v>5527</v>
      </c>
      <c r="E1722" s="368" t="s">
        <v>5580</v>
      </c>
    </row>
    <row r="1723" spans="1:5" x14ac:dyDescent="0.15">
      <c r="A1723" s="368" t="s">
        <v>5581</v>
      </c>
      <c r="B1723" s="368" t="s">
        <v>498</v>
      </c>
      <c r="C1723" s="368" t="s">
        <v>5582</v>
      </c>
      <c r="D1723" s="368" t="s">
        <v>5527</v>
      </c>
      <c r="E1723" s="368" t="s">
        <v>5583</v>
      </c>
    </row>
    <row r="1724" spans="1:5" x14ac:dyDescent="0.15">
      <c r="A1724" s="368" t="s">
        <v>5584</v>
      </c>
      <c r="B1724" s="368" t="s">
        <v>498</v>
      </c>
      <c r="C1724" s="368" t="s">
        <v>5585</v>
      </c>
      <c r="D1724" s="368" t="s">
        <v>5527</v>
      </c>
      <c r="E1724" s="368" t="s">
        <v>5586</v>
      </c>
    </row>
    <row r="1725" spans="1:5" x14ac:dyDescent="0.15">
      <c r="A1725" s="368" t="s">
        <v>5587</v>
      </c>
      <c r="B1725" s="368" t="s">
        <v>498</v>
      </c>
      <c r="C1725" s="368" t="s">
        <v>5588</v>
      </c>
      <c r="D1725" s="368" t="s">
        <v>5527</v>
      </c>
      <c r="E1725" s="368" t="s">
        <v>2603</v>
      </c>
    </row>
    <row r="1726" spans="1:5" x14ac:dyDescent="0.15">
      <c r="A1726" s="368" t="s">
        <v>5589</v>
      </c>
      <c r="B1726" s="368" t="s">
        <v>498</v>
      </c>
      <c r="C1726" s="368" t="s">
        <v>5590</v>
      </c>
      <c r="D1726" s="368" t="s">
        <v>5527</v>
      </c>
      <c r="E1726" s="368" t="s">
        <v>5591</v>
      </c>
    </row>
    <row r="1727" spans="1:5" x14ac:dyDescent="0.15">
      <c r="A1727" s="368" t="s">
        <v>5592</v>
      </c>
      <c r="B1727" s="368" t="s">
        <v>498</v>
      </c>
      <c r="C1727" s="368" t="s">
        <v>5593</v>
      </c>
      <c r="D1727" s="368" t="s">
        <v>5527</v>
      </c>
      <c r="E1727" s="368" t="s">
        <v>5594</v>
      </c>
    </row>
    <row r="1728" spans="1:5" x14ac:dyDescent="0.15">
      <c r="A1728" s="368" t="s">
        <v>5595</v>
      </c>
      <c r="B1728" s="368" t="s">
        <v>498</v>
      </c>
      <c r="C1728" s="368" t="s">
        <v>5596</v>
      </c>
      <c r="D1728" s="368" t="s">
        <v>5527</v>
      </c>
      <c r="E1728" s="368" t="s">
        <v>5597</v>
      </c>
    </row>
    <row r="1729" spans="1:5" x14ac:dyDescent="0.15">
      <c r="A1729" s="368" t="s">
        <v>5598</v>
      </c>
      <c r="B1729" s="368" t="s">
        <v>498</v>
      </c>
      <c r="C1729" s="368" t="s">
        <v>5599</v>
      </c>
      <c r="D1729" s="368" t="s">
        <v>5527</v>
      </c>
      <c r="E1729" s="368" t="s">
        <v>5600</v>
      </c>
    </row>
    <row r="1730" spans="1:5" x14ac:dyDescent="0.15">
      <c r="A1730" s="368" t="s">
        <v>5601</v>
      </c>
      <c r="B1730" s="368" t="s">
        <v>498</v>
      </c>
      <c r="C1730" s="368" t="s">
        <v>5602</v>
      </c>
      <c r="D1730" s="368" t="s">
        <v>5527</v>
      </c>
      <c r="E1730" s="368" t="s">
        <v>5603</v>
      </c>
    </row>
    <row r="1731" spans="1:5" x14ac:dyDescent="0.15">
      <c r="A1731" s="368" t="s">
        <v>5604</v>
      </c>
      <c r="B1731" s="368" t="s">
        <v>498</v>
      </c>
      <c r="C1731" s="368" t="s">
        <v>5605</v>
      </c>
      <c r="D1731" s="368" t="s">
        <v>5527</v>
      </c>
      <c r="E1731" s="368" t="s">
        <v>5606</v>
      </c>
    </row>
    <row r="1732" spans="1:5" x14ac:dyDescent="0.15">
      <c r="A1732" s="368" t="s">
        <v>5607</v>
      </c>
      <c r="B1732" s="368" t="s">
        <v>498</v>
      </c>
      <c r="C1732" s="368" t="s">
        <v>5608</v>
      </c>
      <c r="D1732" s="368" t="s">
        <v>5527</v>
      </c>
      <c r="E1732" s="368" t="s">
        <v>5609</v>
      </c>
    </row>
    <row r="1733" spans="1:5" x14ac:dyDescent="0.15">
      <c r="A1733" s="368" t="s">
        <v>5610</v>
      </c>
      <c r="B1733" s="368" t="s">
        <v>498</v>
      </c>
      <c r="C1733" s="368" t="s">
        <v>5611</v>
      </c>
      <c r="D1733" s="368" t="s">
        <v>5527</v>
      </c>
      <c r="E1733" s="368" t="s">
        <v>5612</v>
      </c>
    </row>
    <row r="1734" spans="1:5" x14ac:dyDescent="0.15">
      <c r="A1734" s="368" t="s">
        <v>5613</v>
      </c>
      <c r="B1734" s="368" t="s">
        <v>498</v>
      </c>
      <c r="C1734" s="368" t="s">
        <v>5614</v>
      </c>
      <c r="D1734" s="368" t="s">
        <v>5527</v>
      </c>
      <c r="E1734" s="368" t="s">
        <v>5615</v>
      </c>
    </row>
    <row r="1735" spans="1:5" x14ac:dyDescent="0.15">
      <c r="A1735" s="368" t="s">
        <v>5616</v>
      </c>
      <c r="B1735" s="368" t="s">
        <v>498</v>
      </c>
      <c r="C1735" s="368" t="s">
        <v>5617</v>
      </c>
      <c r="D1735" s="368" t="s">
        <v>5527</v>
      </c>
      <c r="E1735" s="368" t="s">
        <v>5618</v>
      </c>
    </row>
    <row r="1736" spans="1:5" x14ac:dyDescent="0.15">
      <c r="A1736" s="368" t="s">
        <v>5619</v>
      </c>
      <c r="B1736" s="368" t="s">
        <v>498</v>
      </c>
      <c r="C1736" s="368" t="s">
        <v>5620</v>
      </c>
      <c r="D1736" s="368" t="s">
        <v>5527</v>
      </c>
      <c r="E1736" s="368" t="s">
        <v>5621</v>
      </c>
    </row>
    <row r="1737" spans="1:5" x14ac:dyDescent="0.15">
      <c r="A1737" s="368" t="s">
        <v>5622</v>
      </c>
      <c r="B1737" s="368" t="s">
        <v>498</v>
      </c>
      <c r="C1737" s="368" t="s">
        <v>5623</v>
      </c>
      <c r="D1737" s="368" t="s">
        <v>5527</v>
      </c>
      <c r="E1737" s="368" t="s">
        <v>5624</v>
      </c>
    </row>
    <row r="1738" spans="1:5" x14ac:dyDescent="0.15">
      <c r="A1738" s="368" t="s">
        <v>5625</v>
      </c>
      <c r="B1738" s="368" t="s">
        <v>498</v>
      </c>
      <c r="C1738" s="368" t="s">
        <v>5626</v>
      </c>
      <c r="D1738" s="368" t="s">
        <v>5527</v>
      </c>
      <c r="E1738" s="368" t="s">
        <v>5627</v>
      </c>
    </row>
    <row r="1739" spans="1:5" x14ac:dyDescent="0.15">
      <c r="A1739" s="368" t="s">
        <v>5628</v>
      </c>
      <c r="B1739" s="368" t="s">
        <v>498</v>
      </c>
      <c r="C1739" s="368" t="s">
        <v>5629</v>
      </c>
      <c r="D1739" s="368" t="s">
        <v>5527</v>
      </c>
      <c r="E1739" s="368" t="s">
        <v>5630</v>
      </c>
    </row>
    <row r="1740" spans="1:5" x14ac:dyDescent="0.15">
      <c r="A1740" s="368" t="s">
        <v>5631</v>
      </c>
      <c r="B1740" s="368" t="s">
        <v>498</v>
      </c>
      <c r="C1740" s="368" t="s">
        <v>5632</v>
      </c>
      <c r="D1740" s="368" t="s">
        <v>5527</v>
      </c>
      <c r="E1740" s="368" t="s">
        <v>5633</v>
      </c>
    </row>
    <row r="1741" spans="1:5" x14ac:dyDescent="0.15">
      <c r="A1741" s="368" t="s">
        <v>5634</v>
      </c>
      <c r="B1741" s="368" t="s">
        <v>498</v>
      </c>
      <c r="C1741" s="368" t="s">
        <v>5635</v>
      </c>
      <c r="D1741" s="368" t="s">
        <v>5527</v>
      </c>
      <c r="E1741" s="368" t="s">
        <v>5636</v>
      </c>
    </row>
    <row r="1742" spans="1:5" x14ac:dyDescent="0.15">
      <c r="A1742" s="368" t="s">
        <v>5637</v>
      </c>
      <c r="B1742" s="368" t="s">
        <v>498</v>
      </c>
      <c r="C1742" s="368" t="s">
        <v>5638</v>
      </c>
      <c r="D1742" s="368" t="s">
        <v>5527</v>
      </c>
      <c r="E1742" s="368" t="s">
        <v>5639</v>
      </c>
    </row>
    <row r="1743" spans="1:5" x14ac:dyDescent="0.15">
      <c r="A1743" s="368" t="s">
        <v>5640</v>
      </c>
      <c r="B1743" s="368" t="s">
        <v>498</v>
      </c>
      <c r="C1743" s="368" t="s">
        <v>5641</v>
      </c>
      <c r="D1743" s="368" t="s">
        <v>5527</v>
      </c>
      <c r="E1743" s="368" t="s">
        <v>5642</v>
      </c>
    </row>
    <row r="1744" spans="1:5" x14ac:dyDescent="0.15">
      <c r="A1744" s="368" t="s">
        <v>5643</v>
      </c>
      <c r="B1744" s="368" t="s">
        <v>498</v>
      </c>
      <c r="C1744" s="368" t="s">
        <v>5644</v>
      </c>
      <c r="D1744" s="368" t="s">
        <v>5527</v>
      </c>
      <c r="E1744" s="368" t="s">
        <v>5645</v>
      </c>
    </row>
    <row r="1745" spans="1:5" x14ac:dyDescent="0.15">
      <c r="A1745" s="368" t="s">
        <v>5646</v>
      </c>
      <c r="B1745" s="368" t="s">
        <v>498</v>
      </c>
      <c r="C1745" s="368" t="s">
        <v>5647</v>
      </c>
      <c r="D1745" s="368" t="s">
        <v>5527</v>
      </c>
      <c r="E1745" s="368" t="s">
        <v>5648</v>
      </c>
    </row>
    <row r="1746" spans="1:5" x14ac:dyDescent="0.15">
      <c r="A1746" s="368" t="s">
        <v>5649</v>
      </c>
      <c r="B1746" s="368" t="s">
        <v>498</v>
      </c>
      <c r="C1746" s="368" t="s">
        <v>5650</v>
      </c>
      <c r="D1746" s="368" t="s">
        <v>5527</v>
      </c>
      <c r="E1746" s="368" t="s">
        <v>5651</v>
      </c>
    </row>
    <row r="1747" spans="1:5" x14ac:dyDescent="0.15">
      <c r="A1747" s="368" t="s">
        <v>5652</v>
      </c>
      <c r="B1747" s="368" t="s">
        <v>498</v>
      </c>
      <c r="C1747" s="368" t="s">
        <v>5653</v>
      </c>
      <c r="D1747" s="368" t="s">
        <v>5527</v>
      </c>
      <c r="E1747" s="368" t="s">
        <v>5654</v>
      </c>
    </row>
    <row r="1748" spans="1:5" x14ac:dyDescent="0.15">
      <c r="A1748" s="368" t="s">
        <v>5655</v>
      </c>
      <c r="B1748" s="368" t="s">
        <v>499</v>
      </c>
      <c r="C1748" s="368"/>
      <c r="D1748" s="368" t="s">
        <v>5656</v>
      </c>
      <c r="E1748" s="368"/>
    </row>
    <row r="1749" spans="1:5" x14ac:dyDescent="0.15">
      <c r="A1749" s="368" t="s">
        <v>5657</v>
      </c>
      <c r="B1749" s="368" t="s">
        <v>499</v>
      </c>
      <c r="C1749" s="368" t="s">
        <v>5658</v>
      </c>
      <c r="D1749" s="368" t="s">
        <v>5656</v>
      </c>
      <c r="E1749" s="368" t="s">
        <v>5659</v>
      </c>
    </row>
    <row r="1750" spans="1:5" x14ac:dyDescent="0.15">
      <c r="A1750" s="368" t="s">
        <v>5660</v>
      </c>
      <c r="B1750" s="368" t="s">
        <v>499</v>
      </c>
      <c r="C1750" s="368" t="s">
        <v>5661</v>
      </c>
      <c r="D1750" s="368" t="s">
        <v>5656</v>
      </c>
      <c r="E1750" s="368" t="s">
        <v>5662</v>
      </c>
    </row>
    <row r="1751" spans="1:5" x14ac:dyDescent="0.15">
      <c r="A1751" s="368" t="s">
        <v>5663</v>
      </c>
      <c r="B1751" s="368" t="s">
        <v>499</v>
      </c>
      <c r="C1751" s="368" t="s">
        <v>5664</v>
      </c>
      <c r="D1751" s="368" t="s">
        <v>5656</v>
      </c>
      <c r="E1751" s="368" t="s">
        <v>5665</v>
      </c>
    </row>
    <row r="1752" spans="1:5" x14ac:dyDescent="0.15">
      <c r="A1752" s="368" t="s">
        <v>5666</v>
      </c>
      <c r="B1752" s="368" t="s">
        <v>499</v>
      </c>
      <c r="C1752" s="368" t="s">
        <v>5667</v>
      </c>
      <c r="D1752" s="368" t="s">
        <v>5656</v>
      </c>
      <c r="E1752" s="368" t="s">
        <v>5668</v>
      </c>
    </row>
    <row r="1753" spans="1:5" x14ac:dyDescent="0.15">
      <c r="A1753" s="368" t="s">
        <v>5669</v>
      </c>
      <c r="B1753" s="368" t="s">
        <v>499</v>
      </c>
      <c r="C1753" s="368" t="s">
        <v>5670</v>
      </c>
      <c r="D1753" s="368" t="s">
        <v>5656</v>
      </c>
      <c r="E1753" s="368" t="s">
        <v>5671</v>
      </c>
    </row>
    <row r="1754" spans="1:5" x14ac:dyDescent="0.15">
      <c r="A1754" s="368" t="s">
        <v>5672</v>
      </c>
      <c r="B1754" s="368" t="s">
        <v>499</v>
      </c>
      <c r="C1754" s="368" t="s">
        <v>5673</v>
      </c>
      <c r="D1754" s="368" t="s">
        <v>5656</v>
      </c>
      <c r="E1754" s="368" t="s">
        <v>5674</v>
      </c>
    </row>
    <row r="1755" spans="1:5" x14ac:dyDescent="0.15">
      <c r="A1755" s="368" t="s">
        <v>5675</v>
      </c>
      <c r="B1755" s="368" t="s">
        <v>499</v>
      </c>
      <c r="C1755" s="368" t="s">
        <v>5676</v>
      </c>
      <c r="D1755" s="368" t="s">
        <v>5656</v>
      </c>
      <c r="E1755" s="368" t="s">
        <v>5677</v>
      </c>
    </row>
    <row r="1756" spans="1:5" x14ac:dyDescent="0.15">
      <c r="A1756" s="368" t="s">
        <v>5678</v>
      </c>
      <c r="B1756" s="368" t="s">
        <v>499</v>
      </c>
      <c r="C1756" s="368" t="s">
        <v>5679</v>
      </c>
      <c r="D1756" s="368" t="s">
        <v>5656</v>
      </c>
      <c r="E1756" s="368" t="s">
        <v>5680</v>
      </c>
    </row>
    <row r="1757" spans="1:5" x14ac:dyDescent="0.15">
      <c r="A1757" s="368" t="s">
        <v>5681</v>
      </c>
      <c r="B1757" s="368" t="s">
        <v>499</v>
      </c>
      <c r="C1757" s="368" t="s">
        <v>5682</v>
      </c>
      <c r="D1757" s="368" t="s">
        <v>5656</v>
      </c>
      <c r="E1757" s="368" t="s">
        <v>5683</v>
      </c>
    </row>
    <row r="1758" spans="1:5" x14ac:dyDescent="0.15">
      <c r="A1758" s="368" t="s">
        <v>5684</v>
      </c>
      <c r="B1758" s="368" t="s">
        <v>499</v>
      </c>
      <c r="C1758" s="368" t="s">
        <v>5685</v>
      </c>
      <c r="D1758" s="368" t="s">
        <v>5656</v>
      </c>
      <c r="E1758" s="368" t="s">
        <v>5686</v>
      </c>
    </row>
    <row r="1759" spans="1:5" x14ac:dyDescent="0.15">
      <c r="A1759" s="368" t="s">
        <v>5687</v>
      </c>
      <c r="B1759" s="368" t="s">
        <v>499</v>
      </c>
      <c r="C1759" s="368" t="s">
        <v>5688</v>
      </c>
      <c r="D1759" s="368" t="s">
        <v>5656</v>
      </c>
      <c r="E1759" s="368" t="s">
        <v>5689</v>
      </c>
    </row>
    <row r="1760" spans="1:5" x14ac:dyDescent="0.15">
      <c r="A1760" s="368" t="s">
        <v>5690</v>
      </c>
      <c r="B1760" s="368" t="s">
        <v>499</v>
      </c>
      <c r="C1760" s="368" t="s">
        <v>5691</v>
      </c>
      <c r="D1760" s="368" t="s">
        <v>5656</v>
      </c>
      <c r="E1760" s="368" t="s">
        <v>5692</v>
      </c>
    </row>
    <row r="1761" spans="1:5" x14ac:dyDescent="0.15">
      <c r="A1761" s="368" t="s">
        <v>5693</v>
      </c>
      <c r="B1761" s="368" t="s">
        <v>499</v>
      </c>
      <c r="C1761" s="368" t="s">
        <v>5694</v>
      </c>
      <c r="D1761" s="368" t="s">
        <v>5656</v>
      </c>
      <c r="E1761" s="368" t="s">
        <v>5695</v>
      </c>
    </row>
    <row r="1762" spans="1:5" x14ac:dyDescent="0.15">
      <c r="A1762" s="368" t="s">
        <v>5696</v>
      </c>
      <c r="B1762" s="368" t="s">
        <v>499</v>
      </c>
      <c r="C1762" s="368" t="s">
        <v>5697</v>
      </c>
      <c r="D1762" s="368" t="s">
        <v>5656</v>
      </c>
      <c r="E1762" s="368" t="s">
        <v>5698</v>
      </c>
    </row>
    <row r="1763" spans="1:5" x14ac:dyDescent="0.15">
      <c r="A1763" s="368" t="s">
        <v>5699</v>
      </c>
      <c r="B1763" s="368" t="s">
        <v>499</v>
      </c>
      <c r="C1763" s="368" t="s">
        <v>5700</v>
      </c>
      <c r="D1763" s="368" t="s">
        <v>5656</v>
      </c>
      <c r="E1763" s="368" t="s">
        <v>5701</v>
      </c>
    </row>
    <row r="1764" spans="1:5" x14ac:dyDescent="0.15">
      <c r="A1764" s="368" t="s">
        <v>5702</v>
      </c>
      <c r="B1764" s="368" t="s">
        <v>499</v>
      </c>
      <c r="C1764" s="368" t="s">
        <v>5703</v>
      </c>
      <c r="D1764" s="368" t="s">
        <v>5656</v>
      </c>
      <c r="E1764" s="368" t="s">
        <v>5704</v>
      </c>
    </row>
    <row r="1765" spans="1:5" x14ac:dyDescent="0.15">
      <c r="A1765" s="368" t="s">
        <v>5705</v>
      </c>
      <c r="B1765" s="368" t="s">
        <v>499</v>
      </c>
      <c r="C1765" s="368" t="s">
        <v>5706</v>
      </c>
      <c r="D1765" s="368" t="s">
        <v>5656</v>
      </c>
      <c r="E1765" s="368" t="s">
        <v>5707</v>
      </c>
    </row>
    <row r="1766" spans="1:5" x14ac:dyDescent="0.15">
      <c r="A1766" s="368" t="s">
        <v>5708</v>
      </c>
      <c r="B1766" s="368" t="s">
        <v>499</v>
      </c>
      <c r="C1766" s="368" t="s">
        <v>5709</v>
      </c>
      <c r="D1766" s="368" t="s">
        <v>5656</v>
      </c>
      <c r="E1766" s="368" t="s">
        <v>5710</v>
      </c>
    </row>
    <row r="1767" spans="1:5" x14ac:dyDescent="0.15">
      <c r="A1767" s="368" t="s">
        <v>5711</v>
      </c>
      <c r="B1767" s="368" t="s">
        <v>499</v>
      </c>
      <c r="C1767" s="368" t="s">
        <v>5712</v>
      </c>
      <c r="D1767" s="368" t="s">
        <v>5656</v>
      </c>
      <c r="E1767" s="368" t="s">
        <v>5713</v>
      </c>
    </row>
    <row r="1768" spans="1:5" x14ac:dyDescent="0.15">
      <c r="A1768" s="368" t="s">
        <v>5714</v>
      </c>
      <c r="B1768" s="368" t="s">
        <v>499</v>
      </c>
      <c r="C1768" s="368" t="s">
        <v>5715</v>
      </c>
      <c r="D1768" s="368" t="s">
        <v>5656</v>
      </c>
      <c r="E1768" s="368" t="s">
        <v>5716</v>
      </c>
    </row>
    <row r="1769" spans="1:5" x14ac:dyDescent="0.15">
      <c r="A1769" s="368" t="s">
        <v>5717</v>
      </c>
      <c r="B1769" s="368" t="s">
        <v>499</v>
      </c>
      <c r="C1769" s="368" t="s">
        <v>5718</v>
      </c>
      <c r="D1769" s="368" t="s">
        <v>5656</v>
      </c>
      <c r="E1769" s="368" t="s">
        <v>5719</v>
      </c>
    </row>
    <row r="1770" spans="1:5" x14ac:dyDescent="0.15">
      <c r="A1770" s="368" t="s">
        <v>5720</v>
      </c>
      <c r="B1770" s="368" t="s">
        <v>499</v>
      </c>
      <c r="C1770" s="368" t="s">
        <v>5721</v>
      </c>
      <c r="D1770" s="368" t="s">
        <v>5656</v>
      </c>
      <c r="E1770" s="368" t="s">
        <v>5722</v>
      </c>
    </row>
    <row r="1771" spans="1:5" x14ac:dyDescent="0.15">
      <c r="A1771" s="368" t="s">
        <v>5723</v>
      </c>
      <c r="B1771" s="368" t="s">
        <v>499</v>
      </c>
      <c r="C1771" s="368" t="s">
        <v>5724</v>
      </c>
      <c r="D1771" s="368" t="s">
        <v>5656</v>
      </c>
      <c r="E1771" s="368" t="s">
        <v>5725</v>
      </c>
    </row>
    <row r="1772" spans="1:5" x14ac:dyDescent="0.15">
      <c r="A1772" s="368" t="s">
        <v>5726</v>
      </c>
      <c r="B1772" s="368" t="s">
        <v>499</v>
      </c>
      <c r="C1772" s="368" t="s">
        <v>5727</v>
      </c>
      <c r="D1772" s="368" t="s">
        <v>5656</v>
      </c>
      <c r="E1772" s="368" t="s">
        <v>5728</v>
      </c>
    </row>
    <row r="1773" spans="1:5" x14ac:dyDescent="0.15">
      <c r="A1773" s="368" t="s">
        <v>5729</v>
      </c>
      <c r="B1773" s="368" t="s">
        <v>499</v>
      </c>
      <c r="C1773" s="368" t="s">
        <v>5730</v>
      </c>
      <c r="D1773" s="368" t="s">
        <v>5656</v>
      </c>
      <c r="E1773" s="368" t="s">
        <v>5731</v>
      </c>
    </row>
    <row r="1774" spans="1:5" x14ac:dyDescent="0.15">
      <c r="A1774" s="368" t="s">
        <v>5732</v>
      </c>
      <c r="B1774" s="368" t="s">
        <v>499</v>
      </c>
      <c r="C1774" s="368" t="s">
        <v>5733</v>
      </c>
      <c r="D1774" s="368" t="s">
        <v>5656</v>
      </c>
      <c r="E1774" s="368" t="s">
        <v>5734</v>
      </c>
    </row>
    <row r="1775" spans="1:5" x14ac:dyDescent="0.15">
      <c r="A1775" s="368" t="s">
        <v>5735</v>
      </c>
      <c r="B1775" s="368" t="s">
        <v>499</v>
      </c>
      <c r="C1775" s="368" t="s">
        <v>5736</v>
      </c>
      <c r="D1775" s="368" t="s">
        <v>5656</v>
      </c>
      <c r="E1775" s="368" t="s">
        <v>5737</v>
      </c>
    </row>
    <row r="1776" spans="1:5" x14ac:dyDescent="0.15">
      <c r="A1776" s="368" t="s">
        <v>5738</v>
      </c>
      <c r="B1776" s="368" t="s">
        <v>499</v>
      </c>
      <c r="C1776" s="368" t="s">
        <v>5739</v>
      </c>
      <c r="D1776" s="368" t="s">
        <v>5656</v>
      </c>
      <c r="E1776" s="368" t="s">
        <v>5740</v>
      </c>
    </row>
    <row r="1777" spans="1:5" x14ac:dyDescent="0.15">
      <c r="A1777" s="368" t="s">
        <v>5741</v>
      </c>
      <c r="B1777" s="368" t="s">
        <v>499</v>
      </c>
      <c r="C1777" s="368" t="s">
        <v>5742</v>
      </c>
      <c r="D1777" s="368" t="s">
        <v>5656</v>
      </c>
      <c r="E1777" s="368" t="s">
        <v>5743</v>
      </c>
    </row>
    <row r="1778" spans="1:5" x14ac:dyDescent="0.15">
      <c r="A1778" s="368" t="s">
        <v>5744</v>
      </c>
      <c r="B1778" s="368" t="s">
        <v>499</v>
      </c>
      <c r="C1778" s="368" t="s">
        <v>5745</v>
      </c>
      <c r="D1778" s="368" t="s">
        <v>5656</v>
      </c>
      <c r="E1778" s="368" t="s">
        <v>5746</v>
      </c>
    </row>
    <row r="1779" spans="1:5" x14ac:dyDescent="0.15">
      <c r="A1779" s="368" t="s">
        <v>5747</v>
      </c>
      <c r="B1779" s="368" t="s">
        <v>499</v>
      </c>
      <c r="C1779" s="368" t="s">
        <v>5748</v>
      </c>
      <c r="D1779" s="368" t="s">
        <v>5656</v>
      </c>
      <c r="E1779" s="368" t="s">
        <v>5749</v>
      </c>
    </row>
    <row r="1780" spans="1:5" x14ac:dyDescent="0.15">
      <c r="A1780" s="368" t="s">
        <v>5750</v>
      </c>
      <c r="B1780" s="368" t="s">
        <v>499</v>
      </c>
      <c r="C1780" s="368" t="s">
        <v>5751</v>
      </c>
      <c r="D1780" s="368" t="s">
        <v>5656</v>
      </c>
      <c r="E1780" s="368" t="s">
        <v>5752</v>
      </c>
    </row>
    <row r="1781" spans="1:5" x14ac:dyDescent="0.15">
      <c r="A1781" s="368" t="s">
        <v>5753</v>
      </c>
      <c r="B1781" s="368" t="s">
        <v>499</v>
      </c>
      <c r="C1781" s="368" t="s">
        <v>5754</v>
      </c>
      <c r="D1781" s="368" t="s">
        <v>5656</v>
      </c>
      <c r="E1781" s="368" t="s">
        <v>5755</v>
      </c>
    </row>
    <row r="1782" spans="1:5" x14ac:dyDescent="0.15">
      <c r="A1782" s="368" t="s">
        <v>5756</v>
      </c>
      <c r="B1782" s="368" t="s">
        <v>499</v>
      </c>
      <c r="C1782" s="368" t="s">
        <v>5757</v>
      </c>
      <c r="D1782" s="368" t="s">
        <v>5656</v>
      </c>
      <c r="E1782" s="368" t="s">
        <v>5758</v>
      </c>
    </row>
    <row r="1783" spans="1:5" x14ac:dyDescent="0.15">
      <c r="A1783" s="368" t="s">
        <v>5759</v>
      </c>
      <c r="B1783" s="368" t="s">
        <v>499</v>
      </c>
      <c r="C1783" s="368" t="s">
        <v>5760</v>
      </c>
      <c r="D1783" s="368" t="s">
        <v>5656</v>
      </c>
      <c r="E1783" s="368" t="s">
        <v>5761</v>
      </c>
    </row>
    <row r="1784" spans="1:5" x14ac:dyDescent="0.15">
      <c r="A1784" s="368" t="s">
        <v>5762</v>
      </c>
      <c r="B1784" s="368" t="s">
        <v>499</v>
      </c>
      <c r="C1784" s="368" t="s">
        <v>5763</v>
      </c>
      <c r="D1784" s="368" t="s">
        <v>5656</v>
      </c>
      <c r="E1784" s="368" t="s">
        <v>5764</v>
      </c>
    </row>
    <row r="1785" spans="1:5" x14ac:dyDescent="0.15">
      <c r="A1785" s="368" t="s">
        <v>5765</v>
      </c>
      <c r="B1785" s="368" t="s">
        <v>499</v>
      </c>
      <c r="C1785" s="368" t="s">
        <v>5766</v>
      </c>
      <c r="D1785" s="368" t="s">
        <v>5656</v>
      </c>
      <c r="E1785" s="368" t="s">
        <v>5767</v>
      </c>
    </row>
    <row r="1786" spans="1:5" x14ac:dyDescent="0.15">
      <c r="A1786" s="368" t="s">
        <v>5768</v>
      </c>
      <c r="B1786" s="368" t="s">
        <v>499</v>
      </c>
      <c r="C1786" s="368" t="s">
        <v>5769</v>
      </c>
      <c r="D1786" s="368" t="s">
        <v>5656</v>
      </c>
      <c r="E1786" s="368" t="s">
        <v>5770</v>
      </c>
    </row>
    <row r="1787" spans="1:5" x14ac:dyDescent="0.15">
      <c r="A1787" s="368" t="s">
        <v>5771</v>
      </c>
      <c r="B1787" s="368" t="s">
        <v>499</v>
      </c>
      <c r="C1787" s="368" t="s">
        <v>5772</v>
      </c>
      <c r="D1787" s="368" t="s">
        <v>5656</v>
      </c>
      <c r="E1787" s="368" t="s">
        <v>5773</v>
      </c>
    </row>
    <row r="1788" spans="1:5" x14ac:dyDescent="0.15">
      <c r="A1788" s="368" t="s">
        <v>5774</v>
      </c>
      <c r="B1788" s="368" t="s">
        <v>499</v>
      </c>
      <c r="C1788" s="368" t="s">
        <v>5775</v>
      </c>
      <c r="D1788" s="368" t="s">
        <v>5656</v>
      </c>
      <c r="E1788" s="368" t="s">
        <v>5776</v>
      </c>
    </row>
    <row r="1789" spans="1:5" x14ac:dyDescent="0.15">
      <c r="A1789" s="368" t="s">
        <v>5777</v>
      </c>
      <c r="B1789" s="368" t="s">
        <v>499</v>
      </c>
      <c r="C1789" s="368" t="s">
        <v>5778</v>
      </c>
      <c r="D1789" s="368" t="s">
        <v>5656</v>
      </c>
      <c r="E1789" s="368" t="s">
        <v>5779</v>
      </c>
    </row>
  </sheetData>
  <sheetProtection algorithmName="SHA-512" hashValue="ZFSlKVKPE6n2/8hQ6Gmka7JgVvO0l5m4+ykAZCGfpZWAIkfi6aI6frrnVLIsxxLZnhO46JnfwMwgY/ryz7JlDg==" saltValue="LvLL+yVG5nXjW7dB+nI92Q==" spinCount="100000" sheet="1" objects="1" scenarios="1"/>
  <phoneticPr fontId="4"/>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dimension ref="A1:W1789"/>
  <sheetViews>
    <sheetView showGridLines="0" workbookViewId="0">
      <pane ySplit="1" topLeftCell="A2" activePane="bottomLeft" state="frozen"/>
      <selection pane="bottomLeft"/>
    </sheetView>
  </sheetViews>
  <sheetFormatPr defaultRowHeight="12" x14ac:dyDescent="0.15"/>
  <cols>
    <col min="1" max="1" width="9.140625" style="366" customWidth="1"/>
    <col min="2" max="2" width="9.85546875" style="366" bestFit="1" customWidth="1"/>
    <col min="3" max="3" width="9.85546875" style="366" customWidth="1"/>
    <col min="4" max="4" width="17.140625" style="366" customWidth="1"/>
    <col min="5" max="5" width="11.140625" bestFit="1" customWidth="1"/>
    <col min="6" max="6" width="16.5703125" bestFit="1" customWidth="1"/>
    <col min="7" max="7" width="15.28515625" bestFit="1" customWidth="1"/>
    <col min="8" max="8" width="18.140625" bestFit="1" customWidth="1"/>
    <col min="9" max="9" width="11.140625" bestFit="1" customWidth="1"/>
    <col min="10" max="11" width="2.7109375" customWidth="1"/>
    <col min="12" max="12" width="11.85546875" customWidth="1"/>
    <col min="13" max="13" width="2.7109375" customWidth="1"/>
    <col min="14" max="14" width="8.7109375" customWidth="1"/>
    <col min="19" max="19" width="2.7109375" customWidth="1"/>
    <col min="20" max="20" width="9.85546875" style="366" bestFit="1" customWidth="1"/>
    <col min="21" max="21" width="9.85546875" style="366" customWidth="1"/>
    <col min="22" max="22" width="17.140625" style="366" customWidth="1"/>
    <col min="23" max="23" width="2.7109375" customWidth="1"/>
  </cols>
  <sheetData>
    <row r="1" spans="1:23" x14ac:dyDescent="0.15">
      <c r="A1" s="367" t="s">
        <v>5780</v>
      </c>
      <c r="B1" s="367" t="s">
        <v>537</v>
      </c>
      <c r="C1" s="367" t="s">
        <v>5781</v>
      </c>
      <c r="D1" s="367" t="s">
        <v>5782</v>
      </c>
      <c r="E1" s="369" t="s">
        <v>5783</v>
      </c>
      <c r="F1" s="367" t="s">
        <v>5784</v>
      </c>
      <c r="G1" s="367" t="s">
        <v>5785</v>
      </c>
      <c r="H1" s="372" t="s">
        <v>5786</v>
      </c>
      <c r="I1" s="367" t="s">
        <v>135</v>
      </c>
    </row>
    <row r="2" spans="1:23" x14ac:dyDescent="0.15">
      <c r="A2" s="368" t="s">
        <v>385</v>
      </c>
      <c r="B2" s="368" t="s">
        <v>542</v>
      </c>
      <c r="C2" s="368" t="s">
        <v>425</v>
      </c>
      <c r="D2" s="368"/>
      <c r="E2" s="370">
        <v>46275</v>
      </c>
      <c r="F2" s="371">
        <f t="shared" ref="F2:F65" si="0">IF(A2="都道府県",E2/100000,IF(A2="市区町村",E2/100,"エラー"))</f>
        <v>0.46274999999999999</v>
      </c>
      <c r="G2" s="371">
        <f t="shared" ref="G2:G65" si="1">IF(F2&lt;&gt;"エラー",IF(F2&gt;=$N$16,1,IF(F2&lt;=$N$18,3,2)),"エラー")</f>
        <v>2</v>
      </c>
      <c r="H2" s="371" t="str">
        <f t="shared" ref="H2:H65" si="2">IF(_xlfn.IFNA(VLOOKUP(B2,$T:$T,1,0),"")="","","〇")</f>
        <v/>
      </c>
      <c r="I2" s="371">
        <f t="shared" ref="I2:I65" si="3">IF(H2="〇",1,G2)</f>
        <v>2</v>
      </c>
    </row>
    <row r="3" spans="1:23" x14ac:dyDescent="0.15">
      <c r="A3" s="368" t="s">
        <v>385</v>
      </c>
      <c r="B3" s="368" t="s">
        <v>1080</v>
      </c>
      <c r="C3" s="368" t="s">
        <v>427</v>
      </c>
      <c r="D3" s="368"/>
      <c r="E3" s="370">
        <v>36141</v>
      </c>
      <c r="F3" s="371">
        <f t="shared" si="0"/>
        <v>0.36141000000000001</v>
      </c>
      <c r="G3" s="371">
        <f t="shared" si="1"/>
        <v>2</v>
      </c>
      <c r="H3" s="371" t="str">
        <f t="shared" si="2"/>
        <v/>
      </c>
      <c r="I3" s="371">
        <f t="shared" si="3"/>
        <v>2</v>
      </c>
    </row>
    <row r="4" spans="1:23" x14ac:dyDescent="0.15">
      <c r="A4" s="368" t="s">
        <v>385</v>
      </c>
      <c r="B4" s="368" t="s">
        <v>1202</v>
      </c>
      <c r="C4" s="368" t="s">
        <v>429</v>
      </c>
      <c r="D4" s="368"/>
      <c r="E4" s="370">
        <v>36343</v>
      </c>
      <c r="F4" s="371">
        <f t="shared" si="0"/>
        <v>0.36342999999999998</v>
      </c>
      <c r="G4" s="371">
        <f t="shared" si="1"/>
        <v>2</v>
      </c>
      <c r="H4" s="371" t="str">
        <f t="shared" si="2"/>
        <v/>
      </c>
      <c r="I4" s="371">
        <f t="shared" si="3"/>
        <v>2</v>
      </c>
    </row>
    <row r="5" spans="1:23" x14ac:dyDescent="0.15">
      <c r="A5" s="368" t="s">
        <v>385</v>
      </c>
      <c r="B5" s="368" t="s">
        <v>1303</v>
      </c>
      <c r="C5" s="368" t="s">
        <v>431</v>
      </c>
      <c r="D5" s="368"/>
      <c r="E5" s="370">
        <v>60728</v>
      </c>
      <c r="F5" s="371">
        <f t="shared" si="0"/>
        <v>0.60728000000000004</v>
      </c>
      <c r="G5" s="371">
        <f t="shared" si="1"/>
        <v>2</v>
      </c>
      <c r="H5" s="371" t="str">
        <f t="shared" si="2"/>
        <v/>
      </c>
      <c r="I5" s="371">
        <f t="shared" si="3"/>
        <v>2</v>
      </c>
    </row>
    <row r="6" spans="1:23" x14ac:dyDescent="0.15">
      <c r="A6" s="368" t="s">
        <v>385</v>
      </c>
      <c r="B6" s="368" t="s">
        <v>1410</v>
      </c>
      <c r="C6" s="368" t="s">
        <v>434</v>
      </c>
      <c r="D6" s="368"/>
      <c r="E6" s="370">
        <v>32741</v>
      </c>
      <c r="F6" s="371">
        <f t="shared" si="0"/>
        <v>0.32740999999999998</v>
      </c>
      <c r="G6" s="371">
        <f t="shared" si="1"/>
        <v>2</v>
      </c>
      <c r="H6" s="371" t="str">
        <f t="shared" si="2"/>
        <v/>
      </c>
      <c r="I6" s="371">
        <f t="shared" si="3"/>
        <v>2</v>
      </c>
    </row>
    <row r="7" spans="1:23" x14ac:dyDescent="0.15">
      <c r="A7" s="368" t="s">
        <v>385</v>
      </c>
      <c r="B7" s="368" t="s">
        <v>1487</v>
      </c>
      <c r="C7" s="368" t="s">
        <v>438</v>
      </c>
      <c r="D7" s="368"/>
      <c r="E7" s="370">
        <v>37417</v>
      </c>
      <c r="F7" s="371">
        <f t="shared" si="0"/>
        <v>0.37417</v>
      </c>
      <c r="G7" s="371">
        <f t="shared" si="1"/>
        <v>2</v>
      </c>
      <c r="H7" s="371" t="str">
        <f t="shared" si="2"/>
        <v/>
      </c>
      <c r="I7" s="371">
        <f t="shared" si="3"/>
        <v>2</v>
      </c>
    </row>
    <row r="8" spans="1:23" x14ac:dyDescent="0.15">
      <c r="A8" s="368" t="s">
        <v>385</v>
      </c>
      <c r="B8" s="368" t="s">
        <v>1594</v>
      </c>
      <c r="C8" s="368" t="s">
        <v>440</v>
      </c>
      <c r="D8" s="368"/>
      <c r="E8" s="370">
        <v>51927</v>
      </c>
      <c r="F8" s="371">
        <f t="shared" si="0"/>
        <v>0.51927000000000001</v>
      </c>
      <c r="G8" s="371">
        <f t="shared" si="1"/>
        <v>2</v>
      </c>
      <c r="H8" s="371" t="str">
        <f t="shared" si="2"/>
        <v/>
      </c>
      <c r="I8" s="371">
        <f t="shared" si="3"/>
        <v>2</v>
      </c>
      <c r="K8" s="830" t="s">
        <v>5787</v>
      </c>
      <c r="L8" s="831"/>
      <c r="M8" s="831"/>
      <c r="N8" s="831"/>
      <c r="O8" s="831"/>
      <c r="P8" s="831"/>
      <c r="Q8" s="831"/>
      <c r="R8" s="831"/>
      <c r="S8" s="831"/>
      <c r="T8" s="831"/>
      <c r="U8" s="831"/>
      <c r="V8" s="831"/>
      <c r="W8" s="832"/>
    </row>
    <row r="9" spans="1:23" x14ac:dyDescent="0.15">
      <c r="A9" s="368" t="s">
        <v>385</v>
      </c>
      <c r="B9" s="368" t="s">
        <v>1769</v>
      </c>
      <c r="C9" s="368" t="s">
        <v>444</v>
      </c>
      <c r="D9" s="368"/>
      <c r="E9" s="370">
        <v>63608</v>
      </c>
      <c r="F9" s="371">
        <f t="shared" si="0"/>
        <v>0.63607999999999998</v>
      </c>
      <c r="G9" s="371">
        <f t="shared" si="1"/>
        <v>2</v>
      </c>
      <c r="H9" s="371" t="str">
        <f t="shared" si="2"/>
        <v/>
      </c>
      <c r="I9" s="371">
        <f t="shared" si="3"/>
        <v>2</v>
      </c>
      <c r="K9" s="833"/>
      <c r="L9" s="834"/>
      <c r="M9" s="834"/>
      <c r="N9" s="834"/>
      <c r="O9" s="834"/>
      <c r="P9" s="834"/>
      <c r="Q9" s="834"/>
      <c r="R9" s="834"/>
      <c r="S9" s="834"/>
      <c r="T9" s="834"/>
      <c r="U9" s="834"/>
      <c r="V9" s="834"/>
      <c r="W9" s="835"/>
    </row>
    <row r="10" spans="1:23" x14ac:dyDescent="0.15">
      <c r="A10" s="368" t="s">
        <v>385</v>
      </c>
      <c r="B10" s="368" t="s">
        <v>1903</v>
      </c>
      <c r="C10" s="368" t="s">
        <v>447</v>
      </c>
      <c r="D10" s="368"/>
      <c r="E10" s="370">
        <v>61911</v>
      </c>
      <c r="F10" s="371">
        <f t="shared" si="0"/>
        <v>0.61911000000000005</v>
      </c>
      <c r="G10" s="371">
        <f t="shared" si="1"/>
        <v>2</v>
      </c>
      <c r="H10" s="371" t="str">
        <f t="shared" si="2"/>
        <v/>
      </c>
      <c r="I10" s="371">
        <f t="shared" si="3"/>
        <v>2</v>
      </c>
      <c r="K10" s="373"/>
      <c r="T10" s="366" t="s">
        <v>5788</v>
      </c>
      <c r="W10" s="377"/>
    </row>
    <row r="11" spans="1:23" x14ac:dyDescent="0.15">
      <c r="A11" s="368" t="s">
        <v>385</v>
      </c>
      <c r="B11" s="368" t="s">
        <v>1980</v>
      </c>
      <c r="C11" s="368" t="s">
        <v>450</v>
      </c>
      <c r="D11" s="368"/>
      <c r="E11" s="370">
        <v>61000</v>
      </c>
      <c r="F11" s="371">
        <f t="shared" si="0"/>
        <v>0.61</v>
      </c>
      <c r="G11" s="371">
        <f t="shared" si="1"/>
        <v>2</v>
      </c>
      <c r="H11" s="371" t="str">
        <f t="shared" si="2"/>
        <v/>
      </c>
      <c r="I11" s="371">
        <f t="shared" si="3"/>
        <v>2</v>
      </c>
      <c r="K11" s="373"/>
      <c r="W11" s="377"/>
    </row>
    <row r="12" spans="1:23" x14ac:dyDescent="0.15">
      <c r="A12" s="368" t="s">
        <v>385</v>
      </c>
      <c r="B12" s="368" t="s">
        <v>2085</v>
      </c>
      <c r="C12" s="368" t="s">
        <v>452</v>
      </c>
      <c r="D12" s="368"/>
      <c r="E12" s="370">
        <v>74307</v>
      </c>
      <c r="F12" s="371">
        <f t="shared" si="0"/>
        <v>0.74307000000000001</v>
      </c>
      <c r="G12" s="371">
        <f t="shared" si="1"/>
        <v>2</v>
      </c>
      <c r="H12" s="371" t="str">
        <f t="shared" si="2"/>
        <v/>
      </c>
      <c r="I12" s="371">
        <f t="shared" si="3"/>
        <v>2</v>
      </c>
      <c r="K12" s="373"/>
      <c r="L12" t="s">
        <v>5789</v>
      </c>
      <c r="P12" t="s">
        <v>5790</v>
      </c>
      <c r="T12" s="367" t="s">
        <v>537</v>
      </c>
      <c r="U12" s="367" t="s">
        <v>5781</v>
      </c>
      <c r="V12" s="367" t="s">
        <v>5782</v>
      </c>
      <c r="W12" s="377"/>
    </row>
    <row r="13" spans="1:23" x14ac:dyDescent="0.15">
      <c r="A13" s="368" t="s">
        <v>385</v>
      </c>
      <c r="B13" s="368" t="s">
        <v>2274</v>
      </c>
      <c r="C13" s="368" t="s">
        <v>454</v>
      </c>
      <c r="D13" s="368"/>
      <c r="E13" s="370">
        <v>75137</v>
      </c>
      <c r="F13" s="371">
        <f t="shared" si="0"/>
        <v>0.75136999999999998</v>
      </c>
      <c r="G13" s="371">
        <f t="shared" si="1"/>
        <v>2</v>
      </c>
      <c r="H13" s="371" t="str">
        <f t="shared" si="2"/>
        <v/>
      </c>
      <c r="I13" s="371">
        <f t="shared" si="3"/>
        <v>2</v>
      </c>
      <c r="K13" s="373"/>
      <c r="T13" s="368"/>
      <c r="U13" s="368"/>
      <c r="V13" s="368"/>
      <c r="W13" s="377"/>
    </row>
    <row r="14" spans="1:23" x14ac:dyDescent="0.15">
      <c r="A14" s="368" t="s">
        <v>385</v>
      </c>
      <c r="B14" s="368" t="s">
        <v>2437</v>
      </c>
      <c r="C14" s="368" t="s">
        <v>456</v>
      </c>
      <c r="D14" s="368"/>
      <c r="E14" s="370">
        <v>121132</v>
      </c>
      <c r="F14" s="371">
        <f t="shared" si="0"/>
        <v>1.21132</v>
      </c>
      <c r="G14" s="371">
        <f t="shared" si="1"/>
        <v>1</v>
      </c>
      <c r="H14" s="371" t="str">
        <f t="shared" si="2"/>
        <v/>
      </c>
      <c r="I14" s="371">
        <f t="shared" si="3"/>
        <v>1</v>
      </c>
      <c r="K14" s="373"/>
      <c r="L14" t="s">
        <v>5791</v>
      </c>
      <c r="T14" s="368"/>
      <c r="U14" s="368"/>
      <c r="V14" s="368"/>
      <c r="W14" s="377"/>
    </row>
    <row r="15" spans="1:23" x14ac:dyDescent="0.15">
      <c r="A15" s="368" t="s">
        <v>385</v>
      </c>
      <c r="B15" s="368" t="s">
        <v>2625</v>
      </c>
      <c r="C15" s="368" t="s">
        <v>459</v>
      </c>
      <c r="D15" s="368"/>
      <c r="E15" s="370">
        <v>86325</v>
      </c>
      <c r="F15" s="371">
        <f t="shared" si="0"/>
        <v>0.86324999999999996</v>
      </c>
      <c r="G15" s="371">
        <f t="shared" si="1"/>
        <v>2</v>
      </c>
      <c r="H15" s="371" t="str">
        <f t="shared" si="2"/>
        <v/>
      </c>
      <c r="I15" s="371">
        <f t="shared" si="3"/>
        <v>2</v>
      </c>
      <c r="K15" s="373"/>
      <c r="T15" s="368"/>
      <c r="U15" s="368"/>
      <c r="V15" s="368"/>
      <c r="W15" s="377"/>
    </row>
    <row r="16" spans="1:23" x14ac:dyDescent="0.15">
      <c r="A16" s="368" t="s">
        <v>385</v>
      </c>
      <c r="B16" s="368" t="s">
        <v>2726</v>
      </c>
      <c r="C16" s="368" t="s">
        <v>462</v>
      </c>
      <c r="D16" s="368"/>
      <c r="E16" s="370">
        <v>46842</v>
      </c>
      <c r="F16" s="371">
        <f t="shared" si="0"/>
        <v>0.46842</v>
      </c>
      <c r="G16" s="371">
        <f t="shared" si="1"/>
        <v>2</v>
      </c>
      <c r="H16" s="371" t="str">
        <f t="shared" si="2"/>
        <v/>
      </c>
      <c r="I16" s="371">
        <f t="shared" si="3"/>
        <v>2</v>
      </c>
      <c r="K16" s="373"/>
      <c r="L16" t="s">
        <v>5792</v>
      </c>
      <c r="N16" s="375">
        <v>1</v>
      </c>
      <c r="O16" t="s">
        <v>5793</v>
      </c>
      <c r="P16" t="s">
        <v>5790</v>
      </c>
      <c r="T16" s="368"/>
      <c r="U16" s="368"/>
      <c r="V16" s="368"/>
      <c r="W16" s="377"/>
    </row>
    <row r="17" spans="1:23" x14ac:dyDescent="0.15">
      <c r="A17" s="368" t="s">
        <v>385</v>
      </c>
      <c r="B17" s="368" t="s">
        <v>2818</v>
      </c>
      <c r="C17" s="368" t="s">
        <v>464</v>
      </c>
      <c r="D17" s="368"/>
      <c r="E17" s="370">
        <v>46593</v>
      </c>
      <c r="F17" s="371">
        <f t="shared" si="0"/>
        <v>0.46593000000000001</v>
      </c>
      <c r="G17" s="371">
        <f t="shared" si="1"/>
        <v>2</v>
      </c>
      <c r="H17" s="371" t="str">
        <f t="shared" si="2"/>
        <v/>
      </c>
      <c r="I17" s="371">
        <f t="shared" si="3"/>
        <v>2</v>
      </c>
      <c r="K17" s="373"/>
      <c r="L17" t="s">
        <v>5794</v>
      </c>
      <c r="P17" t="s">
        <v>5795</v>
      </c>
      <c r="T17" s="376"/>
      <c r="U17" s="376"/>
      <c r="V17" s="376"/>
      <c r="W17" s="377"/>
    </row>
    <row r="18" spans="1:23" x14ac:dyDescent="0.15">
      <c r="A18" s="368" t="s">
        <v>385</v>
      </c>
      <c r="B18" s="368" t="s">
        <v>2863</v>
      </c>
      <c r="C18" s="368" t="s">
        <v>466</v>
      </c>
      <c r="D18" s="368"/>
      <c r="E18" s="370">
        <v>49769</v>
      </c>
      <c r="F18" s="371">
        <f t="shared" si="0"/>
        <v>0.49769000000000002</v>
      </c>
      <c r="G18" s="371">
        <f t="shared" si="1"/>
        <v>2</v>
      </c>
      <c r="H18" s="371" t="str">
        <f t="shared" si="2"/>
        <v/>
      </c>
      <c r="I18" s="371">
        <f t="shared" si="3"/>
        <v>2</v>
      </c>
      <c r="K18" s="373"/>
      <c r="L18" t="s">
        <v>5792</v>
      </c>
      <c r="N18" s="375">
        <v>0</v>
      </c>
      <c r="O18" t="s">
        <v>5796</v>
      </c>
      <c r="P18" t="s">
        <v>5797</v>
      </c>
      <c r="T18" s="376"/>
      <c r="U18" s="376"/>
      <c r="V18" s="376"/>
      <c r="W18" s="377"/>
    </row>
    <row r="19" spans="1:23" x14ac:dyDescent="0.15">
      <c r="A19" s="368" t="s">
        <v>385</v>
      </c>
      <c r="B19" s="368" t="s">
        <v>2922</v>
      </c>
      <c r="C19" s="368" t="s">
        <v>468</v>
      </c>
      <c r="D19" s="368"/>
      <c r="E19" s="370">
        <v>42101</v>
      </c>
      <c r="F19" s="371">
        <f t="shared" si="0"/>
        <v>0.42101</v>
      </c>
      <c r="G19" s="371">
        <f t="shared" si="1"/>
        <v>2</v>
      </c>
      <c r="H19" s="371" t="str">
        <f t="shared" si="2"/>
        <v/>
      </c>
      <c r="I19" s="371">
        <f t="shared" si="3"/>
        <v>2</v>
      </c>
      <c r="K19" s="373"/>
      <c r="T19" s="376"/>
      <c r="U19" s="376"/>
      <c r="V19" s="376"/>
      <c r="W19" s="377"/>
    </row>
    <row r="20" spans="1:23" x14ac:dyDescent="0.15">
      <c r="A20" s="368" t="s">
        <v>385</v>
      </c>
      <c r="B20" s="368" t="s">
        <v>2973</v>
      </c>
      <c r="C20" s="368" t="s">
        <v>470</v>
      </c>
      <c r="D20" s="368"/>
      <c r="E20" s="370">
        <v>40292</v>
      </c>
      <c r="F20" s="371">
        <f t="shared" si="0"/>
        <v>0.40292</v>
      </c>
      <c r="G20" s="371">
        <f t="shared" si="1"/>
        <v>2</v>
      </c>
      <c r="H20" s="371" t="str">
        <f t="shared" si="2"/>
        <v/>
      </c>
      <c r="I20" s="371">
        <f t="shared" si="3"/>
        <v>2</v>
      </c>
      <c r="K20" s="373"/>
      <c r="L20" s="374"/>
      <c r="T20" s="376"/>
      <c r="U20" s="376"/>
      <c r="V20" s="376"/>
      <c r="W20" s="377"/>
    </row>
    <row r="21" spans="1:23" x14ac:dyDescent="0.15">
      <c r="A21" s="368" t="s">
        <v>385</v>
      </c>
      <c r="B21" s="368" t="s">
        <v>3053</v>
      </c>
      <c r="C21" s="368" t="s">
        <v>472</v>
      </c>
      <c r="D21" s="368"/>
      <c r="E21" s="370">
        <v>52667</v>
      </c>
      <c r="F21" s="371">
        <f t="shared" si="0"/>
        <v>0.52666999999999997</v>
      </c>
      <c r="G21" s="371">
        <f t="shared" si="1"/>
        <v>2</v>
      </c>
      <c r="H21" s="371" t="str">
        <f t="shared" si="2"/>
        <v/>
      </c>
      <c r="I21" s="371">
        <f t="shared" si="3"/>
        <v>2</v>
      </c>
      <c r="K21" s="373"/>
      <c r="T21" s="376"/>
      <c r="U21" s="376"/>
      <c r="V21" s="376"/>
      <c r="W21" s="377"/>
    </row>
    <row r="22" spans="1:23" x14ac:dyDescent="0.15">
      <c r="A22" s="368" t="s">
        <v>385</v>
      </c>
      <c r="B22" s="368" t="s">
        <v>3282</v>
      </c>
      <c r="C22" s="368" t="s">
        <v>473</v>
      </c>
      <c r="D22" s="368"/>
      <c r="E22" s="370">
        <v>53775</v>
      </c>
      <c r="F22" s="371">
        <f t="shared" si="0"/>
        <v>0.53774999999999995</v>
      </c>
      <c r="G22" s="371">
        <f t="shared" si="1"/>
        <v>2</v>
      </c>
      <c r="H22" s="371" t="str">
        <f t="shared" si="2"/>
        <v/>
      </c>
      <c r="I22" s="371">
        <f t="shared" si="3"/>
        <v>2</v>
      </c>
      <c r="K22" s="373"/>
      <c r="T22" s="376"/>
      <c r="U22" s="376"/>
      <c r="V22" s="376"/>
      <c r="W22" s="377"/>
    </row>
    <row r="23" spans="1:23" x14ac:dyDescent="0.15">
      <c r="A23" s="368" t="s">
        <v>385</v>
      </c>
      <c r="B23" s="368" t="s">
        <v>3407</v>
      </c>
      <c r="C23" s="368" t="s">
        <v>474</v>
      </c>
      <c r="D23" s="368"/>
      <c r="E23" s="370">
        <v>68341</v>
      </c>
      <c r="F23" s="371">
        <f t="shared" si="0"/>
        <v>0.68340999999999996</v>
      </c>
      <c r="G23" s="371">
        <f t="shared" si="1"/>
        <v>2</v>
      </c>
      <c r="H23" s="371" t="str">
        <f t="shared" si="2"/>
        <v/>
      </c>
      <c r="I23" s="371">
        <f t="shared" si="3"/>
        <v>2</v>
      </c>
      <c r="K23" s="373"/>
      <c r="T23" s="376"/>
      <c r="U23" s="376"/>
      <c r="V23" s="376"/>
      <c r="W23" s="377"/>
    </row>
    <row r="24" spans="1:23" x14ac:dyDescent="0.15">
      <c r="A24" s="368" t="s">
        <v>385</v>
      </c>
      <c r="B24" s="368" t="s">
        <v>3509</v>
      </c>
      <c r="C24" s="368" t="s">
        <v>475</v>
      </c>
      <c r="D24" s="368"/>
      <c r="E24" s="370">
        <v>87787</v>
      </c>
      <c r="F24" s="371">
        <f t="shared" si="0"/>
        <v>0.87787000000000004</v>
      </c>
      <c r="G24" s="371">
        <f t="shared" si="1"/>
        <v>2</v>
      </c>
      <c r="H24" s="371" t="str">
        <f t="shared" si="2"/>
        <v/>
      </c>
      <c r="I24" s="371">
        <f t="shared" si="3"/>
        <v>2</v>
      </c>
      <c r="K24" s="373"/>
      <c r="T24" s="376"/>
      <c r="U24" s="376"/>
      <c r="V24" s="376"/>
      <c r="W24" s="377"/>
    </row>
    <row r="25" spans="1:23" x14ac:dyDescent="0.15">
      <c r="A25" s="368" t="s">
        <v>385</v>
      </c>
      <c r="B25" s="368" t="s">
        <v>3671</v>
      </c>
      <c r="C25" s="368" t="s">
        <v>476</v>
      </c>
      <c r="D25" s="368"/>
      <c r="E25" s="370">
        <v>57393</v>
      </c>
      <c r="F25" s="371">
        <f t="shared" si="0"/>
        <v>0.57393000000000005</v>
      </c>
      <c r="G25" s="371">
        <f t="shared" si="1"/>
        <v>2</v>
      </c>
      <c r="H25" s="371" t="str">
        <f t="shared" si="2"/>
        <v/>
      </c>
      <c r="I25" s="371">
        <f t="shared" si="3"/>
        <v>2</v>
      </c>
      <c r="K25" s="373"/>
      <c r="T25" s="376"/>
      <c r="U25" s="376"/>
      <c r="V25" s="376"/>
      <c r="W25" s="377"/>
    </row>
    <row r="26" spans="1:23" x14ac:dyDescent="0.15">
      <c r="A26" s="368" t="s">
        <v>385</v>
      </c>
      <c r="B26" s="368" t="s">
        <v>3756</v>
      </c>
      <c r="C26" s="368" t="s">
        <v>477</v>
      </c>
      <c r="D26" s="368"/>
      <c r="E26" s="370">
        <v>54888</v>
      </c>
      <c r="F26" s="371">
        <f t="shared" si="0"/>
        <v>0.54888000000000003</v>
      </c>
      <c r="G26" s="371">
        <f t="shared" si="1"/>
        <v>2</v>
      </c>
      <c r="H26" s="371" t="str">
        <f t="shared" si="2"/>
        <v/>
      </c>
      <c r="I26" s="371">
        <f t="shared" si="3"/>
        <v>2</v>
      </c>
      <c r="K26" s="373"/>
      <c r="T26" s="376"/>
      <c r="U26" s="376"/>
      <c r="V26" s="376"/>
      <c r="W26" s="377"/>
    </row>
    <row r="27" spans="1:23" x14ac:dyDescent="0.15">
      <c r="A27" s="368" t="s">
        <v>385</v>
      </c>
      <c r="B27" s="368" t="s">
        <v>3815</v>
      </c>
      <c r="C27" s="368" t="s">
        <v>478</v>
      </c>
      <c r="D27" s="368"/>
      <c r="E27" s="370">
        <v>58058</v>
      </c>
      <c r="F27" s="371">
        <f t="shared" si="0"/>
        <v>0.58057999999999998</v>
      </c>
      <c r="G27" s="371">
        <f t="shared" si="1"/>
        <v>2</v>
      </c>
      <c r="H27" s="371" t="str">
        <f t="shared" si="2"/>
        <v/>
      </c>
      <c r="I27" s="371">
        <f t="shared" si="3"/>
        <v>2</v>
      </c>
      <c r="K27" s="373"/>
      <c r="T27" s="376"/>
      <c r="U27" s="376"/>
      <c r="V27" s="376"/>
      <c r="W27" s="377"/>
    </row>
    <row r="28" spans="1:23" x14ac:dyDescent="0.15">
      <c r="A28" s="368" t="s">
        <v>385</v>
      </c>
      <c r="B28" s="368" t="s">
        <v>3895</v>
      </c>
      <c r="C28" s="368" t="s">
        <v>479</v>
      </c>
      <c r="D28" s="368"/>
      <c r="E28" s="370">
        <v>75388</v>
      </c>
      <c r="F28" s="371">
        <f t="shared" si="0"/>
        <v>0.75387999999999999</v>
      </c>
      <c r="G28" s="371">
        <f t="shared" si="1"/>
        <v>2</v>
      </c>
      <c r="H28" s="371" t="str">
        <f t="shared" si="2"/>
        <v/>
      </c>
      <c r="I28" s="371">
        <f t="shared" si="3"/>
        <v>2</v>
      </c>
      <c r="K28" s="373"/>
      <c r="T28" s="376"/>
      <c r="U28" s="376"/>
      <c r="V28" s="376"/>
      <c r="W28" s="377"/>
    </row>
    <row r="29" spans="1:23" x14ac:dyDescent="0.15">
      <c r="A29" s="368" t="s">
        <v>385</v>
      </c>
      <c r="B29" s="368" t="s">
        <v>4025</v>
      </c>
      <c r="C29" s="368" t="s">
        <v>480</v>
      </c>
      <c r="D29" s="368"/>
      <c r="E29" s="370">
        <v>62169</v>
      </c>
      <c r="F29" s="371">
        <f t="shared" si="0"/>
        <v>0.62168999999999996</v>
      </c>
      <c r="G29" s="371">
        <f t="shared" si="1"/>
        <v>2</v>
      </c>
      <c r="H29" s="371" t="str">
        <f t="shared" si="2"/>
        <v/>
      </c>
      <c r="I29" s="371">
        <f t="shared" si="3"/>
        <v>2</v>
      </c>
      <c r="K29" s="373"/>
      <c r="T29" s="376"/>
      <c r="U29" s="376"/>
      <c r="V29" s="376"/>
      <c r="W29" s="377"/>
    </row>
    <row r="30" spans="1:23" x14ac:dyDescent="0.15">
      <c r="A30" s="368" t="s">
        <v>385</v>
      </c>
      <c r="B30" s="368" t="s">
        <v>4147</v>
      </c>
      <c r="C30" s="368" t="s">
        <v>481</v>
      </c>
      <c r="D30" s="368"/>
      <c r="E30" s="370">
        <v>41554</v>
      </c>
      <c r="F30" s="371">
        <f t="shared" si="0"/>
        <v>0.41554000000000002</v>
      </c>
      <c r="G30" s="371">
        <f t="shared" si="1"/>
        <v>2</v>
      </c>
      <c r="H30" s="371" t="str">
        <f t="shared" si="2"/>
        <v/>
      </c>
      <c r="I30" s="371">
        <f t="shared" si="3"/>
        <v>2</v>
      </c>
      <c r="K30" s="373"/>
      <c r="T30" s="376"/>
      <c r="U30" s="376"/>
      <c r="V30" s="376"/>
      <c r="W30" s="377"/>
    </row>
    <row r="31" spans="1:23" x14ac:dyDescent="0.15">
      <c r="A31" s="368" t="s">
        <v>385</v>
      </c>
      <c r="B31" s="368" t="s">
        <v>4263</v>
      </c>
      <c r="C31" s="368" t="s">
        <v>482</v>
      </c>
      <c r="D31" s="368"/>
      <c r="E31" s="370">
        <v>32913</v>
      </c>
      <c r="F31" s="371">
        <f t="shared" si="0"/>
        <v>0.32912999999999998</v>
      </c>
      <c r="G31" s="371">
        <f t="shared" si="1"/>
        <v>2</v>
      </c>
      <c r="H31" s="371" t="str">
        <f t="shared" si="2"/>
        <v/>
      </c>
      <c r="I31" s="371">
        <f t="shared" si="3"/>
        <v>2</v>
      </c>
      <c r="K31" s="373"/>
      <c r="T31" s="376"/>
      <c r="U31" s="376"/>
      <c r="V31" s="376"/>
      <c r="W31" s="377"/>
    </row>
    <row r="32" spans="1:23" x14ac:dyDescent="0.15">
      <c r="A32" s="368" t="s">
        <v>385</v>
      </c>
      <c r="B32" s="368" t="s">
        <v>4350</v>
      </c>
      <c r="C32" s="368" t="s">
        <v>483</v>
      </c>
      <c r="D32" s="368"/>
      <c r="E32" s="370">
        <v>28178</v>
      </c>
      <c r="F32" s="371">
        <f t="shared" si="0"/>
        <v>0.28177999999999997</v>
      </c>
      <c r="G32" s="371">
        <f t="shared" si="1"/>
        <v>2</v>
      </c>
      <c r="H32" s="371" t="str">
        <f t="shared" si="2"/>
        <v/>
      </c>
      <c r="I32" s="371">
        <f t="shared" si="3"/>
        <v>2</v>
      </c>
      <c r="K32" s="373"/>
      <c r="T32" s="376"/>
      <c r="U32" s="376"/>
      <c r="V32" s="376"/>
      <c r="W32" s="377"/>
    </row>
    <row r="33" spans="1:23" x14ac:dyDescent="0.15">
      <c r="A33" s="368" t="s">
        <v>385</v>
      </c>
      <c r="B33" s="368" t="s">
        <v>4404</v>
      </c>
      <c r="C33" s="368" t="s">
        <v>484</v>
      </c>
      <c r="D33" s="368"/>
      <c r="E33" s="370">
        <v>27455</v>
      </c>
      <c r="F33" s="371">
        <f t="shared" si="0"/>
        <v>0.27455000000000002</v>
      </c>
      <c r="G33" s="371">
        <f t="shared" si="1"/>
        <v>2</v>
      </c>
      <c r="H33" s="371" t="str">
        <f t="shared" si="2"/>
        <v/>
      </c>
      <c r="I33" s="371">
        <f t="shared" si="3"/>
        <v>2</v>
      </c>
      <c r="K33" s="373"/>
      <c r="T33" s="376"/>
      <c r="U33" s="376"/>
      <c r="V33" s="376"/>
      <c r="W33" s="377"/>
    </row>
    <row r="34" spans="1:23" x14ac:dyDescent="0.15">
      <c r="A34" s="368" t="s">
        <v>385</v>
      </c>
      <c r="B34" s="368" t="s">
        <v>4461</v>
      </c>
      <c r="C34" s="368" t="s">
        <v>485</v>
      </c>
      <c r="D34" s="368"/>
      <c r="E34" s="370">
        <v>52853</v>
      </c>
      <c r="F34" s="371">
        <f t="shared" si="0"/>
        <v>0.52853000000000006</v>
      </c>
      <c r="G34" s="371">
        <f t="shared" si="1"/>
        <v>2</v>
      </c>
      <c r="H34" s="371" t="str">
        <f t="shared" si="2"/>
        <v/>
      </c>
      <c r="I34" s="371">
        <f t="shared" si="3"/>
        <v>2</v>
      </c>
      <c r="K34" s="373"/>
      <c r="T34" s="376"/>
      <c r="U34" s="376"/>
      <c r="V34" s="376"/>
      <c r="W34" s="377"/>
    </row>
    <row r="35" spans="1:23" x14ac:dyDescent="0.15">
      <c r="A35" s="368" t="s">
        <v>385</v>
      </c>
      <c r="B35" s="368" t="s">
        <v>4543</v>
      </c>
      <c r="C35" s="368" t="s">
        <v>486</v>
      </c>
      <c r="D35" s="368"/>
      <c r="E35" s="370">
        <v>60229</v>
      </c>
      <c r="F35" s="371">
        <f t="shared" si="0"/>
        <v>0.60228999999999999</v>
      </c>
      <c r="G35" s="371">
        <f t="shared" si="1"/>
        <v>2</v>
      </c>
      <c r="H35" s="371" t="str">
        <f t="shared" si="2"/>
        <v/>
      </c>
      <c r="I35" s="371">
        <f t="shared" si="3"/>
        <v>2</v>
      </c>
      <c r="K35" s="373"/>
      <c r="T35" s="376"/>
      <c r="U35" s="376"/>
      <c r="V35" s="376"/>
      <c r="W35" s="377"/>
    </row>
    <row r="36" spans="1:23" x14ac:dyDescent="0.15">
      <c r="A36" s="368" t="s">
        <v>385</v>
      </c>
      <c r="B36" s="368" t="s">
        <v>4611</v>
      </c>
      <c r="C36" s="368" t="s">
        <v>487</v>
      </c>
      <c r="D36" s="368"/>
      <c r="E36" s="370">
        <v>45134</v>
      </c>
      <c r="F36" s="371">
        <f t="shared" si="0"/>
        <v>0.45134000000000002</v>
      </c>
      <c r="G36" s="371">
        <f t="shared" si="1"/>
        <v>2</v>
      </c>
      <c r="H36" s="371" t="str">
        <f t="shared" si="2"/>
        <v/>
      </c>
      <c r="I36" s="371">
        <f t="shared" si="3"/>
        <v>2</v>
      </c>
      <c r="K36" s="373"/>
      <c r="T36" s="376"/>
      <c r="U36" s="376"/>
      <c r="V36" s="376"/>
      <c r="W36" s="377"/>
    </row>
    <row r="37" spans="1:23" x14ac:dyDescent="0.15">
      <c r="A37" s="368" t="s">
        <v>385</v>
      </c>
      <c r="B37" s="368" t="s">
        <v>4670</v>
      </c>
      <c r="C37" s="368" t="s">
        <v>488</v>
      </c>
      <c r="D37" s="368"/>
      <c r="E37" s="370">
        <v>33554</v>
      </c>
      <c r="F37" s="371">
        <f t="shared" si="0"/>
        <v>0.33554</v>
      </c>
      <c r="G37" s="371">
        <f t="shared" si="1"/>
        <v>2</v>
      </c>
      <c r="H37" s="371" t="str">
        <f t="shared" si="2"/>
        <v/>
      </c>
      <c r="I37" s="371">
        <f t="shared" si="3"/>
        <v>2</v>
      </c>
      <c r="K37" s="373"/>
      <c r="T37" s="376"/>
      <c r="U37" s="376"/>
      <c r="V37" s="376"/>
      <c r="W37" s="377"/>
    </row>
    <row r="38" spans="1:23" x14ac:dyDescent="0.15">
      <c r="A38" s="368" t="s">
        <v>385</v>
      </c>
      <c r="B38" s="368" t="s">
        <v>4743</v>
      </c>
      <c r="C38" s="368" t="s">
        <v>489</v>
      </c>
      <c r="D38" s="368"/>
      <c r="E38" s="370">
        <v>45890</v>
      </c>
      <c r="F38" s="371">
        <f t="shared" si="0"/>
        <v>0.45889999999999997</v>
      </c>
      <c r="G38" s="371">
        <f t="shared" si="1"/>
        <v>2</v>
      </c>
      <c r="H38" s="371" t="str">
        <f t="shared" si="2"/>
        <v/>
      </c>
      <c r="I38" s="371">
        <f t="shared" si="3"/>
        <v>2</v>
      </c>
      <c r="K38" s="373"/>
      <c r="T38" s="376"/>
      <c r="U38" s="376"/>
      <c r="V38" s="376"/>
      <c r="W38" s="377"/>
    </row>
    <row r="39" spans="1:23" x14ac:dyDescent="0.15">
      <c r="A39" s="368" t="s">
        <v>385</v>
      </c>
      <c r="B39" s="368" t="s">
        <v>4796</v>
      </c>
      <c r="C39" s="368" t="s">
        <v>490</v>
      </c>
      <c r="D39" s="368"/>
      <c r="E39" s="370">
        <v>44758</v>
      </c>
      <c r="F39" s="371">
        <f t="shared" si="0"/>
        <v>0.44757999999999998</v>
      </c>
      <c r="G39" s="371">
        <f t="shared" si="1"/>
        <v>2</v>
      </c>
      <c r="H39" s="371" t="str">
        <f t="shared" si="2"/>
        <v/>
      </c>
      <c r="I39" s="371">
        <f t="shared" si="3"/>
        <v>2</v>
      </c>
      <c r="K39" s="373"/>
      <c r="T39" s="376"/>
      <c r="U39" s="376"/>
      <c r="V39" s="376"/>
      <c r="W39" s="377"/>
    </row>
    <row r="40" spans="1:23" x14ac:dyDescent="0.15">
      <c r="A40" s="368" t="s">
        <v>385</v>
      </c>
      <c r="B40" s="368" t="s">
        <v>4856</v>
      </c>
      <c r="C40" s="368" t="s">
        <v>491</v>
      </c>
      <c r="D40" s="368"/>
      <c r="E40" s="370">
        <v>27477</v>
      </c>
      <c r="F40" s="371">
        <f t="shared" si="0"/>
        <v>0.27477000000000001</v>
      </c>
      <c r="G40" s="371">
        <f t="shared" si="1"/>
        <v>2</v>
      </c>
      <c r="H40" s="371" t="str">
        <f t="shared" si="2"/>
        <v/>
      </c>
      <c r="I40" s="371">
        <f t="shared" si="3"/>
        <v>2</v>
      </c>
      <c r="K40" s="373"/>
      <c r="W40" s="377"/>
    </row>
    <row r="41" spans="1:23" x14ac:dyDescent="0.15">
      <c r="A41" s="368" t="s">
        <v>385</v>
      </c>
      <c r="B41" s="368" t="s">
        <v>4959</v>
      </c>
      <c r="C41" s="368" t="s">
        <v>492</v>
      </c>
      <c r="D41" s="368"/>
      <c r="E41" s="370">
        <v>63618</v>
      </c>
      <c r="F41" s="371">
        <f t="shared" si="0"/>
        <v>0.63617999999999997</v>
      </c>
      <c r="G41" s="371">
        <f t="shared" si="1"/>
        <v>2</v>
      </c>
      <c r="H41" s="371" t="str">
        <f t="shared" si="2"/>
        <v/>
      </c>
      <c r="I41" s="371">
        <f t="shared" si="3"/>
        <v>2</v>
      </c>
      <c r="K41" s="373"/>
      <c r="W41" s="377"/>
    </row>
    <row r="42" spans="1:23" x14ac:dyDescent="0.15">
      <c r="A42" s="368" t="s">
        <v>385</v>
      </c>
      <c r="B42" s="368" t="s">
        <v>5137</v>
      </c>
      <c r="C42" s="368" t="s">
        <v>493</v>
      </c>
      <c r="D42" s="368"/>
      <c r="E42" s="370">
        <v>36078</v>
      </c>
      <c r="F42" s="371">
        <f t="shared" si="0"/>
        <v>0.36077999999999999</v>
      </c>
      <c r="G42" s="371">
        <f t="shared" si="1"/>
        <v>2</v>
      </c>
      <c r="H42" s="371" t="str">
        <f t="shared" si="2"/>
        <v/>
      </c>
      <c r="I42" s="371">
        <f t="shared" si="3"/>
        <v>2</v>
      </c>
      <c r="K42" s="373"/>
      <c r="W42" s="377"/>
    </row>
    <row r="43" spans="1:23" x14ac:dyDescent="0.15">
      <c r="A43" s="368" t="s">
        <v>385</v>
      </c>
      <c r="B43" s="368" t="s">
        <v>5198</v>
      </c>
      <c r="C43" s="368" t="s">
        <v>494</v>
      </c>
      <c r="D43" s="368"/>
      <c r="E43" s="370">
        <v>34583</v>
      </c>
      <c r="F43" s="371">
        <f t="shared" si="0"/>
        <v>0.34583000000000003</v>
      </c>
      <c r="G43" s="371">
        <f t="shared" si="1"/>
        <v>2</v>
      </c>
      <c r="H43" s="371" t="str">
        <f t="shared" si="2"/>
        <v/>
      </c>
      <c r="I43" s="371">
        <f t="shared" si="3"/>
        <v>2</v>
      </c>
      <c r="K43" s="373"/>
      <c r="W43" s="377"/>
    </row>
    <row r="44" spans="1:23" x14ac:dyDescent="0.15">
      <c r="A44" s="368" t="s">
        <v>385</v>
      </c>
      <c r="B44" s="368" t="s">
        <v>5262</v>
      </c>
      <c r="C44" s="368" t="s">
        <v>495</v>
      </c>
      <c r="D44" s="368"/>
      <c r="E44" s="370">
        <v>42277</v>
      </c>
      <c r="F44" s="371">
        <f t="shared" si="0"/>
        <v>0.42276999999999998</v>
      </c>
      <c r="G44" s="371">
        <f t="shared" si="1"/>
        <v>2</v>
      </c>
      <c r="H44" s="371" t="str">
        <f t="shared" si="2"/>
        <v/>
      </c>
      <c r="I44" s="371">
        <f t="shared" si="3"/>
        <v>2</v>
      </c>
    </row>
    <row r="45" spans="1:23" x14ac:dyDescent="0.15">
      <c r="A45" s="368" t="s">
        <v>385</v>
      </c>
      <c r="B45" s="368" t="s">
        <v>5393</v>
      </c>
      <c r="C45" s="368" t="s">
        <v>496</v>
      </c>
      <c r="D45" s="368"/>
      <c r="E45" s="370">
        <v>39115</v>
      </c>
      <c r="F45" s="371">
        <f t="shared" si="0"/>
        <v>0.39115</v>
      </c>
      <c r="G45" s="371">
        <f t="shared" si="1"/>
        <v>2</v>
      </c>
      <c r="H45" s="371" t="str">
        <f t="shared" si="2"/>
        <v/>
      </c>
      <c r="I45" s="371">
        <f t="shared" si="3"/>
        <v>2</v>
      </c>
    </row>
    <row r="46" spans="1:23" x14ac:dyDescent="0.15">
      <c r="A46" s="368" t="s">
        <v>385</v>
      </c>
      <c r="B46" s="368" t="s">
        <v>5449</v>
      </c>
      <c r="C46" s="368" t="s">
        <v>497</v>
      </c>
      <c r="D46" s="368"/>
      <c r="E46" s="370">
        <v>36028</v>
      </c>
      <c r="F46" s="371">
        <f t="shared" si="0"/>
        <v>0.36027999999999999</v>
      </c>
      <c r="G46" s="371">
        <f t="shared" si="1"/>
        <v>2</v>
      </c>
      <c r="H46" s="371" t="str">
        <f t="shared" si="2"/>
        <v/>
      </c>
      <c r="I46" s="371">
        <f t="shared" si="3"/>
        <v>2</v>
      </c>
    </row>
    <row r="47" spans="1:23" x14ac:dyDescent="0.15">
      <c r="A47" s="368" t="s">
        <v>385</v>
      </c>
      <c r="B47" s="368" t="s">
        <v>5526</v>
      </c>
      <c r="C47" s="368" t="s">
        <v>498</v>
      </c>
      <c r="D47" s="368"/>
      <c r="E47" s="370">
        <v>35726</v>
      </c>
      <c r="F47" s="371">
        <f t="shared" si="0"/>
        <v>0.35726000000000002</v>
      </c>
      <c r="G47" s="371">
        <f t="shared" si="1"/>
        <v>2</v>
      </c>
      <c r="H47" s="371" t="str">
        <f t="shared" si="2"/>
        <v/>
      </c>
      <c r="I47" s="371">
        <f t="shared" si="3"/>
        <v>2</v>
      </c>
    </row>
    <row r="48" spans="1:23" x14ac:dyDescent="0.15">
      <c r="A48" s="368" t="s">
        <v>385</v>
      </c>
      <c r="B48" s="368" t="s">
        <v>5655</v>
      </c>
      <c r="C48" s="368" t="s">
        <v>499</v>
      </c>
      <c r="D48" s="368"/>
      <c r="E48" s="370">
        <v>38002</v>
      </c>
      <c r="F48" s="371">
        <f t="shared" si="0"/>
        <v>0.38002000000000002</v>
      </c>
      <c r="G48" s="371">
        <f t="shared" si="1"/>
        <v>2</v>
      </c>
      <c r="H48" s="371" t="str">
        <f t="shared" si="2"/>
        <v/>
      </c>
      <c r="I48" s="371">
        <f t="shared" si="3"/>
        <v>2</v>
      </c>
    </row>
    <row r="49" spans="1:9" x14ac:dyDescent="0.15">
      <c r="A49" s="368" t="s">
        <v>5798</v>
      </c>
      <c r="B49" s="368" t="s">
        <v>544</v>
      </c>
      <c r="C49" s="368" t="s">
        <v>425</v>
      </c>
      <c r="D49" s="368" t="s">
        <v>545</v>
      </c>
      <c r="E49" s="370">
        <v>70</v>
      </c>
      <c r="F49" s="371">
        <f t="shared" si="0"/>
        <v>0.7</v>
      </c>
      <c r="G49" s="371">
        <f t="shared" si="1"/>
        <v>2</v>
      </c>
      <c r="H49" s="371" t="str">
        <f t="shared" si="2"/>
        <v/>
      </c>
      <c r="I49" s="371">
        <f t="shared" si="3"/>
        <v>2</v>
      </c>
    </row>
    <row r="50" spans="1:9" x14ac:dyDescent="0.15">
      <c r="A50" s="368" t="s">
        <v>5798</v>
      </c>
      <c r="B50" s="368" t="s">
        <v>547</v>
      </c>
      <c r="C50" s="368" t="s">
        <v>425</v>
      </c>
      <c r="D50" s="368" t="s">
        <v>548</v>
      </c>
      <c r="E50" s="370">
        <v>48</v>
      </c>
      <c r="F50" s="371">
        <f t="shared" si="0"/>
        <v>0.48</v>
      </c>
      <c r="G50" s="371">
        <f t="shared" si="1"/>
        <v>2</v>
      </c>
      <c r="H50" s="371" t="str">
        <f t="shared" si="2"/>
        <v/>
      </c>
      <c r="I50" s="371">
        <f t="shared" si="3"/>
        <v>2</v>
      </c>
    </row>
    <row r="51" spans="1:9" x14ac:dyDescent="0.15">
      <c r="A51" s="368" t="s">
        <v>5798</v>
      </c>
      <c r="B51" s="368" t="s">
        <v>550</v>
      </c>
      <c r="C51" s="368" t="s">
        <v>425</v>
      </c>
      <c r="D51" s="368" t="s">
        <v>551</v>
      </c>
      <c r="E51" s="370">
        <v>47</v>
      </c>
      <c r="F51" s="371">
        <f t="shared" si="0"/>
        <v>0.47</v>
      </c>
      <c r="G51" s="371">
        <f t="shared" si="1"/>
        <v>2</v>
      </c>
      <c r="H51" s="371" t="str">
        <f t="shared" si="2"/>
        <v/>
      </c>
      <c r="I51" s="371">
        <f t="shared" si="3"/>
        <v>2</v>
      </c>
    </row>
    <row r="52" spans="1:9" x14ac:dyDescent="0.15">
      <c r="A52" s="368" t="s">
        <v>5798</v>
      </c>
      <c r="B52" s="368" t="s">
        <v>553</v>
      </c>
      <c r="C52" s="368" t="s">
        <v>425</v>
      </c>
      <c r="D52" s="368" t="s">
        <v>554</v>
      </c>
      <c r="E52" s="370">
        <v>53</v>
      </c>
      <c r="F52" s="371">
        <f t="shared" si="0"/>
        <v>0.53</v>
      </c>
      <c r="G52" s="371">
        <f t="shared" si="1"/>
        <v>2</v>
      </c>
      <c r="H52" s="371" t="str">
        <f t="shared" si="2"/>
        <v/>
      </c>
      <c r="I52" s="371">
        <f t="shared" si="3"/>
        <v>2</v>
      </c>
    </row>
    <row r="53" spans="1:9" x14ac:dyDescent="0.15">
      <c r="A53" s="368" t="s">
        <v>5798</v>
      </c>
      <c r="B53" s="368" t="s">
        <v>556</v>
      </c>
      <c r="C53" s="368" t="s">
        <v>425</v>
      </c>
      <c r="D53" s="368" t="s">
        <v>557</v>
      </c>
      <c r="E53" s="370">
        <v>62</v>
      </c>
      <c r="F53" s="371">
        <f t="shared" si="0"/>
        <v>0.62</v>
      </c>
      <c r="G53" s="371">
        <f t="shared" si="1"/>
        <v>2</v>
      </c>
      <c r="H53" s="371" t="str">
        <f t="shared" si="2"/>
        <v/>
      </c>
      <c r="I53" s="371">
        <f t="shared" si="3"/>
        <v>2</v>
      </c>
    </row>
    <row r="54" spans="1:9" x14ac:dyDescent="0.15">
      <c r="A54" s="368" t="s">
        <v>5798</v>
      </c>
      <c r="B54" s="368" t="s">
        <v>559</v>
      </c>
      <c r="C54" s="368" t="s">
        <v>425</v>
      </c>
      <c r="D54" s="368" t="s">
        <v>560</v>
      </c>
      <c r="E54" s="370">
        <v>45</v>
      </c>
      <c r="F54" s="371">
        <f t="shared" si="0"/>
        <v>0.45</v>
      </c>
      <c r="G54" s="371">
        <f t="shared" si="1"/>
        <v>2</v>
      </c>
      <c r="H54" s="371" t="str">
        <f t="shared" si="2"/>
        <v/>
      </c>
      <c r="I54" s="371">
        <f t="shared" si="3"/>
        <v>2</v>
      </c>
    </row>
    <row r="55" spans="1:9" x14ac:dyDescent="0.15">
      <c r="A55" s="368" t="s">
        <v>5798</v>
      </c>
      <c r="B55" s="368" t="s">
        <v>562</v>
      </c>
      <c r="C55" s="368" t="s">
        <v>425</v>
      </c>
      <c r="D55" s="368" t="s">
        <v>563</v>
      </c>
      <c r="E55" s="370">
        <v>60</v>
      </c>
      <c r="F55" s="371">
        <f t="shared" si="0"/>
        <v>0.6</v>
      </c>
      <c r="G55" s="371">
        <f t="shared" si="1"/>
        <v>2</v>
      </c>
      <c r="H55" s="371" t="str">
        <f t="shared" si="2"/>
        <v/>
      </c>
      <c r="I55" s="371">
        <f t="shared" si="3"/>
        <v>2</v>
      </c>
    </row>
    <row r="56" spans="1:9" x14ac:dyDescent="0.15">
      <c r="A56" s="368" t="s">
        <v>5798</v>
      </c>
      <c r="B56" s="368" t="s">
        <v>565</v>
      </c>
      <c r="C56" s="368" t="s">
        <v>425</v>
      </c>
      <c r="D56" s="368" t="s">
        <v>566</v>
      </c>
      <c r="E56" s="370">
        <v>44</v>
      </c>
      <c r="F56" s="371">
        <f t="shared" si="0"/>
        <v>0.44</v>
      </c>
      <c r="G56" s="371">
        <f t="shared" si="1"/>
        <v>2</v>
      </c>
      <c r="H56" s="371" t="str">
        <f t="shared" si="2"/>
        <v/>
      </c>
      <c r="I56" s="371">
        <f t="shared" si="3"/>
        <v>2</v>
      </c>
    </row>
    <row r="57" spans="1:9" x14ac:dyDescent="0.15">
      <c r="A57" s="368" t="s">
        <v>5798</v>
      </c>
      <c r="B57" s="368" t="s">
        <v>568</v>
      </c>
      <c r="C57" s="368" t="s">
        <v>425</v>
      </c>
      <c r="D57" s="368" t="s">
        <v>569</v>
      </c>
      <c r="E57" s="370">
        <v>19</v>
      </c>
      <c r="F57" s="371">
        <f t="shared" si="0"/>
        <v>0.19</v>
      </c>
      <c r="G57" s="371">
        <f t="shared" si="1"/>
        <v>2</v>
      </c>
      <c r="H57" s="371" t="str">
        <f t="shared" si="2"/>
        <v/>
      </c>
      <c r="I57" s="371">
        <f t="shared" si="3"/>
        <v>2</v>
      </c>
    </row>
    <row r="58" spans="1:9" x14ac:dyDescent="0.15">
      <c r="A58" s="368" t="s">
        <v>5798</v>
      </c>
      <c r="B58" s="368" t="s">
        <v>571</v>
      </c>
      <c r="C58" s="368" t="s">
        <v>425</v>
      </c>
      <c r="D58" s="368" t="s">
        <v>572</v>
      </c>
      <c r="E58" s="370">
        <v>38</v>
      </c>
      <c r="F58" s="371">
        <f t="shared" si="0"/>
        <v>0.38</v>
      </c>
      <c r="G58" s="371">
        <f t="shared" si="1"/>
        <v>2</v>
      </c>
      <c r="H58" s="371" t="str">
        <f t="shared" si="2"/>
        <v/>
      </c>
      <c r="I58" s="371">
        <f t="shared" si="3"/>
        <v>2</v>
      </c>
    </row>
    <row r="59" spans="1:9" x14ac:dyDescent="0.15">
      <c r="A59" s="368" t="s">
        <v>5798</v>
      </c>
      <c r="B59" s="368" t="s">
        <v>574</v>
      </c>
      <c r="C59" s="368" t="s">
        <v>425</v>
      </c>
      <c r="D59" s="368" t="s">
        <v>575</v>
      </c>
      <c r="E59" s="370">
        <v>45</v>
      </c>
      <c r="F59" s="371">
        <f t="shared" si="0"/>
        <v>0.45</v>
      </c>
      <c r="G59" s="371">
        <f t="shared" si="1"/>
        <v>2</v>
      </c>
      <c r="H59" s="371" t="str">
        <f t="shared" si="2"/>
        <v/>
      </c>
      <c r="I59" s="371">
        <f t="shared" si="3"/>
        <v>2</v>
      </c>
    </row>
    <row r="60" spans="1:9" x14ac:dyDescent="0.15">
      <c r="A60" s="368" t="s">
        <v>5798</v>
      </c>
      <c r="B60" s="368" t="s">
        <v>577</v>
      </c>
      <c r="C60" s="368" t="s">
        <v>425</v>
      </c>
      <c r="D60" s="368" t="s">
        <v>578</v>
      </c>
      <c r="E60" s="370">
        <v>32</v>
      </c>
      <c r="F60" s="371">
        <f t="shared" si="0"/>
        <v>0.32</v>
      </c>
      <c r="G60" s="371">
        <f t="shared" si="1"/>
        <v>2</v>
      </c>
      <c r="H60" s="371" t="str">
        <f t="shared" si="2"/>
        <v/>
      </c>
      <c r="I60" s="371">
        <f t="shared" si="3"/>
        <v>2</v>
      </c>
    </row>
    <row r="61" spans="1:9" x14ac:dyDescent="0.15">
      <c r="A61" s="368" t="s">
        <v>5798</v>
      </c>
      <c r="B61" s="368" t="s">
        <v>580</v>
      </c>
      <c r="C61" s="368" t="s">
        <v>425</v>
      </c>
      <c r="D61" s="368" t="s">
        <v>581</v>
      </c>
      <c r="E61" s="370">
        <v>75</v>
      </c>
      <c r="F61" s="371">
        <f t="shared" si="0"/>
        <v>0.75</v>
      </c>
      <c r="G61" s="371">
        <f t="shared" si="1"/>
        <v>2</v>
      </c>
      <c r="H61" s="371" t="str">
        <f t="shared" si="2"/>
        <v/>
      </c>
      <c r="I61" s="371">
        <f t="shared" si="3"/>
        <v>2</v>
      </c>
    </row>
    <row r="62" spans="1:9" x14ac:dyDescent="0.15">
      <c r="A62" s="368" t="s">
        <v>5798</v>
      </c>
      <c r="B62" s="368" t="s">
        <v>583</v>
      </c>
      <c r="C62" s="368" t="s">
        <v>425</v>
      </c>
      <c r="D62" s="368" t="s">
        <v>584</v>
      </c>
      <c r="E62" s="370">
        <v>40</v>
      </c>
      <c r="F62" s="371">
        <f t="shared" si="0"/>
        <v>0.4</v>
      </c>
      <c r="G62" s="371">
        <f t="shared" si="1"/>
        <v>2</v>
      </c>
      <c r="H62" s="371" t="str">
        <f t="shared" si="2"/>
        <v/>
      </c>
      <c r="I62" s="371">
        <f t="shared" si="3"/>
        <v>2</v>
      </c>
    </row>
    <row r="63" spans="1:9" x14ac:dyDescent="0.15">
      <c r="A63" s="368" t="s">
        <v>5798</v>
      </c>
      <c r="B63" s="368" t="s">
        <v>586</v>
      </c>
      <c r="C63" s="368" t="s">
        <v>425</v>
      </c>
      <c r="D63" s="368" t="s">
        <v>587</v>
      </c>
      <c r="E63" s="370">
        <v>26</v>
      </c>
      <c r="F63" s="371">
        <f t="shared" si="0"/>
        <v>0.26</v>
      </c>
      <c r="G63" s="371">
        <f t="shared" si="1"/>
        <v>2</v>
      </c>
      <c r="H63" s="371" t="str">
        <f t="shared" si="2"/>
        <v/>
      </c>
      <c r="I63" s="371">
        <f t="shared" si="3"/>
        <v>2</v>
      </c>
    </row>
    <row r="64" spans="1:9" x14ac:dyDescent="0.15">
      <c r="A64" s="368" t="s">
        <v>5798</v>
      </c>
      <c r="B64" s="368" t="s">
        <v>589</v>
      </c>
      <c r="C64" s="368" t="s">
        <v>425</v>
      </c>
      <c r="D64" s="368" t="s">
        <v>590</v>
      </c>
      <c r="E64" s="370">
        <v>25</v>
      </c>
      <c r="F64" s="371">
        <f t="shared" si="0"/>
        <v>0.25</v>
      </c>
      <c r="G64" s="371">
        <f t="shared" si="1"/>
        <v>2</v>
      </c>
      <c r="H64" s="371" t="str">
        <f t="shared" si="2"/>
        <v/>
      </c>
      <c r="I64" s="371">
        <f t="shared" si="3"/>
        <v>2</v>
      </c>
    </row>
    <row r="65" spans="1:9" x14ac:dyDescent="0.15">
      <c r="A65" s="368" t="s">
        <v>5798</v>
      </c>
      <c r="B65" s="368" t="s">
        <v>592</v>
      </c>
      <c r="C65" s="368" t="s">
        <v>425</v>
      </c>
      <c r="D65" s="368" t="s">
        <v>593</v>
      </c>
      <c r="E65" s="370">
        <v>52</v>
      </c>
      <c r="F65" s="371">
        <f t="shared" si="0"/>
        <v>0.52</v>
      </c>
      <c r="G65" s="371">
        <f t="shared" si="1"/>
        <v>2</v>
      </c>
      <c r="H65" s="371" t="str">
        <f t="shared" si="2"/>
        <v/>
      </c>
      <c r="I65" s="371">
        <f t="shared" si="3"/>
        <v>2</v>
      </c>
    </row>
    <row r="66" spans="1:9" x14ac:dyDescent="0.15">
      <c r="A66" s="368" t="s">
        <v>5798</v>
      </c>
      <c r="B66" s="368" t="s">
        <v>595</v>
      </c>
      <c r="C66" s="368" t="s">
        <v>425</v>
      </c>
      <c r="D66" s="368" t="s">
        <v>596</v>
      </c>
      <c r="E66" s="370">
        <v>18</v>
      </c>
      <c r="F66" s="371">
        <f t="shared" ref="F66:F129" si="4">IF(A66="都道府県",E66/100000,IF(A66="市区町村",E66/100,"エラー"))</f>
        <v>0.18</v>
      </c>
      <c r="G66" s="371">
        <f t="shared" ref="G66:G129" si="5">IF(F66&lt;&gt;"エラー",IF(F66&gt;=$N$16,1,IF(F66&lt;=$N$18,3,2)),"エラー")</f>
        <v>2</v>
      </c>
      <c r="H66" s="371" t="str">
        <f t="shared" ref="H66:H129" si="6">IF(_xlfn.IFNA(VLOOKUP(B66,$T:$T,1,0),"")="","","〇")</f>
        <v/>
      </c>
      <c r="I66" s="371">
        <f t="shared" ref="I66:I129" si="7">IF(H66="〇",1,G66)</f>
        <v>2</v>
      </c>
    </row>
    <row r="67" spans="1:9" x14ac:dyDescent="0.15">
      <c r="A67" s="368" t="s">
        <v>5798</v>
      </c>
      <c r="B67" s="368" t="s">
        <v>598</v>
      </c>
      <c r="C67" s="368" t="s">
        <v>425</v>
      </c>
      <c r="D67" s="368" t="s">
        <v>599</v>
      </c>
      <c r="E67" s="370">
        <v>34</v>
      </c>
      <c r="F67" s="371">
        <f t="shared" si="4"/>
        <v>0.34</v>
      </c>
      <c r="G67" s="371">
        <f t="shared" si="5"/>
        <v>2</v>
      </c>
      <c r="H67" s="371" t="str">
        <f t="shared" si="6"/>
        <v/>
      </c>
      <c r="I67" s="371">
        <f t="shared" si="7"/>
        <v>2</v>
      </c>
    </row>
    <row r="68" spans="1:9" x14ac:dyDescent="0.15">
      <c r="A68" s="368" t="s">
        <v>5798</v>
      </c>
      <c r="B68" s="368" t="s">
        <v>601</v>
      </c>
      <c r="C68" s="368" t="s">
        <v>425</v>
      </c>
      <c r="D68" s="368" t="s">
        <v>602</v>
      </c>
      <c r="E68" s="370">
        <v>25</v>
      </c>
      <c r="F68" s="371">
        <f t="shared" si="4"/>
        <v>0.25</v>
      </c>
      <c r="G68" s="371">
        <f t="shared" si="5"/>
        <v>2</v>
      </c>
      <c r="H68" s="371" t="str">
        <f t="shared" si="6"/>
        <v/>
      </c>
      <c r="I68" s="371">
        <f t="shared" si="7"/>
        <v>2</v>
      </c>
    </row>
    <row r="69" spans="1:9" x14ac:dyDescent="0.15">
      <c r="A69" s="368" t="s">
        <v>5798</v>
      </c>
      <c r="B69" s="368" t="s">
        <v>604</v>
      </c>
      <c r="C69" s="368" t="s">
        <v>425</v>
      </c>
      <c r="D69" s="368" t="s">
        <v>605</v>
      </c>
      <c r="E69" s="370">
        <v>27</v>
      </c>
      <c r="F69" s="371">
        <f t="shared" si="4"/>
        <v>0.27</v>
      </c>
      <c r="G69" s="371">
        <f t="shared" si="5"/>
        <v>2</v>
      </c>
      <c r="H69" s="371" t="str">
        <f t="shared" si="6"/>
        <v/>
      </c>
      <c r="I69" s="371">
        <f t="shared" si="7"/>
        <v>2</v>
      </c>
    </row>
    <row r="70" spans="1:9" x14ac:dyDescent="0.15">
      <c r="A70" s="368" t="s">
        <v>5798</v>
      </c>
      <c r="B70" s="368" t="s">
        <v>607</v>
      </c>
      <c r="C70" s="368" t="s">
        <v>425</v>
      </c>
      <c r="D70" s="368" t="s">
        <v>608</v>
      </c>
      <c r="E70" s="370">
        <v>19</v>
      </c>
      <c r="F70" s="371">
        <f t="shared" si="4"/>
        <v>0.19</v>
      </c>
      <c r="G70" s="371">
        <f t="shared" si="5"/>
        <v>2</v>
      </c>
      <c r="H70" s="371" t="str">
        <f t="shared" si="6"/>
        <v/>
      </c>
      <c r="I70" s="371">
        <f t="shared" si="7"/>
        <v>2</v>
      </c>
    </row>
    <row r="71" spans="1:9" x14ac:dyDescent="0.15">
      <c r="A71" s="368" t="s">
        <v>5798</v>
      </c>
      <c r="B71" s="368" t="s">
        <v>610</v>
      </c>
      <c r="C71" s="368" t="s">
        <v>425</v>
      </c>
      <c r="D71" s="368" t="s">
        <v>611</v>
      </c>
      <c r="E71" s="370">
        <v>34</v>
      </c>
      <c r="F71" s="371">
        <f t="shared" si="4"/>
        <v>0.34</v>
      </c>
      <c r="G71" s="371">
        <f t="shared" si="5"/>
        <v>2</v>
      </c>
      <c r="H71" s="371" t="str">
        <f t="shared" si="6"/>
        <v/>
      </c>
      <c r="I71" s="371">
        <f t="shared" si="7"/>
        <v>2</v>
      </c>
    </row>
    <row r="72" spans="1:9" x14ac:dyDescent="0.15">
      <c r="A72" s="368" t="s">
        <v>5798</v>
      </c>
      <c r="B72" s="368" t="s">
        <v>613</v>
      </c>
      <c r="C72" s="368" t="s">
        <v>425</v>
      </c>
      <c r="D72" s="368" t="s">
        <v>614</v>
      </c>
      <c r="E72" s="370">
        <v>71</v>
      </c>
      <c r="F72" s="371">
        <f t="shared" si="4"/>
        <v>0.71</v>
      </c>
      <c r="G72" s="371">
        <f t="shared" si="5"/>
        <v>2</v>
      </c>
      <c r="H72" s="371" t="str">
        <f t="shared" si="6"/>
        <v/>
      </c>
      <c r="I72" s="371">
        <f t="shared" si="7"/>
        <v>2</v>
      </c>
    </row>
    <row r="73" spans="1:9" x14ac:dyDescent="0.15">
      <c r="A73" s="368" t="s">
        <v>5798</v>
      </c>
      <c r="B73" s="368" t="s">
        <v>616</v>
      </c>
      <c r="C73" s="368" t="s">
        <v>425</v>
      </c>
      <c r="D73" s="368" t="s">
        <v>617</v>
      </c>
      <c r="E73" s="370">
        <v>39</v>
      </c>
      <c r="F73" s="371">
        <f t="shared" si="4"/>
        <v>0.39</v>
      </c>
      <c r="G73" s="371">
        <f t="shared" si="5"/>
        <v>2</v>
      </c>
      <c r="H73" s="371" t="str">
        <f t="shared" si="6"/>
        <v/>
      </c>
      <c r="I73" s="371">
        <f t="shared" si="7"/>
        <v>2</v>
      </c>
    </row>
    <row r="74" spans="1:9" x14ac:dyDescent="0.15">
      <c r="A74" s="368" t="s">
        <v>5798</v>
      </c>
      <c r="B74" s="368" t="s">
        <v>619</v>
      </c>
      <c r="C74" s="368" t="s">
        <v>425</v>
      </c>
      <c r="D74" s="368" t="s">
        <v>620</v>
      </c>
      <c r="E74" s="370">
        <v>30</v>
      </c>
      <c r="F74" s="371">
        <f t="shared" si="4"/>
        <v>0.3</v>
      </c>
      <c r="G74" s="371">
        <f t="shared" si="5"/>
        <v>2</v>
      </c>
      <c r="H74" s="371" t="str">
        <f t="shared" si="6"/>
        <v/>
      </c>
      <c r="I74" s="371">
        <f t="shared" si="7"/>
        <v>2</v>
      </c>
    </row>
    <row r="75" spans="1:9" x14ac:dyDescent="0.15">
      <c r="A75" s="368" t="s">
        <v>5798</v>
      </c>
      <c r="B75" s="368" t="s">
        <v>622</v>
      </c>
      <c r="C75" s="368" t="s">
        <v>425</v>
      </c>
      <c r="D75" s="368" t="s">
        <v>623</v>
      </c>
      <c r="E75" s="370">
        <v>11</v>
      </c>
      <c r="F75" s="371">
        <f t="shared" si="4"/>
        <v>0.11</v>
      </c>
      <c r="G75" s="371">
        <f t="shared" si="5"/>
        <v>2</v>
      </c>
      <c r="H75" s="371" t="str">
        <f t="shared" si="6"/>
        <v/>
      </c>
      <c r="I75" s="371">
        <f t="shared" si="7"/>
        <v>2</v>
      </c>
    </row>
    <row r="76" spans="1:9" x14ac:dyDescent="0.15">
      <c r="A76" s="368" t="s">
        <v>5798</v>
      </c>
      <c r="B76" s="368" t="s">
        <v>625</v>
      </c>
      <c r="C76" s="368" t="s">
        <v>425</v>
      </c>
      <c r="D76" s="368" t="s">
        <v>626</v>
      </c>
      <c r="E76" s="370">
        <v>26</v>
      </c>
      <c r="F76" s="371">
        <f t="shared" si="4"/>
        <v>0.26</v>
      </c>
      <c r="G76" s="371">
        <f t="shared" si="5"/>
        <v>2</v>
      </c>
      <c r="H76" s="371" t="str">
        <f t="shared" si="6"/>
        <v/>
      </c>
      <c r="I76" s="371">
        <f t="shared" si="7"/>
        <v>2</v>
      </c>
    </row>
    <row r="77" spans="1:9" x14ac:dyDescent="0.15">
      <c r="A77" s="368" t="s">
        <v>5798</v>
      </c>
      <c r="B77" s="368" t="s">
        <v>628</v>
      </c>
      <c r="C77" s="368" t="s">
        <v>425</v>
      </c>
      <c r="D77" s="368" t="s">
        <v>629</v>
      </c>
      <c r="E77" s="370">
        <v>36</v>
      </c>
      <c r="F77" s="371">
        <f t="shared" si="4"/>
        <v>0.36</v>
      </c>
      <c r="G77" s="371">
        <f t="shared" si="5"/>
        <v>2</v>
      </c>
      <c r="H77" s="371" t="str">
        <f t="shared" si="6"/>
        <v/>
      </c>
      <c r="I77" s="371">
        <f t="shared" si="7"/>
        <v>2</v>
      </c>
    </row>
    <row r="78" spans="1:9" x14ac:dyDescent="0.15">
      <c r="A78" s="368" t="s">
        <v>5798</v>
      </c>
      <c r="B78" s="368" t="s">
        <v>631</v>
      </c>
      <c r="C78" s="368" t="s">
        <v>425</v>
      </c>
      <c r="D78" s="368" t="s">
        <v>632</v>
      </c>
      <c r="E78" s="370">
        <v>47</v>
      </c>
      <c r="F78" s="371">
        <f t="shared" si="4"/>
        <v>0.47</v>
      </c>
      <c r="G78" s="371">
        <f t="shared" si="5"/>
        <v>2</v>
      </c>
      <c r="H78" s="371" t="str">
        <f t="shared" si="6"/>
        <v/>
      </c>
      <c r="I78" s="371">
        <f t="shared" si="7"/>
        <v>2</v>
      </c>
    </row>
    <row r="79" spans="1:9" x14ac:dyDescent="0.15">
      <c r="A79" s="368" t="s">
        <v>5798</v>
      </c>
      <c r="B79" s="368" t="s">
        <v>634</v>
      </c>
      <c r="C79" s="368" t="s">
        <v>425</v>
      </c>
      <c r="D79" s="368" t="s">
        <v>635</v>
      </c>
      <c r="E79" s="370">
        <v>59</v>
      </c>
      <c r="F79" s="371">
        <f t="shared" si="4"/>
        <v>0.59</v>
      </c>
      <c r="G79" s="371">
        <f t="shared" si="5"/>
        <v>2</v>
      </c>
      <c r="H79" s="371" t="str">
        <f t="shared" si="6"/>
        <v/>
      </c>
      <c r="I79" s="371">
        <f t="shared" si="7"/>
        <v>2</v>
      </c>
    </row>
    <row r="80" spans="1:9" x14ac:dyDescent="0.15">
      <c r="A80" s="368" t="s">
        <v>5798</v>
      </c>
      <c r="B80" s="368" t="s">
        <v>637</v>
      </c>
      <c r="C80" s="368" t="s">
        <v>425</v>
      </c>
      <c r="D80" s="368" t="s">
        <v>638</v>
      </c>
      <c r="E80" s="370">
        <v>38</v>
      </c>
      <c r="F80" s="371">
        <f t="shared" si="4"/>
        <v>0.38</v>
      </c>
      <c r="G80" s="371">
        <f t="shared" si="5"/>
        <v>2</v>
      </c>
      <c r="H80" s="371" t="str">
        <f t="shared" si="6"/>
        <v/>
      </c>
      <c r="I80" s="371">
        <f t="shared" si="7"/>
        <v>2</v>
      </c>
    </row>
    <row r="81" spans="1:9" x14ac:dyDescent="0.15">
      <c r="A81" s="368" t="s">
        <v>5798</v>
      </c>
      <c r="B81" s="368" t="s">
        <v>640</v>
      </c>
      <c r="C81" s="368" t="s">
        <v>425</v>
      </c>
      <c r="D81" s="368" t="s">
        <v>641</v>
      </c>
      <c r="E81" s="370">
        <v>62</v>
      </c>
      <c r="F81" s="371">
        <f t="shared" si="4"/>
        <v>0.62</v>
      </c>
      <c r="G81" s="371">
        <f t="shared" si="5"/>
        <v>2</v>
      </c>
      <c r="H81" s="371" t="str">
        <f t="shared" si="6"/>
        <v/>
      </c>
      <c r="I81" s="371">
        <f t="shared" si="7"/>
        <v>2</v>
      </c>
    </row>
    <row r="82" spans="1:9" x14ac:dyDescent="0.15">
      <c r="A82" s="368" t="s">
        <v>5798</v>
      </c>
      <c r="B82" s="368" t="s">
        <v>643</v>
      </c>
      <c r="C82" s="368" t="s">
        <v>425</v>
      </c>
      <c r="D82" s="368" t="s">
        <v>644</v>
      </c>
      <c r="E82" s="370">
        <v>55</v>
      </c>
      <c r="F82" s="371">
        <f t="shared" si="4"/>
        <v>0.55000000000000004</v>
      </c>
      <c r="G82" s="371">
        <f t="shared" si="5"/>
        <v>2</v>
      </c>
      <c r="H82" s="371" t="str">
        <f t="shared" si="6"/>
        <v/>
      </c>
      <c r="I82" s="371">
        <f t="shared" si="7"/>
        <v>2</v>
      </c>
    </row>
    <row r="83" spans="1:9" x14ac:dyDescent="0.15">
      <c r="A83" s="368" t="s">
        <v>5798</v>
      </c>
      <c r="B83" s="368" t="s">
        <v>646</v>
      </c>
      <c r="C83" s="368" t="s">
        <v>425</v>
      </c>
      <c r="D83" s="368" t="s">
        <v>647</v>
      </c>
      <c r="E83" s="370">
        <v>48</v>
      </c>
      <c r="F83" s="371">
        <f t="shared" si="4"/>
        <v>0.48</v>
      </c>
      <c r="G83" s="371">
        <f t="shared" si="5"/>
        <v>2</v>
      </c>
      <c r="H83" s="371" t="str">
        <f t="shared" si="6"/>
        <v/>
      </c>
      <c r="I83" s="371">
        <f t="shared" si="7"/>
        <v>2</v>
      </c>
    </row>
    <row r="84" spans="1:9" x14ac:dyDescent="0.15">
      <c r="A84" s="368" t="s">
        <v>5798</v>
      </c>
      <c r="B84" s="368" t="s">
        <v>649</v>
      </c>
      <c r="C84" s="368" t="s">
        <v>425</v>
      </c>
      <c r="D84" s="368" t="s">
        <v>650</v>
      </c>
      <c r="E84" s="370">
        <v>37</v>
      </c>
      <c r="F84" s="371">
        <f t="shared" si="4"/>
        <v>0.37</v>
      </c>
      <c r="G84" s="371">
        <f t="shared" si="5"/>
        <v>2</v>
      </c>
      <c r="H84" s="371" t="str">
        <f t="shared" si="6"/>
        <v/>
      </c>
      <c r="I84" s="371">
        <f t="shared" si="7"/>
        <v>2</v>
      </c>
    </row>
    <row r="85" spans="1:9" x14ac:dyDescent="0.15">
      <c r="A85" s="368" t="s">
        <v>5798</v>
      </c>
      <c r="B85" s="368" t="s">
        <v>652</v>
      </c>
      <c r="C85" s="368" t="s">
        <v>425</v>
      </c>
      <c r="D85" s="368" t="s">
        <v>653</v>
      </c>
      <c r="E85" s="370">
        <v>18</v>
      </c>
      <c r="F85" s="371">
        <f t="shared" si="4"/>
        <v>0.18</v>
      </c>
      <c r="G85" s="371">
        <f t="shared" si="5"/>
        <v>2</v>
      </c>
      <c r="H85" s="371" t="str">
        <f t="shared" si="6"/>
        <v/>
      </c>
      <c r="I85" s="371">
        <f t="shared" si="7"/>
        <v>2</v>
      </c>
    </row>
    <row r="86" spans="1:9" x14ac:dyDescent="0.15">
      <c r="A86" s="368" t="s">
        <v>5798</v>
      </c>
      <c r="B86" s="368" t="s">
        <v>655</v>
      </c>
      <c r="C86" s="368" t="s">
        <v>425</v>
      </c>
      <c r="D86" s="368" t="s">
        <v>656</v>
      </c>
      <c r="E86" s="370">
        <v>18</v>
      </c>
      <c r="F86" s="371">
        <f t="shared" si="4"/>
        <v>0.18</v>
      </c>
      <c r="G86" s="371">
        <f t="shared" si="5"/>
        <v>2</v>
      </c>
      <c r="H86" s="371" t="str">
        <f t="shared" si="6"/>
        <v/>
      </c>
      <c r="I86" s="371">
        <f t="shared" si="7"/>
        <v>2</v>
      </c>
    </row>
    <row r="87" spans="1:9" x14ac:dyDescent="0.15">
      <c r="A87" s="368" t="s">
        <v>5798</v>
      </c>
      <c r="B87" s="368" t="s">
        <v>658</v>
      </c>
      <c r="C87" s="368" t="s">
        <v>425</v>
      </c>
      <c r="D87" s="368" t="s">
        <v>659</v>
      </c>
      <c r="E87" s="370">
        <v>21</v>
      </c>
      <c r="F87" s="371">
        <f t="shared" si="4"/>
        <v>0.21</v>
      </c>
      <c r="G87" s="371">
        <f t="shared" si="5"/>
        <v>2</v>
      </c>
      <c r="H87" s="371" t="str">
        <f t="shared" si="6"/>
        <v/>
      </c>
      <c r="I87" s="371">
        <f t="shared" si="7"/>
        <v>2</v>
      </c>
    </row>
    <row r="88" spans="1:9" x14ac:dyDescent="0.15">
      <c r="A88" s="368" t="s">
        <v>5798</v>
      </c>
      <c r="B88" s="368" t="s">
        <v>661</v>
      </c>
      <c r="C88" s="368" t="s">
        <v>425</v>
      </c>
      <c r="D88" s="368" t="s">
        <v>662</v>
      </c>
      <c r="E88" s="370">
        <v>27</v>
      </c>
      <c r="F88" s="371">
        <f t="shared" si="4"/>
        <v>0.27</v>
      </c>
      <c r="G88" s="371">
        <f t="shared" si="5"/>
        <v>2</v>
      </c>
      <c r="H88" s="371" t="str">
        <f t="shared" si="6"/>
        <v/>
      </c>
      <c r="I88" s="371">
        <f t="shared" si="7"/>
        <v>2</v>
      </c>
    </row>
    <row r="89" spans="1:9" x14ac:dyDescent="0.15">
      <c r="A89" s="368" t="s">
        <v>5798</v>
      </c>
      <c r="B89" s="368" t="s">
        <v>664</v>
      </c>
      <c r="C89" s="368" t="s">
        <v>425</v>
      </c>
      <c r="D89" s="368" t="s">
        <v>665</v>
      </c>
      <c r="E89" s="370">
        <v>20</v>
      </c>
      <c r="F89" s="371">
        <f t="shared" si="4"/>
        <v>0.2</v>
      </c>
      <c r="G89" s="371">
        <f t="shared" si="5"/>
        <v>2</v>
      </c>
      <c r="H89" s="371" t="str">
        <f t="shared" si="6"/>
        <v/>
      </c>
      <c r="I89" s="371">
        <f t="shared" si="7"/>
        <v>2</v>
      </c>
    </row>
    <row r="90" spans="1:9" x14ac:dyDescent="0.15">
      <c r="A90" s="368" t="s">
        <v>5798</v>
      </c>
      <c r="B90" s="368" t="s">
        <v>667</v>
      </c>
      <c r="C90" s="368" t="s">
        <v>425</v>
      </c>
      <c r="D90" s="368" t="s">
        <v>668</v>
      </c>
      <c r="E90" s="370">
        <v>45</v>
      </c>
      <c r="F90" s="371">
        <f t="shared" si="4"/>
        <v>0.45</v>
      </c>
      <c r="G90" s="371">
        <f t="shared" si="5"/>
        <v>2</v>
      </c>
      <c r="H90" s="371" t="str">
        <f t="shared" si="6"/>
        <v/>
      </c>
      <c r="I90" s="371">
        <f t="shared" si="7"/>
        <v>2</v>
      </c>
    </row>
    <row r="91" spans="1:9" x14ac:dyDescent="0.15">
      <c r="A91" s="368" t="s">
        <v>5798</v>
      </c>
      <c r="B91" s="368" t="s">
        <v>670</v>
      </c>
      <c r="C91" s="368" t="s">
        <v>425</v>
      </c>
      <c r="D91" s="368" t="s">
        <v>671</v>
      </c>
      <c r="E91" s="370">
        <v>23</v>
      </c>
      <c r="F91" s="371">
        <f t="shared" si="4"/>
        <v>0.23</v>
      </c>
      <c r="G91" s="371">
        <f t="shared" si="5"/>
        <v>2</v>
      </c>
      <c r="H91" s="371" t="str">
        <f t="shared" si="6"/>
        <v/>
      </c>
      <c r="I91" s="371">
        <f t="shared" si="7"/>
        <v>2</v>
      </c>
    </row>
    <row r="92" spans="1:9" x14ac:dyDescent="0.15">
      <c r="A92" s="368" t="s">
        <v>5798</v>
      </c>
      <c r="B92" s="368" t="s">
        <v>673</v>
      </c>
      <c r="C92" s="368" t="s">
        <v>425</v>
      </c>
      <c r="D92" s="368" t="s">
        <v>674</v>
      </c>
      <c r="E92" s="370">
        <v>32</v>
      </c>
      <c r="F92" s="371">
        <f t="shared" si="4"/>
        <v>0.32</v>
      </c>
      <c r="G92" s="371">
        <f t="shared" si="5"/>
        <v>2</v>
      </c>
      <c r="H92" s="371" t="str">
        <f t="shared" si="6"/>
        <v/>
      </c>
      <c r="I92" s="371">
        <f t="shared" si="7"/>
        <v>2</v>
      </c>
    </row>
    <row r="93" spans="1:9" x14ac:dyDescent="0.15">
      <c r="A93" s="368" t="s">
        <v>5798</v>
      </c>
      <c r="B93" s="368" t="s">
        <v>676</v>
      </c>
      <c r="C93" s="368" t="s">
        <v>425</v>
      </c>
      <c r="D93" s="368" t="s">
        <v>677</v>
      </c>
      <c r="E93" s="370">
        <v>30</v>
      </c>
      <c r="F93" s="371">
        <f t="shared" si="4"/>
        <v>0.3</v>
      </c>
      <c r="G93" s="371">
        <f t="shared" si="5"/>
        <v>2</v>
      </c>
      <c r="H93" s="371" t="str">
        <f t="shared" si="6"/>
        <v/>
      </c>
      <c r="I93" s="371">
        <f t="shared" si="7"/>
        <v>2</v>
      </c>
    </row>
    <row r="94" spans="1:9" x14ac:dyDescent="0.15">
      <c r="A94" s="368" t="s">
        <v>5798</v>
      </c>
      <c r="B94" s="368" t="s">
        <v>679</v>
      </c>
      <c r="C94" s="368" t="s">
        <v>425</v>
      </c>
      <c r="D94" s="368" t="s">
        <v>680</v>
      </c>
      <c r="E94" s="370">
        <v>23</v>
      </c>
      <c r="F94" s="371">
        <f t="shared" si="4"/>
        <v>0.23</v>
      </c>
      <c r="G94" s="371">
        <f t="shared" si="5"/>
        <v>2</v>
      </c>
      <c r="H94" s="371" t="str">
        <f t="shared" si="6"/>
        <v/>
      </c>
      <c r="I94" s="371">
        <f t="shared" si="7"/>
        <v>2</v>
      </c>
    </row>
    <row r="95" spans="1:9" x14ac:dyDescent="0.15">
      <c r="A95" s="368" t="s">
        <v>5798</v>
      </c>
      <c r="B95" s="368" t="s">
        <v>682</v>
      </c>
      <c r="C95" s="368" t="s">
        <v>425</v>
      </c>
      <c r="D95" s="368" t="s">
        <v>683</v>
      </c>
      <c r="E95" s="370">
        <v>25</v>
      </c>
      <c r="F95" s="371">
        <f t="shared" si="4"/>
        <v>0.25</v>
      </c>
      <c r="G95" s="371">
        <f t="shared" si="5"/>
        <v>2</v>
      </c>
      <c r="H95" s="371" t="str">
        <f t="shared" si="6"/>
        <v/>
      </c>
      <c r="I95" s="371">
        <f t="shared" si="7"/>
        <v>2</v>
      </c>
    </row>
    <row r="96" spans="1:9" x14ac:dyDescent="0.15">
      <c r="A96" s="368" t="s">
        <v>5798</v>
      </c>
      <c r="B96" s="368" t="s">
        <v>685</v>
      </c>
      <c r="C96" s="368" t="s">
        <v>425</v>
      </c>
      <c r="D96" s="368" t="s">
        <v>686</v>
      </c>
      <c r="E96" s="370">
        <v>16</v>
      </c>
      <c r="F96" s="371">
        <f t="shared" si="4"/>
        <v>0.16</v>
      </c>
      <c r="G96" s="371">
        <f t="shared" si="5"/>
        <v>2</v>
      </c>
      <c r="H96" s="371" t="str">
        <f t="shared" si="6"/>
        <v/>
      </c>
      <c r="I96" s="371">
        <f t="shared" si="7"/>
        <v>2</v>
      </c>
    </row>
    <row r="97" spans="1:9" x14ac:dyDescent="0.15">
      <c r="A97" s="368" t="s">
        <v>5798</v>
      </c>
      <c r="B97" s="368" t="s">
        <v>688</v>
      </c>
      <c r="C97" s="368" t="s">
        <v>425</v>
      </c>
      <c r="D97" s="368" t="s">
        <v>689</v>
      </c>
      <c r="E97" s="370">
        <v>16</v>
      </c>
      <c r="F97" s="371">
        <f t="shared" si="4"/>
        <v>0.16</v>
      </c>
      <c r="G97" s="371">
        <f t="shared" si="5"/>
        <v>2</v>
      </c>
      <c r="H97" s="371" t="str">
        <f t="shared" si="6"/>
        <v/>
      </c>
      <c r="I97" s="371">
        <f t="shared" si="7"/>
        <v>2</v>
      </c>
    </row>
    <row r="98" spans="1:9" x14ac:dyDescent="0.15">
      <c r="A98" s="368" t="s">
        <v>5798</v>
      </c>
      <c r="B98" s="368" t="s">
        <v>691</v>
      </c>
      <c r="C98" s="368" t="s">
        <v>425</v>
      </c>
      <c r="D98" s="368" t="s">
        <v>692</v>
      </c>
      <c r="E98" s="370">
        <v>14</v>
      </c>
      <c r="F98" s="371">
        <f t="shared" si="4"/>
        <v>0.14000000000000001</v>
      </c>
      <c r="G98" s="371">
        <f t="shared" si="5"/>
        <v>2</v>
      </c>
      <c r="H98" s="371" t="str">
        <f t="shared" si="6"/>
        <v/>
      </c>
      <c r="I98" s="371">
        <f t="shared" si="7"/>
        <v>2</v>
      </c>
    </row>
    <row r="99" spans="1:9" x14ac:dyDescent="0.15">
      <c r="A99" s="368" t="s">
        <v>5798</v>
      </c>
      <c r="B99" s="368" t="s">
        <v>694</v>
      </c>
      <c r="C99" s="368" t="s">
        <v>425</v>
      </c>
      <c r="D99" s="368" t="s">
        <v>695</v>
      </c>
      <c r="E99" s="370">
        <v>13</v>
      </c>
      <c r="F99" s="371">
        <f t="shared" si="4"/>
        <v>0.13</v>
      </c>
      <c r="G99" s="371">
        <f t="shared" si="5"/>
        <v>2</v>
      </c>
      <c r="H99" s="371" t="str">
        <f t="shared" si="6"/>
        <v/>
      </c>
      <c r="I99" s="371">
        <f t="shared" si="7"/>
        <v>2</v>
      </c>
    </row>
    <row r="100" spans="1:9" x14ac:dyDescent="0.15">
      <c r="A100" s="368" t="s">
        <v>5798</v>
      </c>
      <c r="B100" s="368" t="s">
        <v>697</v>
      </c>
      <c r="C100" s="368" t="s">
        <v>425</v>
      </c>
      <c r="D100" s="368" t="s">
        <v>698</v>
      </c>
      <c r="E100" s="370">
        <v>19</v>
      </c>
      <c r="F100" s="371">
        <f t="shared" si="4"/>
        <v>0.19</v>
      </c>
      <c r="G100" s="371">
        <f t="shared" si="5"/>
        <v>2</v>
      </c>
      <c r="H100" s="371" t="str">
        <f t="shared" si="6"/>
        <v/>
      </c>
      <c r="I100" s="371">
        <f t="shared" si="7"/>
        <v>2</v>
      </c>
    </row>
    <row r="101" spans="1:9" x14ac:dyDescent="0.15">
      <c r="A101" s="368" t="s">
        <v>5798</v>
      </c>
      <c r="B101" s="368" t="s">
        <v>700</v>
      </c>
      <c r="C101" s="368" t="s">
        <v>425</v>
      </c>
      <c r="D101" s="368" t="s">
        <v>701</v>
      </c>
      <c r="E101" s="370">
        <v>17</v>
      </c>
      <c r="F101" s="371">
        <f t="shared" si="4"/>
        <v>0.17</v>
      </c>
      <c r="G101" s="371">
        <f t="shared" si="5"/>
        <v>2</v>
      </c>
      <c r="H101" s="371" t="str">
        <f t="shared" si="6"/>
        <v/>
      </c>
      <c r="I101" s="371">
        <f t="shared" si="7"/>
        <v>2</v>
      </c>
    </row>
    <row r="102" spans="1:9" x14ac:dyDescent="0.15">
      <c r="A102" s="368" t="s">
        <v>5798</v>
      </c>
      <c r="B102" s="368" t="s">
        <v>703</v>
      </c>
      <c r="C102" s="368" t="s">
        <v>425</v>
      </c>
      <c r="D102" s="368" t="s">
        <v>704</v>
      </c>
      <c r="E102" s="370">
        <v>8</v>
      </c>
      <c r="F102" s="371">
        <f t="shared" si="4"/>
        <v>0.08</v>
      </c>
      <c r="G102" s="371">
        <f t="shared" si="5"/>
        <v>2</v>
      </c>
      <c r="H102" s="371" t="str">
        <f t="shared" si="6"/>
        <v/>
      </c>
      <c r="I102" s="371">
        <f t="shared" si="7"/>
        <v>2</v>
      </c>
    </row>
    <row r="103" spans="1:9" x14ac:dyDescent="0.15">
      <c r="A103" s="368" t="s">
        <v>5798</v>
      </c>
      <c r="B103" s="368" t="s">
        <v>706</v>
      </c>
      <c r="C103" s="368" t="s">
        <v>425</v>
      </c>
      <c r="D103" s="368" t="s">
        <v>707</v>
      </c>
      <c r="E103" s="370">
        <v>15</v>
      </c>
      <c r="F103" s="371">
        <f t="shared" si="4"/>
        <v>0.15</v>
      </c>
      <c r="G103" s="371">
        <f t="shared" si="5"/>
        <v>2</v>
      </c>
      <c r="H103" s="371" t="str">
        <f t="shared" si="6"/>
        <v/>
      </c>
      <c r="I103" s="371">
        <f t="shared" si="7"/>
        <v>2</v>
      </c>
    </row>
    <row r="104" spans="1:9" x14ac:dyDescent="0.15">
      <c r="A104" s="368" t="s">
        <v>5798</v>
      </c>
      <c r="B104" s="368" t="s">
        <v>709</v>
      </c>
      <c r="C104" s="368" t="s">
        <v>425</v>
      </c>
      <c r="D104" s="368" t="s">
        <v>710</v>
      </c>
      <c r="E104" s="370">
        <v>14</v>
      </c>
      <c r="F104" s="371">
        <f t="shared" si="4"/>
        <v>0.14000000000000001</v>
      </c>
      <c r="G104" s="371">
        <f t="shared" si="5"/>
        <v>2</v>
      </c>
      <c r="H104" s="371" t="str">
        <f t="shared" si="6"/>
        <v/>
      </c>
      <c r="I104" s="371">
        <f t="shared" si="7"/>
        <v>2</v>
      </c>
    </row>
    <row r="105" spans="1:9" x14ac:dyDescent="0.15">
      <c r="A105" s="368" t="s">
        <v>5798</v>
      </c>
      <c r="B105" s="368" t="s">
        <v>712</v>
      </c>
      <c r="C105" s="368" t="s">
        <v>425</v>
      </c>
      <c r="D105" s="368" t="s">
        <v>713</v>
      </c>
      <c r="E105" s="370">
        <v>19</v>
      </c>
      <c r="F105" s="371">
        <f t="shared" si="4"/>
        <v>0.19</v>
      </c>
      <c r="G105" s="371">
        <f t="shared" si="5"/>
        <v>2</v>
      </c>
      <c r="H105" s="371" t="str">
        <f t="shared" si="6"/>
        <v/>
      </c>
      <c r="I105" s="371">
        <f t="shared" si="7"/>
        <v>2</v>
      </c>
    </row>
    <row r="106" spans="1:9" x14ac:dyDescent="0.15">
      <c r="A106" s="368" t="s">
        <v>5798</v>
      </c>
      <c r="B106" s="368" t="s">
        <v>715</v>
      </c>
      <c r="C106" s="368" t="s">
        <v>425</v>
      </c>
      <c r="D106" s="368" t="s">
        <v>716</v>
      </c>
      <c r="E106" s="370">
        <v>30</v>
      </c>
      <c r="F106" s="371">
        <f t="shared" si="4"/>
        <v>0.3</v>
      </c>
      <c r="G106" s="371">
        <f t="shared" si="5"/>
        <v>2</v>
      </c>
      <c r="H106" s="371" t="str">
        <f t="shared" si="6"/>
        <v/>
      </c>
      <c r="I106" s="371">
        <f t="shared" si="7"/>
        <v>2</v>
      </c>
    </row>
    <row r="107" spans="1:9" x14ac:dyDescent="0.15">
      <c r="A107" s="368" t="s">
        <v>5798</v>
      </c>
      <c r="B107" s="368" t="s">
        <v>718</v>
      </c>
      <c r="C107" s="368" t="s">
        <v>425</v>
      </c>
      <c r="D107" s="368" t="s">
        <v>719</v>
      </c>
      <c r="E107" s="370">
        <v>16</v>
      </c>
      <c r="F107" s="371">
        <f t="shared" si="4"/>
        <v>0.16</v>
      </c>
      <c r="G107" s="371">
        <f t="shared" si="5"/>
        <v>2</v>
      </c>
      <c r="H107" s="371" t="str">
        <f t="shared" si="6"/>
        <v/>
      </c>
      <c r="I107" s="371">
        <f t="shared" si="7"/>
        <v>2</v>
      </c>
    </row>
    <row r="108" spans="1:9" x14ac:dyDescent="0.15">
      <c r="A108" s="368" t="s">
        <v>5798</v>
      </c>
      <c r="B108" s="368" t="s">
        <v>721</v>
      </c>
      <c r="C108" s="368" t="s">
        <v>425</v>
      </c>
      <c r="D108" s="368" t="s">
        <v>722</v>
      </c>
      <c r="E108" s="370">
        <v>25</v>
      </c>
      <c r="F108" s="371">
        <f t="shared" si="4"/>
        <v>0.25</v>
      </c>
      <c r="G108" s="371">
        <f t="shared" si="5"/>
        <v>2</v>
      </c>
      <c r="H108" s="371" t="str">
        <f t="shared" si="6"/>
        <v/>
      </c>
      <c r="I108" s="371">
        <f t="shared" si="7"/>
        <v>2</v>
      </c>
    </row>
    <row r="109" spans="1:9" x14ac:dyDescent="0.15">
      <c r="A109" s="368" t="s">
        <v>5798</v>
      </c>
      <c r="B109" s="368" t="s">
        <v>724</v>
      </c>
      <c r="C109" s="368" t="s">
        <v>425</v>
      </c>
      <c r="D109" s="368" t="s">
        <v>725</v>
      </c>
      <c r="E109" s="370">
        <v>18</v>
      </c>
      <c r="F109" s="371">
        <f t="shared" si="4"/>
        <v>0.18</v>
      </c>
      <c r="G109" s="371">
        <f t="shared" si="5"/>
        <v>2</v>
      </c>
      <c r="H109" s="371" t="str">
        <f t="shared" si="6"/>
        <v/>
      </c>
      <c r="I109" s="371">
        <f t="shared" si="7"/>
        <v>2</v>
      </c>
    </row>
    <row r="110" spans="1:9" x14ac:dyDescent="0.15">
      <c r="A110" s="368" t="s">
        <v>5798</v>
      </c>
      <c r="B110" s="368" t="s">
        <v>727</v>
      </c>
      <c r="C110" s="368" t="s">
        <v>425</v>
      </c>
      <c r="D110" s="368" t="s">
        <v>728</v>
      </c>
      <c r="E110" s="370">
        <v>59</v>
      </c>
      <c r="F110" s="371">
        <f t="shared" si="4"/>
        <v>0.59</v>
      </c>
      <c r="G110" s="371">
        <f t="shared" si="5"/>
        <v>2</v>
      </c>
      <c r="H110" s="371" t="str">
        <f t="shared" si="6"/>
        <v/>
      </c>
      <c r="I110" s="371">
        <f t="shared" si="7"/>
        <v>2</v>
      </c>
    </row>
    <row r="111" spans="1:9" x14ac:dyDescent="0.15">
      <c r="A111" s="368" t="s">
        <v>5798</v>
      </c>
      <c r="B111" s="368" t="s">
        <v>730</v>
      </c>
      <c r="C111" s="368" t="s">
        <v>425</v>
      </c>
      <c r="D111" s="368" t="s">
        <v>731</v>
      </c>
      <c r="E111" s="370">
        <v>70</v>
      </c>
      <c r="F111" s="371">
        <f t="shared" si="4"/>
        <v>0.7</v>
      </c>
      <c r="G111" s="371">
        <f t="shared" si="5"/>
        <v>2</v>
      </c>
      <c r="H111" s="371" t="str">
        <f t="shared" si="6"/>
        <v/>
      </c>
      <c r="I111" s="371">
        <f t="shared" si="7"/>
        <v>2</v>
      </c>
    </row>
    <row r="112" spans="1:9" x14ac:dyDescent="0.15">
      <c r="A112" s="368" t="s">
        <v>5798</v>
      </c>
      <c r="B112" s="368" t="s">
        <v>733</v>
      </c>
      <c r="C112" s="368" t="s">
        <v>425</v>
      </c>
      <c r="D112" s="368" t="s">
        <v>734</v>
      </c>
      <c r="E112" s="370">
        <v>23</v>
      </c>
      <c r="F112" s="371">
        <f t="shared" si="4"/>
        <v>0.23</v>
      </c>
      <c r="G112" s="371">
        <f t="shared" si="5"/>
        <v>2</v>
      </c>
      <c r="H112" s="371" t="str">
        <f t="shared" si="6"/>
        <v/>
      </c>
      <c r="I112" s="371">
        <f t="shared" si="7"/>
        <v>2</v>
      </c>
    </row>
    <row r="113" spans="1:9" x14ac:dyDescent="0.15">
      <c r="A113" s="368" t="s">
        <v>5798</v>
      </c>
      <c r="B113" s="368" t="s">
        <v>736</v>
      </c>
      <c r="C113" s="368" t="s">
        <v>425</v>
      </c>
      <c r="D113" s="368" t="s">
        <v>737</v>
      </c>
      <c r="E113" s="370">
        <v>30</v>
      </c>
      <c r="F113" s="371">
        <f t="shared" si="4"/>
        <v>0.3</v>
      </c>
      <c r="G113" s="371">
        <f t="shared" si="5"/>
        <v>2</v>
      </c>
      <c r="H113" s="371" t="str">
        <f t="shared" si="6"/>
        <v/>
      </c>
      <c r="I113" s="371">
        <f t="shared" si="7"/>
        <v>2</v>
      </c>
    </row>
    <row r="114" spans="1:9" x14ac:dyDescent="0.15">
      <c r="A114" s="368" t="s">
        <v>5798</v>
      </c>
      <c r="B114" s="368" t="s">
        <v>739</v>
      </c>
      <c r="C114" s="368" t="s">
        <v>425</v>
      </c>
      <c r="D114" s="368" t="s">
        <v>740</v>
      </c>
      <c r="E114" s="370">
        <v>139</v>
      </c>
      <c r="F114" s="371">
        <f t="shared" si="4"/>
        <v>1.39</v>
      </c>
      <c r="G114" s="371">
        <f t="shared" si="5"/>
        <v>1</v>
      </c>
      <c r="H114" s="371" t="str">
        <f t="shared" si="6"/>
        <v/>
      </c>
      <c r="I114" s="371">
        <f t="shared" si="7"/>
        <v>1</v>
      </c>
    </row>
    <row r="115" spans="1:9" x14ac:dyDescent="0.15">
      <c r="A115" s="368" t="s">
        <v>5798</v>
      </c>
      <c r="B115" s="368" t="s">
        <v>742</v>
      </c>
      <c r="C115" s="368" t="s">
        <v>425</v>
      </c>
      <c r="D115" s="368" t="s">
        <v>743</v>
      </c>
      <c r="E115" s="370">
        <v>10</v>
      </c>
      <c r="F115" s="371">
        <f t="shared" si="4"/>
        <v>0.1</v>
      </c>
      <c r="G115" s="371">
        <f t="shared" si="5"/>
        <v>2</v>
      </c>
      <c r="H115" s="371" t="str">
        <f t="shared" si="6"/>
        <v/>
      </c>
      <c r="I115" s="371">
        <f t="shared" si="7"/>
        <v>2</v>
      </c>
    </row>
    <row r="116" spans="1:9" x14ac:dyDescent="0.15">
      <c r="A116" s="368" t="s">
        <v>5798</v>
      </c>
      <c r="B116" s="368" t="s">
        <v>745</v>
      </c>
      <c r="C116" s="368" t="s">
        <v>425</v>
      </c>
      <c r="D116" s="368" t="s">
        <v>746</v>
      </c>
      <c r="E116" s="370">
        <v>11</v>
      </c>
      <c r="F116" s="371">
        <f t="shared" si="4"/>
        <v>0.11</v>
      </c>
      <c r="G116" s="371">
        <f t="shared" si="5"/>
        <v>2</v>
      </c>
      <c r="H116" s="371" t="str">
        <f t="shared" si="6"/>
        <v/>
      </c>
      <c r="I116" s="371">
        <f t="shared" si="7"/>
        <v>2</v>
      </c>
    </row>
    <row r="117" spans="1:9" x14ac:dyDescent="0.15">
      <c r="A117" s="368" t="s">
        <v>5798</v>
      </c>
      <c r="B117" s="368" t="s">
        <v>748</v>
      </c>
      <c r="C117" s="368" t="s">
        <v>425</v>
      </c>
      <c r="D117" s="368" t="s">
        <v>749</v>
      </c>
      <c r="E117" s="370">
        <v>12</v>
      </c>
      <c r="F117" s="371">
        <f t="shared" si="4"/>
        <v>0.12</v>
      </c>
      <c r="G117" s="371">
        <f t="shared" si="5"/>
        <v>2</v>
      </c>
      <c r="H117" s="371" t="str">
        <f t="shared" si="6"/>
        <v/>
      </c>
      <c r="I117" s="371">
        <f t="shared" si="7"/>
        <v>2</v>
      </c>
    </row>
    <row r="118" spans="1:9" x14ac:dyDescent="0.15">
      <c r="A118" s="368" t="s">
        <v>5798</v>
      </c>
      <c r="B118" s="368" t="s">
        <v>751</v>
      </c>
      <c r="C118" s="368" t="s">
        <v>425</v>
      </c>
      <c r="D118" s="368" t="s">
        <v>752</v>
      </c>
      <c r="E118" s="370">
        <v>17</v>
      </c>
      <c r="F118" s="371">
        <f t="shared" si="4"/>
        <v>0.17</v>
      </c>
      <c r="G118" s="371">
        <f t="shared" si="5"/>
        <v>2</v>
      </c>
      <c r="H118" s="371" t="str">
        <f t="shared" si="6"/>
        <v/>
      </c>
      <c r="I118" s="371">
        <f t="shared" si="7"/>
        <v>2</v>
      </c>
    </row>
    <row r="119" spans="1:9" x14ac:dyDescent="0.15">
      <c r="A119" s="368" t="s">
        <v>5798</v>
      </c>
      <c r="B119" s="368" t="s">
        <v>754</v>
      </c>
      <c r="C119" s="368" t="s">
        <v>425</v>
      </c>
      <c r="D119" s="368" t="s">
        <v>755</v>
      </c>
      <c r="E119" s="370">
        <v>34</v>
      </c>
      <c r="F119" s="371">
        <f t="shared" si="4"/>
        <v>0.34</v>
      </c>
      <c r="G119" s="371">
        <f t="shared" si="5"/>
        <v>2</v>
      </c>
      <c r="H119" s="371" t="str">
        <f t="shared" si="6"/>
        <v/>
      </c>
      <c r="I119" s="371">
        <f t="shared" si="7"/>
        <v>2</v>
      </c>
    </row>
    <row r="120" spans="1:9" x14ac:dyDescent="0.15">
      <c r="A120" s="368" t="s">
        <v>5798</v>
      </c>
      <c r="B120" s="368" t="s">
        <v>757</v>
      </c>
      <c r="C120" s="368" t="s">
        <v>425</v>
      </c>
      <c r="D120" s="368" t="s">
        <v>758</v>
      </c>
      <c r="E120" s="370">
        <v>24</v>
      </c>
      <c r="F120" s="371">
        <f t="shared" si="4"/>
        <v>0.24</v>
      </c>
      <c r="G120" s="371">
        <f t="shared" si="5"/>
        <v>2</v>
      </c>
      <c r="H120" s="371" t="str">
        <f t="shared" si="6"/>
        <v/>
      </c>
      <c r="I120" s="371">
        <f t="shared" si="7"/>
        <v>2</v>
      </c>
    </row>
    <row r="121" spans="1:9" x14ac:dyDescent="0.15">
      <c r="A121" s="368" t="s">
        <v>5798</v>
      </c>
      <c r="B121" s="368" t="s">
        <v>760</v>
      </c>
      <c r="C121" s="368" t="s">
        <v>425</v>
      </c>
      <c r="D121" s="368" t="s">
        <v>761</v>
      </c>
      <c r="E121" s="370">
        <v>28</v>
      </c>
      <c r="F121" s="371">
        <f t="shared" si="4"/>
        <v>0.28000000000000003</v>
      </c>
      <c r="G121" s="371">
        <f t="shared" si="5"/>
        <v>2</v>
      </c>
      <c r="H121" s="371" t="str">
        <f t="shared" si="6"/>
        <v/>
      </c>
      <c r="I121" s="371">
        <f t="shared" si="7"/>
        <v>2</v>
      </c>
    </row>
    <row r="122" spans="1:9" x14ac:dyDescent="0.15">
      <c r="A122" s="368" t="s">
        <v>5798</v>
      </c>
      <c r="B122" s="368" t="s">
        <v>763</v>
      </c>
      <c r="C122" s="368" t="s">
        <v>425</v>
      </c>
      <c r="D122" s="368" t="s">
        <v>764</v>
      </c>
      <c r="E122" s="370">
        <v>24</v>
      </c>
      <c r="F122" s="371">
        <f t="shared" si="4"/>
        <v>0.24</v>
      </c>
      <c r="G122" s="371">
        <f t="shared" si="5"/>
        <v>2</v>
      </c>
      <c r="H122" s="371" t="str">
        <f t="shared" si="6"/>
        <v/>
      </c>
      <c r="I122" s="371">
        <f t="shared" si="7"/>
        <v>2</v>
      </c>
    </row>
    <row r="123" spans="1:9" x14ac:dyDescent="0.15">
      <c r="A123" s="368" t="s">
        <v>5798</v>
      </c>
      <c r="B123" s="368" t="s">
        <v>766</v>
      </c>
      <c r="C123" s="368" t="s">
        <v>425</v>
      </c>
      <c r="D123" s="368" t="s">
        <v>767</v>
      </c>
      <c r="E123" s="370">
        <v>11</v>
      </c>
      <c r="F123" s="371">
        <f t="shared" si="4"/>
        <v>0.11</v>
      </c>
      <c r="G123" s="371">
        <f t="shared" si="5"/>
        <v>2</v>
      </c>
      <c r="H123" s="371" t="str">
        <f t="shared" si="6"/>
        <v/>
      </c>
      <c r="I123" s="371">
        <f t="shared" si="7"/>
        <v>2</v>
      </c>
    </row>
    <row r="124" spans="1:9" x14ac:dyDescent="0.15">
      <c r="A124" s="368" t="s">
        <v>5798</v>
      </c>
      <c r="B124" s="368" t="s">
        <v>769</v>
      </c>
      <c r="C124" s="368" t="s">
        <v>425</v>
      </c>
      <c r="D124" s="368" t="s">
        <v>770</v>
      </c>
      <c r="E124" s="370">
        <v>22</v>
      </c>
      <c r="F124" s="371">
        <f t="shared" si="4"/>
        <v>0.22</v>
      </c>
      <c r="G124" s="371">
        <f t="shared" si="5"/>
        <v>2</v>
      </c>
      <c r="H124" s="371" t="str">
        <f t="shared" si="6"/>
        <v/>
      </c>
      <c r="I124" s="371">
        <f t="shared" si="7"/>
        <v>2</v>
      </c>
    </row>
    <row r="125" spans="1:9" x14ac:dyDescent="0.15">
      <c r="A125" s="368" t="s">
        <v>5798</v>
      </c>
      <c r="B125" s="368" t="s">
        <v>772</v>
      </c>
      <c r="C125" s="368" t="s">
        <v>425</v>
      </c>
      <c r="D125" s="368" t="s">
        <v>773</v>
      </c>
      <c r="E125" s="370">
        <v>30</v>
      </c>
      <c r="F125" s="371">
        <f t="shared" si="4"/>
        <v>0.3</v>
      </c>
      <c r="G125" s="371">
        <f t="shared" si="5"/>
        <v>2</v>
      </c>
      <c r="H125" s="371" t="str">
        <f t="shared" si="6"/>
        <v/>
      </c>
      <c r="I125" s="371">
        <f t="shared" si="7"/>
        <v>2</v>
      </c>
    </row>
    <row r="126" spans="1:9" x14ac:dyDescent="0.15">
      <c r="A126" s="368" t="s">
        <v>5798</v>
      </c>
      <c r="B126" s="368" t="s">
        <v>775</v>
      </c>
      <c r="C126" s="368" t="s">
        <v>425</v>
      </c>
      <c r="D126" s="368" t="s">
        <v>776</v>
      </c>
      <c r="E126" s="370">
        <v>29</v>
      </c>
      <c r="F126" s="371">
        <f t="shared" si="4"/>
        <v>0.28999999999999998</v>
      </c>
      <c r="G126" s="371">
        <f t="shared" si="5"/>
        <v>2</v>
      </c>
      <c r="H126" s="371" t="str">
        <f t="shared" si="6"/>
        <v/>
      </c>
      <c r="I126" s="371">
        <f t="shared" si="7"/>
        <v>2</v>
      </c>
    </row>
    <row r="127" spans="1:9" x14ac:dyDescent="0.15">
      <c r="A127" s="368" t="s">
        <v>5798</v>
      </c>
      <c r="B127" s="368" t="s">
        <v>778</v>
      </c>
      <c r="C127" s="368" t="s">
        <v>425</v>
      </c>
      <c r="D127" s="368" t="s">
        <v>779</v>
      </c>
      <c r="E127" s="370">
        <v>15</v>
      </c>
      <c r="F127" s="371">
        <f t="shared" si="4"/>
        <v>0.15</v>
      </c>
      <c r="G127" s="371">
        <f t="shared" si="5"/>
        <v>2</v>
      </c>
      <c r="H127" s="371" t="str">
        <f t="shared" si="6"/>
        <v/>
      </c>
      <c r="I127" s="371">
        <f t="shared" si="7"/>
        <v>2</v>
      </c>
    </row>
    <row r="128" spans="1:9" x14ac:dyDescent="0.15">
      <c r="A128" s="368" t="s">
        <v>5798</v>
      </c>
      <c r="B128" s="368" t="s">
        <v>781</v>
      </c>
      <c r="C128" s="368" t="s">
        <v>425</v>
      </c>
      <c r="D128" s="368" t="s">
        <v>782</v>
      </c>
      <c r="E128" s="370">
        <v>14</v>
      </c>
      <c r="F128" s="371">
        <f t="shared" si="4"/>
        <v>0.14000000000000001</v>
      </c>
      <c r="G128" s="371">
        <f t="shared" si="5"/>
        <v>2</v>
      </c>
      <c r="H128" s="371" t="str">
        <f t="shared" si="6"/>
        <v/>
      </c>
      <c r="I128" s="371">
        <f t="shared" si="7"/>
        <v>2</v>
      </c>
    </row>
    <row r="129" spans="1:9" x14ac:dyDescent="0.15">
      <c r="A129" s="368" t="s">
        <v>5798</v>
      </c>
      <c r="B129" s="368" t="s">
        <v>784</v>
      </c>
      <c r="C129" s="368" t="s">
        <v>425</v>
      </c>
      <c r="D129" s="368" t="s">
        <v>785</v>
      </c>
      <c r="E129" s="370">
        <v>18</v>
      </c>
      <c r="F129" s="371">
        <f t="shared" si="4"/>
        <v>0.18</v>
      </c>
      <c r="G129" s="371">
        <f t="shared" si="5"/>
        <v>2</v>
      </c>
      <c r="H129" s="371" t="str">
        <f t="shared" si="6"/>
        <v/>
      </c>
      <c r="I129" s="371">
        <f t="shared" si="7"/>
        <v>2</v>
      </c>
    </row>
    <row r="130" spans="1:9" x14ac:dyDescent="0.15">
      <c r="A130" s="368" t="s">
        <v>5798</v>
      </c>
      <c r="B130" s="368" t="s">
        <v>787</v>
      </c>
      <c r="C130" s="368" t="s">
        <v>425</v>
      </c>
      <c r="D130" s="368" t="s">
        <v>788</v>
      </c>
      <c r="E130" s="370">
        <v>16</v>
      </c>
      <c r="F130" s="371">
        <f t="shared" ref="F130:F193" si="8">IF(A130="都道府県",E130/100000,IF(A130="市区町村",E130/100,"エラー"))</f>
        <v>0.16</v>
      </c>
      <c r="G130" s="371">
        <f t="shared" ref="G130:G193" si="9">IF(F130&lt;&gt;"エラー",IF(F130&gt;=$N$16,1,IF(F130&lt;=$N$18,3,2)),"エラー")</f>
        <v>2</v>
      </c>
      <c r="H130" s="371" t="str">
        <f t="shared" ref="H130:H193" si="10">IF(_xlfn.IFNA(VLOOKUP(B130,$T:$T,1,0),"")="","","〇")</f>
        <v/>
      </c>
      <c r="I130" s="371">
        <f t="shared" ref="I130:I193" si="11">IF(H130="〇",1,G130)</f>
        <v>2</v>
      </c>
    </row>
    <row r="131" spans="1:9" x14ac:dyDescent="0.15">
      <c r="A131" s="368" t="s">
        <v>5798</v>
      </c>
      <c r="B131" s="368" t="s">
        <v>790</v>
      </c>
      <c r="C131" s="368" t="s">
        <v>425</v>
      </c>
      <c r="D131" s="368" t="s">
        <v>791</v>
      </c>
      <c r="E131" s="370">
        <v>15</v>
      </c>
      <c r="F131" s="371">
        <f t="shared" si="8"/>
        <v>0.15</v>
      </c>
      <c r="G131" s="371">
        <f t="shared" si="9"/>
        <v>2</v>
      </c>
      <c r="H131" s="371" t="str">
        <f t="shared" si="10"/>
        <v/>
      </c>
      <c r="I131" s="371">
        <f t="shared" si="11"/>
        <v>2</v>
      </c>
    </row>
    <row r="132" spans="1:9" x14ac:dyDescent="0.15">
      <c r="A132" s="368" t="s">
        <v>5798</v>
      </c>
      <c r="B132" s="368" t="s">
        <v>793</v>
      </c>
      <c r="C132" s="368" t="s">
        <v>425</v>
      </c>
      <c r="D132" s="368" t="s">
        <v>794</v>
      </c>
      <c r="E132" s="370">
        <v>15</v>
      </c>
      <c r="F132" s="371">
        <f t="shared" si="8"/>
        <v>0.15</v>
      </c>
      <c r="G132" s="371">
        <f t="shared" si="9"/>
        <v>2</v>
      </c>
      <c r="H132" s="371" t="str">
        <f t="shared" si="10"/>
        <v/>
      </c>
      <c r="I132" s="371">
        <f t="shared" si="11"/>
        <v>2</v>
      </c>
    </row>
    <row r="133" spans="1:9" x14ac:dyDescent="0.15">
      <c r="A133" s="368" t="s">
        <v>5798</v>
      </c>
      <c r="B133" s="368" t="s">
        <v>796</v>
      </c>
      <c r="C133" s="368" t="s">
        <v>425</v>
      </c>
      <c r="D133" s="368" t="s">
        <v>797</v>
      </c>
      <c r="E133" s="370">
        <v>12</v>
      </c>
      <c r="F133" s="371">
        <f t="shared" si="8"/>
        <v>0.12</v>
      </c>
      <c r="G133" s="371">
        <f t="shared" si="9"/>
        <v>2</v>
      </c>
      <c r="H133" s="371" t="str">
        <f t="shared" si="10"/>
        <v/>
      </c>
      <c r="I133" s="371">
        <f t="shared" si="11"/>
        <v>2</v>
      </c>
    </row>
    <row r="134" spans="1:9" x14ac:dyDescent="0.15">
      <c r="A134" s="368" t="s">
        <v>5798</v>
      </c>
      <c r="B134" s="368" t="s">
        <v>799</v>
      </c>
      <c r="C134" s="368" t="s">
        <v>425</v>
      </c>
      <c r="D134" s="368" t="s">
        <v>800</v>
      </c>
      <c r="E134" s="370">
        <v>15</v>
      </c>
      <c r="F134" s="371">
        <f t="shared" si="8"/>
        <v>0.15</v>
      </c>
      <c r="G134" s="371">
        <f t="shared" si="9"/>
        <v>2</v>
      </c>
      <c r="H134" s="371" t="str">
        <f t="shared" si="10"/>
        <v/>
      </c>
      <c r="I134" s="371">
        <f t="shared" si="11"/>
        <v>2</v>
      </c>
    </row>
    <row r="135" spans="1:9" x14ac:dyDescent="0.15">
      <c r="A135" s="368" t="s">
        <v>5798</v>
      </c>
      <c r="B135" s="368" t="s">
        <v>802</v>
      </c>
      <c r="C135" s="368" t="s">
        <v>425</v>
      </c>
      <c r="D135" s="368" t="s">
        <v>803</v>
      </c>
      <c r="E135" s="370">
        <v>27</v>
      </c>
      <c r="F135" s="371">
        <f t="shared" si="8"/>
        <v>0.27</v>
      </c>
      <c r="G135" s="371">
        <f t="shared" si="9"/>
        <v>2</v>
      </c>
      <c r="H135" s="371" t="str">
        <f t="shared" si="10"/>
        <v/>
      </c>
      <c r="I135" s="371">
        <f t="shared" si="11"/>
        <v>2</v>
      </c>
    </row>
    <row r="136" spans="1:9" x14ac:dyDescent="0.15">
      <c r="A136" s="368" t="s">
        <v>5798</v>
      </c>
      <c r="B136" s="368" t="s">
        <v>805</v>
      </c>
      <c r="C136" s="368" t="s">
        <v>425</v>
      </c>
      <c r="D136" s="368" t="s">
        <v>806</v>
      </c>
      <c r="E136" s="370">
        <v>36</v>
      </c>
      <c r="F136" s="371">
        <f t="shared" si="8"/>
        <v>0.36</v>
      </c>
      <c r="G136" s="371">
        <f t="shared" si="9"/>
        <v>2</v>
      </c>
      <c r="H136" s="371" t="str">
        <f t="shared" si="10"/>
        <v/>
      </c>
      <c r="I136" s="371">
        <f t="shared" si="11"/>
        <v>2</v>
      </c>
    </row>
    <row r="137" spans="1:9" x14ac:dyDescent="0.15">
      <c r="A137" s="368" t="s">
        <v>5798</v>
      </c>
      <c r="B137" s="368" t="s">
        <v>808</v>
      </c>
      <c r="C137" s="368" t="s">
        <v>425</v>
      </c>
      <c r="D137" s="368" t="s">
        <v>809</v>
      </c>
      <c r="E137" s="370">
        <v>20</v>
      </c>
      <c r="F137" s="371">
        <f t="shared" si="8"/>
        <v>0.2</v>
      </c>
      <c r="G137" s="371">
        <f t="shared" si="9"/>
        <v>2</v>
      </c>
      <c r="H137" s="371" t="str">
        <f t="shared" si="10"/>
        <v/>
      </c>
      <c r="I137" s="371">
        <f t="shared" si="11"/>
        <v>2</v>
      </c>
    </row>
    <row r="138" spans="1:9" x14ac:dyDescent="0.15">
      <c r="A138" s="368" t="s">
        <v>5798</v>
      </c>
      <c r="B138" s="368" t="s">
        <v>811</v>
      </c>
      <c r="C138" s="368" t="s">
        <v>425</v>
      </c>
      <c r="D138" s="368" t="s">
        <v>812</v>
      </c>
      <c r="E138" s="370">
        <v>17</v>
      </c>
      <c r="F138" s="371">
        <f t="shared" si="8"/>
        <v>0.17</v>
      </c>
      <c r="G138" s="371">
        <f t="shared" si="9"/>
        <v>2</v>
      </c>
      <c r="H138" s="371" t="str">
        <f t="shared" si="10"/>
        <v/>
      </c>
      <c r="I138" s="371">
        <f t="shared" si="11"/>
        <v>2</v>
      </c>
    </row>
    <row r="139" spans="1:9" x14ac:dyDescent="0.15">
      <c r="A139" s="368" t="s">
        <v>5798</v>
      </c>
      <c r="B139" s="368" t="s">
        <v>814</v>
      </c>
      <c r="C139" s="368" t="s">
        <v>425</v>
      </c>
      <c r="D139" s="368" t="s">
        <v>815</v>
      </c>
      <c r="E139" s="370">
        <v>15</v>
      </c>
      <c r="F139" s="371">
        <f t="shared" si="8"/>
        <v>0.15</v>
      </c>
      <c r="G139" s="371">
        <f t="shared" si="9"/>
        <v>2</v>
      </c>
      <c r="H139" s="371" t="str">
        <f t="shared" si="10"/>
        <v/>
      </c>
      <c r="I139" s="371">
        <f t="shared" si="11"/>
        <v>2</v>
      </c>
    </row>
    <row r="140" spans="1:9" x14ac:dyDescent="0.15">
      <c r="A140" s="368" t="s">
        <v>5798</v>
      </c>
      <c r="B140" s="368" t="s">
        <v>817</v>
      </c>
      <c r="C140" s="368" t="s">
        <v>425</v>
      </c>
      <c r="D140" s="368" t="s">
        <v>818</v>
      </c>
      <c r="E140" s="370">
        <v>15</v>
      </c>
      <c r="F140" s="371">
        <f t="shared" si="8"/>
        <v>0.15</v>
      </c>
      <c r="G140" s="371">
        <f t="shared" si="9"/>
        <v>2</v>
      </c>
      <c r="H140" s="371" t="str">
        <f t="shared" si="10"/>
        <v/>
      </c>
      <c r="I140" s="371">
        <f t="shared" si="11"/>
        <v>2</v>
      </c>
    </row>
    <row r="141" spans="1:9" x14ac:dyDescent="0.15">
      <c r="A141" s="368" t="s">
        <v>5798</v>
      </c>
      <c r="B141" s="368" t="s">
        <v>820</v>
      </c>
      <c r="C141" s="368" t="s">
        <v>425</v>
      </c>
      <c r="D141" s="368" t="s">
        <v>821</v>
      </c>
      <c r="E141" s="370">
        <v>24</v>
      </c>
      <c r="F141" s="371">
        <f t="shared" si="8"/>
        <v>0.24</v>
      </c>
      <c r="G141" s="371">
        <f t="shared" si="9"/>
        <v>2</v>
      </c>
      <c r="H141" s="371" t="str">
        <f t="shared" si="10"/>
        <v/>
      </c>
      <c r="I141" s="371">
        <f t="shared" si="11"/>
        <v>2</v>
      </c>
    </row>
    <row r="142" spans="1:9" x14ac:dyDescent="0.15">
      <c r="A142" s="368" t="s">
        <v>5798</v>
      </c>
      <c r="B142" s="368" t="s">
        <v>823</v>
      </c>
      <c r="C142" s="368" t="s">
        <v>425</v>
      </c>
      <c r="D142" s="368" t="s">
        <v>824</v>
      </c>
      <c r="E142" s="370">
        <v>22</v>
      </c>
      <c r="F142" s="371">
        <f t="shared" si="8"/>
        <v>0.22</v>
      </c>
      <c r="G142" s="371">
        <f t="shared" si="9"/>
        <v>2</v>
      </c>
      <c r="H142" s="371" t="str">
        <f t="shared" si="10"/>
        <v/>
      </c>
      <c r="I142" s="371">
        <f t="shared" si="11"/>
        <v>2</v>
      </c>
    </row>
    <row r="143" spans="1:9" x14ac:dyDescent="0.15">
      <c r="A143" s="368" t="s">
        <v>5798</v>
      </c>
      <c r="B143" s="368" t="s">
        <v>826</v>
      </c>
      <c r="C143" s="368" t="s">
        <v>425</v>
      </c>
      <c r="D143" s="368" t="s">
        <v>827</v>
      </c>
      <c r="E143" s="370">
        <v>30</v>
      </c>
      <c r="F143" s="371">
        <f t="shared" si="8"/>
        <v>0.3</v>
      </c>
      <c r="G143" s="371">
        <f t="shared" si="9"/>
        <v>2</v>
      </c>
      <c r="H143" s="371" t="str">
        <f t="shared" si="10"/>
        <v/>
      </c>
      <c r="I143" s="371">
        <f t="shared" si="11"/>
        <v>2</v>
      </c>
    </row>
    <row r="144" spans="1:9" x14ac:dyDescent="0.15">
      <c r="A144" s="368" t="s">
        <v>5798</v>
      </c>
      <c r="B144" s="368" t="s">
        <v>829</v>
      </c>
      <c r="C144" s="368" t="s">
        <v>425</v>
      </c>
      <c r="D144" s="368" t="s">
        <v>830</v>
      </c>
      <c r="E144" s="370">
        <v>22</v>
      </c>
      <c r="F144" s="371">
        <f t="shared" si="8"/>
        <v>0.22</v>
      </c>
      <c r="G144" s="371">
        <f t="shared" si="9"/>
        <v>2</v>
      </c>
      <c r="H144" s="371" t="str">
        <f t="shared" si="10"/>
        <v/>
      </c>
      <c r="I144" s="371">
        <f t="shared" si="11"/>
        <v>2</v>
      </c>
    </row>
    <row r="145" spans="1:9" x14ac:dyDescent="0.15">
      <c r="A145" s="368" t="s">
        <v>5798</v>
      </c>
      <c r="B145" s="368" t="s">
        <v>832</v>
      </c>
      <c r="C145" s="368" t="s">
        <v>425</v>
      </c>
      <c r="D145" s="368" t="s">
        <v>833</v>
      </c>
      <c r="E145" s="370">
        <v>13</v>
      </c>
      <c r="F145" s="371">
        <f t="shared" si="8"/>
        <v>0.13</v>
      </c>
      <c r="G145" s="371">
        <f t="shared" si="9"/>
        <v>2</v>
      </c>
      <c r="H145" s="371" t="str">
        <f t="shared" si="10"/>
        <v/>
      </c>
      <c r="I145" s="371">
        <f t="shared" si="11"/>
        <v>2</v>
      </c>
    </row>
    <row r="146" spans="1:9" x14ac:dyDescent="0.15">
      <c r="A146" s="368" t="s">
        <v>5798</v>
      </c>
      <c r="B146" s="368" t="s">
        <v>835</v>
      </c>
      <c r="C146" s="368" t="s">
        <v>425</v>
      </c>
      <c r="D146" s="368" t="s">
        <v>836</v>
      </c>
      <c r="E146" s="370">
        <v>26</v>
      </c>
      <c r="F146" s="371">
        <f t="shared" si="8"/>
        <v>0.26</v>
      </c>
      <c r="G146" s="371">
        <f t="shared" si="9"/>
        <v>2</v>
      </c>
      <c r="H146" s="371" t="str">
        <f t="shared" si="10"/>
        <v/>
      </c>
      <c r="I146" s="371">
        <f t="shared" si="11"/>
        <v>2</v>
      </c>
    </row>
    <row r="147" spans="1:9" x14ac:dyDescent="0.15">
      <c r="A147" s="368" t="s">
        <v>5798</v>
      </c>
      <c r="B147" s="368" t="s">
        <v>838</v>
      </c>
      <c r="C147" s="368" t="s">
        <v>425</v>
      </c>
      <c r="D147" s="368" t="s">
        <v>839</v>
      </c>
      <c r="E147" s="370">
        <v>16</v>
      </c>
      <c r="F147" s="371">
        <f t="shared" si="8"/>
        <v>0.16</v>
      </c>
      <c r="G147" s="371">
        <f t="shared" si="9"/>
        <v>2</v>
      </c>
      <c r="H147" s="371" t="str">
        <f t="shared" si="10"/>
        <v/>
      </c>
      <c r="I147" s="371">
        <f t="shared" si="11"/>
        <v>2</v>
      </c>
    </row>
    <row r="148" spans="1:9" x14ac:dyDescent="0.15">
      <c r="A148" s="368" t="s">
        <v>5798</v>
      </c>
      <c r="B148" s="368" t="s">
        <v>841</v>
      </c>
      <c r="C148" s="368" t="s">
        <v>425</v>
      </c>
      <c r="D148" s="368" t="s">
        <v>842</v>
      </c>
      <c r="E148" s="370">
        <v>15</v>
      </c>
      <c r="F148" s="371">
        <f t="shared" si="8"/>
        <v>0.15</v>
      </c>
      <c r="G148" s="371">
        <f t="shared" si="9"/>
        <v>2</v>
      </c>
      <c r="H148" s="371" t="str">
        <f t="shared" si="10"/>
        <v/>
      </c>
      <c r="I148" s="371">
        <f t="shared" si="11"/>
        <v>2</v>
      </c>
    </row>
    <row r="149" spans="1:9" x14ac:dyDescent="0.15">
      <c r="A149" s="368" t="s">
        <v>5798</v>
      </c>
      <c r="B149" s="368" t="s">
        <v>844</v>
      </c>
      <c r="C149" s="368" t="s">
        <v>425</v>
      </c>
      <c r="D149" s="368" t="s">
        <v>845</v>
      </c>
      <c r="E149" s="370">
        <v>15</v>
      </c>
      <c r="F149" s="371">
        <f t="shared" si="8"/>
        <v>0.15</v>
      </c>
      <c r="G149" s="371">
        <f t="shared" si="9"/>
        <v>2</v>
      </c>
      <c r="H149" s="371" t="str">
        <f t="shared" si="10"/>
        <v/>
      </c>
      <c r="I149" s="371">
        <f t="shared" si="11"/>
        <v>2</v>
      </c>
    </row>
    <row r="150" spans="1:9" x14ac:dyDescent="0.15">
      <c r="A150" s="368" t="s">
        <v>5798</v>
      </c>
      <c r="B150" s="368" t="s">
        <v>847</v>
      </c>
      <c r="C150" s="368" t="s">
        <v>425</v>
      </c>
      <c r="D150" s="368" t="s">
        <v>848</v>
      </c>
      <c r="E150" s="370">
        <v>15</v>
      </c>
      <c r="F150" s="371">
        <f t="shared" si="8"/>
        <v>0.15</v>
      </c>
      <c r="G150" s="371">
        <f t="shared" si="9"/>
        <v>2</v>
      </c>
      <c r="H150" s="371" t="str">
        <f t="shared" si="10"/>
        <v/>
      </c>
      <c r="I150" s="371">
        <f t="shared" si="11"/>
        <v>2</v>
      </c>
    </row>
    <row r="151" spans="1:9" x14ac:dyDescent="0.15">
      <c r="A151" s="368" t="s">
        <v>5798</v>
      </c>
      <c r="B151" s="368" t="s">
        <v>850</v>
      </c>
      <c r="C151" s="368" t="s">
        <v>425</v>
      </c>
      <c r="D151" s="368" t="s">
        <v>851</v>
      </c>
      <c r="E151" s="370">
        <v>10</v>
      </c>
      <c r="F151" s="371">
        <f t="shared" si="8"/>
        <v>0.1</v>
      </c>
      <c r="G151" s="371">
        <f t="shared" si="9"/>
        <v>2</v>
      </c>
      <c r="H151" s="371" t="str">
        <f t="shared" si="10"/>
        <v/>
      </c>
      <c r="I151" s="371">
        <f t="shared" si="11"/>
        <v>2</v>
      </c>
    </row>
    <row r="152" spans="1:9" x14ac:dyDescent="0.15">
      <c r="A152" s="368" t="s">
        <v>5798</v>
      </c>
      <c r="B152" s="368" t="s">
        <v>853</v>
      </c>
      <c r="C152" s="368" t="s">
        <v>425</v>
      </c>
      <c r="D152" s="368" t="s">
        <v>854</v>
      </c>
      <c r="E152" s="370">
        <v>12</v>
      </c>
      <c r="F152" s="371">
        <f t="shared" si="8"/>
        <v>0.12</v>
      </c>
      <c r="G152" s="371">
        <f t="shared" si="9"/>
        <v>2</v>
      </c>
      <c r="H152" s="371" t="str">
        <f t="shared" si="10"/>
        <v/>
      </c>
      <c r="I152" s="371">
        <f t="shared" si="11"/>
        <v>2</v>
      </c>
    </row>
    <row r="153" spans="1:9" x14ac:dyDescent="0.15">
      <c r="A153" s="368" t="s">
        <v>5798</v>
      </c>
      <c r="B153" s="368" t="s">
        <v>856</v>
      </c>
      <c r="C153" s="368" t="s">
        <v>425</v>
      </c>
      <c r="D153" s="368" t="s">
        <v>857</v>
      </c>
      <c r="E153" s="370">
        <v>10</v>
      </c>
      <c r="F153" s="371">
        <f t="shared" si="8"/>
        <v>0.1</v>
      </c>
      <c r="G153" s="371">
        <f t="shared" si="9"/>
        <v>2</v>
      </c>
      <c r="H153" s="371" t="str">
        <f t="shared" si="10"/>
        <v/>
      </c>
      <c r="I153" s="371">
        <f t="shared" si="11"/>
        <v>2</v>
      </c>
    </row>
    <row r="154" spans="1:9" x14ac:dyDescent="0.15">
      <c r="A154" s="368" t="s">
        <v>5798</v>
      </c>
      <c r="B154" s="368" t="s">
        <v>859</v>
      </c>
      <c r="C154" s="368" t="s">
        <v>425</v>
      </c>
      <c r="D154" s="368" t="s">
        <v>860</v>
      </c>
      <c r="E154" s="370">
        <v>15</v>
      </c>
      <c r="F154" s="371">
        <f t="shared" si="8"/>
        <v>0.15</v>
      </c>
      <c r="G154" s="371">
        <f t="shared" si="9"/>
        <v>2</v>
      </c>
      <c r="H154" s="371" t="str">
        <f t="shared" si="10"/>
        <v/>
      </c>
      <c r="I154" s="371">
        <f t="shared" si="11"/>
        <v>2</v>
      </c>
    </row>
    <row r="155" spans="1:9" x14ac:dyDescent="0.15">
      <c r="A155" s="368" t="s">
        <v>5798</v>
      </c>
      <c r="B155" s="368" t="s">
        <v>862</v>
      </c>
      <c r="C155" s="368" t="s">
        <v>425</v>
      </c>
      <c r="D155" s="368" t="s">
        <v>863</v>
      </c>
      <c r="E155" s="370">
        <v>14</v>
      </c>
      <c r="F155" s="371">
        <f t="shared" si="8"/>
        <v>0.14000000000000001</v>
      </c>
      <c r="G155" s="371">
        <f t="shared" si="9"/>
        <v>2</v>
      </c>
      <c r="H155" s="371" t="str">
        <f t="shared" si="10"/>
        <v/>
      </c>
      <c r="I155" s="371">
        <f t="shared" si="11"/>
        <v>2</v>
      </c>
    </row>
    <row r="156" spans="1:9" x14ac:dyDescent="0.15">
      <c r="A156" s="368" t="s">
        <v>5798</v>
      </c>
      <c r="B156" s="368" t="s">
        <v>865</v>
      </c>
      <c r="C156" s="368" t="s">
        <v>425</v>
      </c>
      <c r="D156" s="368" t="s">
        <v>866</v>
      </c>
      <c r="E156" s="370">
        <v>15</v>
      </c>
      <c r="F156" s="371">
        <f t="shared" si="8"/>
        <v>0.15</v>
      </c>
      <c r="G156" s="371">
        <f t="shared" si="9"/>
        <v>2</v>
      </c>
      <c r="H156" s="371" t="str">
        <f t="shared" si="10"/>
        <v/>
      </c>
      <c r="I156" s="371">
        <f t="shared" si="11"/>
        <v>2</v>
      </c>
    </row>
    <row r="157" spans="1:9" x14ac:dyDescent="0.15">
      <c r="A157" s="368" t="s">
        <v>5798</v>
      </c>
      <c r="B157" s="368" t="s">
        <v>868</v>
      </c>
      <c r="C157" s="368" t="s">
        <v>425</v>
      </c>
      <c r="D157" s="368" t="s">
        <v>869</v>
      </c>
      <c r="E157" s="370">
        <v>20</v>
      </c>
      <c r="F157" s="371">
        <f t="shared" si="8"/>
        <v>0.2</v>
      </c>
      <c r="G157" s="371">
        <f t="shared" si="9"/>
        <v>2</v>
      </c>
      <c r="H157" s="371" t="str">
        <f t="shared" si="10"/>
        <v/>
      </c>
      <c r="I157" s="371">
        <f t="shared" si="11"/>
        <v>2</v>
      </c>
    </row>
    <row r="158" spans="1:9" x14ac:dyDescent="0.15">
      <c r="A158" s="368" t="s">
        <v>5798</v>
      </c>
      <c r="B158" s="368" t="s">
        <v>871</v>
      </c>
      <c r="C158" s="368" t="s">
        <v>425</v>
      </c>
      <c r="D158" s="368" t="s">
        <v>872</v>
      </c>
      <c r="E158" s="370">
        <v>11</v>
      </c>
      <c r="F158" s="371">
        <f t="shared" si="8"/>
        <v>0.11</v>
      </c>
      <c r="G158" s="371">
        <f t="shared" si="9"/>
        <v>2</v>
      </c>
      <c r="H158" s="371" t="str">
        <f t="shared" si="10"/>
        <v/>
      </c>
      <c r="I158" s="371">
        <f t="shared" si="11"/>
        <v>2</v>
      </c>
    </row>
    <row r="159" spans="1:9" x14ac:dyDescent="0.15">
      <c r="A159" s="368" t="s">
        <v>5798</v>
      </c>
      <c r="B159" s="368" t="s">
        <v>874</v>
      </c>
      <c r="C159" s="368" t="s">
        <v>425</v>
      </c>
      <c r="D159" s="368" t="s">
        <v>875</v>
      </c>
      <c r="E159" s="370">
        <v>13</v>
      </c>
      <c r="F159" s="371">
        <f t="shared" si="8"/>
        <v>0.13</v>
      </c>
      <c r="G159" s="371">
        <f t="shared" si="9"/>
        <v>2</v>
      </c>
      <c r="H159" s="371" t="str">
        <f t="shared" si="10"/>
        <v/>
      </c>
      <c r="I159" s="371">
        <f t="shared" si="11"/>
        <v>2</v>
      </c>
    </row>
    <row r="160" spans="1:9" x14ac:dyDescent="0.15">
      <c r="A160" s="368" t="s">
        <v>5798</v>
      </c>
      <c r="B160" s="368" t="s">
        <v>877</v>
      </c>
      <c r="C160" s="368" t="s">
        <v>425</v>
      </c>
      <c r="D160" s="368" t="s">
        <v>878</v>
      </c>
      <c r="E160" s="370">
        <v>17</v>
      </c>
      <c r="F160" s="371">
        <f t="shared" si="8"/>
        <v>0.17</v>
      </c>
      <c r="G160" s="371">
        <f t="shared" si="9"/>
        <v>2</v>
      </c>
      <c r="H160" s="371" t="str">
        <f t="shared" si="10"/>
        <v/>
      </c>
      <c r="I160" s="371">
        <f t="shared" si="11"/>
        <v>2</v>
      </c>
    </row>
    <row r="161" spans="1:9" x14ac:dyDescent="0.15">
      <c r="A161" s="368" t="s">
        <v>5798</v>
      </c>
      <c r="B161" s="368" t="s">
        <v>880</v>
      </c>
      <c r="C161" s="368" t="s">
        <v>425</v>
      </c>
      <c r="D161" s="368" t="s">
        <v>881</v>
      </c>
      <c r="E161" s="370">
        <v>23</v>
      </c>
      <c r="F161" s="371">
        <f t="shared" si="8"/>
        <v>0.23</v>
      </c>
      <c r="G161" s="371">
        <f t="shared" si="9"/>
        <v>2</v>
      </c>
      <c r="H161" s="371" t="str">
        <f t="shared" si="10"/>
        <v/>
      </c>
      <c r="I161" s="371">
        <f t="shared" si="11"/>
        <v>2</v>
      </c>
    </row>
    <row r="162" spans="1:9" x14ac:dyDescent="0.15">
      <c r="A162" s="368" t="s">
        <v>5798</v>
      </c>
      <c r="B162" s="368" t="s">
        <v>883</v>
      </c>
      <c r="C162" s="368" t="s">
        <v>425</v>
      </c>
      <c r="D162" s="368" t="s">
        <v>884</v>
      </c>
      <c r="E162" s="370">
        <v>20</v>
      </c>
      <c r="F162" s="371">
        <f t="shared" si="8"/>
        <v>0.2</v>
      </c>
      <c r="G162" s="371">
        <f t="shared" si="9"/>
        <v>2</v>
      </c>
      <c r="H162" s="371" t="str">
        <f t="shared" si="10"/>
        <v/>
      </c>
      <c r="I162" s="371">
        <f t="shared" si="11"/>
        <v>2</v>
      </c>
    </row>
    <row r="163" spans="1:9" x14ac:dyDescent="0.15">
      <c r="A163" s="368" t="s">
        <v>5798</v>
      </c>
      <c r="B163" s="368" t="s">
        <v>886</v>
      </c>
      <c r="C163" s="368" t="s">
        <v>425</v>
      </c>
      <c r="D163" s="368" t="s">
        <v>887</v>
      </c>
      <c r="E163" s="370">
        <v>11</v>
      </c>
      <c r="F163" s="371">
        <f t="shared" si="8"/>
        <v>0.11</v>
      </c>
      <c r="G163" s="371">
        <f t="shared" si="9"/>
        <v>2</v>
      </c>
      <c r="H163" s="371" t="str">
        <f t="shared" si="10"/>
        <v/>
      </c>
      <c r="I163" s="371">
        <f t="shared" si="11"/>
        <v>2</v>
      </c>
    </row>
    <row r="164" spans="1:9" x14ac:dyDescent="0.15">
      <c r="A164" s="368" t="s">
        <v>5798</v>
      </c>
      <c r="B164" s="368" t="s">
        <v>889</v>
      </c>
      <c r="C164" s="368" t="s">
        <v>425</v>
      </c>
      <c r="D164" s="368" t="s">
        <v>890</v>
      </c>
      <c r="E164" s="370">
        <v>22</v>
      </c>
      <c r="F164" s="371">
        <f t="shared" si="8"/>
        <v>0.22</v>
      </c>
      <c r="G164" s="371">
        <f t="shared" si="9"/>
        <v>2</v>
      </c>
      <c r="H164" s="371" t="str">
        <f t="shared" si="10"/>
        <v/>
      </c>
      <c r="I164" s="371">
        <f t="shared" si="11"/>
        <v>2</v>
      </c>
    </row>
    <row r="165" spans="1:9" x14ac:dyDescent="0.15">
      <c r="A165" s="368" t="s">
        <v>5798</v>
      </c>
      <c r="B165" s="368" t="s">
        <v>891</v>
      </c>
      <c r="C165" s="368" t="s">
        <v>425</v>
      </c>
      <c r="D165" s="368" t="s">
        <v>892</v>
      </c>
      <c r="E165" s="370">
        <v>25</v>
      </c>
      <c r="F165" s="371">
        <f t="shared" si="8"/>
        <v>0.25</v>
      </c>
      <c r="G165" s="371">
        <f t="shared" si="9"/>
        <v>2</v>
      </c>
      <c r="H165" s="371" t="str">
        <f t="shared" si="10"/>
        <v/>
      </c>
      <c r="I165" s="371">
        <f t="shared" si="11"/>
        <v>2</v>
      </c>
    </row>
    <row r="166" spans="1:9" x14ac:dyDescent="0.15">
      <c r="A166" s="368" t="s">
        <v>5798</v>
      </c>
      <c r="B166" s="368" t="s">
        <v>894</v>
      </c>
      <c r="C166" s="368" t="s">
        <v>425</v>
      </c>
      <c r="D166" s="368" t="s">
        <v>895</v>
      </c>
      <c r="E166" s="370">
        <v>12</v>
      </c>
      <c r="F166" s="371">
        <f t="shared" si="8"/>
        <v>0.12</v>
      </c>
      <c r="G166" s="371">
        <f t="shared" si="9"/>
        <v>2</v>
      </c>
      <c r="H166" s="371" t="str">
        <f t="shared" si="10"/>
        <v/>
      </c>
      <c r="I166" s="371">
        <f t="shared" si="11"/>
        <v>2</v>
      </c>
    </row>
    <row r="167" spans="1:9" x14ac:dyDescent="0.15">
      <c r="A167" s="368" t="s">
        <v>5798</v>
      </c>
      <c r="B167" s="368" t="s">
        <v>897</v>
      </c>
      <c r="C167" s="368" t="s">
        <v>425</v>
      </c>
      <c r="D167" s="368" t="s">
        <v>898</v>
      </c>
      <c r="E167" s="370">
        <v>11</v>
      </c>
      <c r="F167" s="371">
        <f t="shared" si="8"/>
        <v>0.11</v>
      </c>
      <c r="G167" s="371">
        <f t="shared" si="9"/>
        <v>2</v>
      </c>
      <c r="H167" s="371" t="str">
        <f t="shared" si="10"/>
        <v/>
      </c>
      <c r="I167" s="371">
        <f t="shared" si="11"/>
        <v>2</v>
      </c>
    </row>
    <row r="168" spans="1:9" x14ac:dyDescent="0.15">
      <c r="A168" s="368" t="s">
        <v>5798</v>
      </c>
      <c r="B168" s="368" t="s">
        <v>900</v>
      </c>
      <c r="C168" s="368" t="s">
        <v>425</v>
      </c>
      <c r="D168" s="368" t="s">
        <v>901</v>
      </c>
      <c r="E168" s="370">
        <v>12</v>
      </c>
      <c r="F168" s="371">
        <f t="shared" si="8"/>
        <v>0.12</v>
      </c>
      <c r="G168" s="371">
        <f t="shared" si="9"/>
        <v>2</v>
      </c>
      <c r="H168" s="371" t="str">
        <f t="shared" si="10"/>
        <v/>
      </c>
      <c r="I168" s="371">
        <f t="shared" si="11"/>
        <v>2</v>
      </c>
    </row>
    <row r="169" spans="1:9" x14ac:dyDescent="0.15">
      <c r="A169" s="368" t="s">
        <v>5798</v>
      </c>
      <c r="B169" s="368" t="s">
        <v>903</v>
      </c>
      <c r="C169" s="368" t="s">
        <v>425</v>
      </c>
      <c r="D169" s="368" t="s">
        <v>904</v>
      </c>
      <c r="E169" s="370">
        <v>24</v>
      </c>
      <c r="F169" s="371">
        <f t="shared" si="8"/>
        <v>0.24</v>
      </c>
      <c r="G169" s="371">
        <f t="shared" si="9"/>
        <v>2</v>
      </c>
      <c r="H169" s="371" t="str">
        <f t="shared" si="10"/>
        <v/>
      </c>
      <c r="I169" s="371">
        <f t="shared" si="11"/>
        <v>2</v>
      </c>
    </row>
    <row r="170" spans="1:9" x14ac:dyDescent="0.15">
      <c r="A170" s="368" t="s">
        <v>5798</v>
      </c>
      <c r="B170" s="368" t="s">
        <v>906</v>
      </c>
      <c r="C170" s="368" t="s">
        <v>425</v>
      </c>
      <c r="D170" s="368" t="s">
        <v>907</v>
      </c>
      <c r="E170" s="370">
        <v>36</v>
      </c>
      <c r="F170" s="371">
        <f t="shared" si="8"/>
        <v>0.36</v>
      </c>
      <c r="G170" s="371">
        <f t="shared" si="9"/>
        <v>2</v>
      </c>
      <c r="H170" s="371" t="str">
        <f t="shared" si="10"/>
        <v/>
      </c>
      <c r="I170" s="371">
        <f t="shared" si="11"/>
        <v>2</v>
      </c>
    </row>
    <row r="171" spans="1:9" x14ac:dyDescent="0.15">
      <c r="A171" s="368" t="s">
        <v>5798</v>
      </c>
      <c r="B171" s="368" t="s">
        <v>909</v>
      </c>
      <c r="C171" s="368" t="s">
        <v>425</v>
      </c>
      <c r="D171" s="368" t="s">
        <v>910</v>
      </c>
      <c r="E171" s="370">
        <v>20</v>
      </c>
      <c r="F171" s="371">
        <f t="shared" si="8"/>
        <v>0.2</v>
      </c>
      <c r="G171" s="371">
        <f t="shared" si="9"/>
        <v>2</v>
      </c>
      <c r="H171" s="371" t="str">
        <f t="shared" si="10"/>
        <v/>
      </c>
      <c r="I171" s="371">
        <f t="shared" si="11"/>
        <v>2</v>
      </c>
    </row>
    <row r="172" spans="1:9" x14ac:dyDescent="0.15">
      <c r="A172" s="368" t="s">
        <v>5798</v>
      </c>
      <c r="B172" s="368" t="s">
        <v>912</v>
      </c>
      <c r="C172" s="368" t="s">
        <v>425</v>
      </c>
      <c r="D172" s="368" t="s">
        <v>913</v>
      </c>
      <c r="E172" s="370">
        <v>33</v>
      </c>
      <c r="F172" s="371">
        <f t="shared" si="8"/>
        <v>0.33</v>
      </c>
      <c r="G172" s="371">
        <f t="shared" si="9"/>
        <v>2</v>
      </c>
      <c r="H172" s="371" t="str">
        <f t="shared" si="10"/>
        <v/>
      </c>
      <c r="I172" s="371">
        <f t="shared" si="11"/>
        <v>2</v>
      </c>
    </row>
    <row r="173" spans="1:9" x14ac:dyDescent="0.15">
      <c r="A173" s="368" t="s">
        <v>5798</v>
      </c>
      <c r="B173" s="368" t="s">
        <v>915</v>
      </c>
      <c r="C173" s="368" t="s">
        <v>425</v>
      </c>
      <c r="D173" s="368" t="s">
        <v>916</v>
      </c>
      <c r="E173" s="370">
        <v>18</v>
      </c>
      <c r="F173" s="371">
        <f t="shared" si="8"/>
        <v>0.18</v>
      </c>
      <c r="G173" s="371">
        <f t="shared" si="9"/>
        <v>2</v>
      </c>
      <c r="H173" s="371" t="str">
        <f t="shared" si="10"/>
        <v/>
      </c>
      <c r="I173" s="371">
        <f t="shared" si="11"/>
        <v>2</v>
      </c>
    </row>
    <row r="174" spans="1:9" x14ac:dyDescent="0.15">
      <c r="A174" s="368" t="s">
        <v>5798</v>
      </c>
      <c r="B174" s="368" t="s">
        <v>918</v>
      </c>
      <c r="C174" s="368" t="s">
        <v>425</v>
      </c>
      <c r="D174" s="368" t="s">
        <v>919</v>
      </c>
      <c r="E174" s="370">
        <v>21</v>
      </c>
      <c r="F174" s="371">
        <f t="shared" si="8"/>
        <v>0.21</v>
      </c>
      <c r="G174" s="371">
        <f t="shared" si="9"/>
        <v>2</v>
      </c>
      <c r="H174" s="371" t="str">
        <f t="shared" si="10"/>
        <v/>
      </c>
      <c r="I174" s="371">
        <f t="shared" si="11"/>
        <v>2</v>
      </c>
    </row>
    <row r="175" spans="1:9" x14ac:dyDescent="0.15">
      <c r="A175" s="368" t="s">
        <v>5798</v>
      </c>
      <c r="B175" s="368" t="s">
        <v>921</v>
      </c>
      <c r="C175" s="368" t="s">
        <v>425</v>
      </c>
      <c r="D175" s="368" t="s">
        <v>922</v>
      </c>
      <c r="E175" s="370">
        <v>22</v>
      </c>
      <c r="F175" s="371">
        <f t="shared" si="8"/>
        <v>0.22</v>
      </c>
      <c r="G175" s="371">
        <f t="shared" si="9"/>
        <v>2</v>
      </c>
      <c r="H175" s="371" t="str">
        <f t="shared" si="10"/>
        <v/>
      </c>
      <c r="I175" s="371">
        <f t="shared" si="11"/>
        <v>2</v>
      </c>
    </row>
    <row r="176" spans="1:9" x14ac:dyDescent="0.15">
      <c r="A176" s="368" t="s">
        <v>5798</v>
      </c>
      <c r="B176" s="368" t="s">
        <v>924</v>
      </c>
      <c r="C176" s="368" t="s">
        <v>425</v>
      </c>
      <c r="D176" s="368" t="s">
        <v>925</v>
      </c>
      <c r="E176" s="370">
        <v>14</v>
      </c>
      <c r="F176" s="371">
        <f t="shared" si="8"/>
        <v>0.14000000000000001</v>
      </c>
      <c r="G176" s="371">
        <f t="shared" si="9"/>
        <v>2</v>
      </c>
      <c r="H176" s="371" t="str">
        <f t="shared" si="10"/>
        <v/>
      </c>
      <c r="I176" s="371">
        <f t="shared" si="11"/>
        <v>2</v>
      </c>
    </row>
    <row r="177" spans="1:9" x14ac:dyDescent="0.15">
      <c r="A177" s="368" t="s">
        <v>5798</v>
      </c>
      <c r="B177" s="368" t="s">
        <v>927</v>
      </c>
      <c r="C177" s="368" t="s">
        <v>425</v>
      </c>
      <c r="D177" s="368" t="s">
        <v>928</v>
      </c>
      <c r="E177" s="370">
        <v>25</v>
      </c>
      <c r="F177" s="371">
        <f t="shared" si="8"/>
        <v>0.25</v>
      </c>
      <c r="G177" s="371">
        <f t="shared" si="9"/>
        <v>2</v>
      </c>
      <c r="H177" s="371" t="str">
        <f t="shared" si="10"/>
        <v/>
      </c>
      <c r="I177" s="371">
        <f t="shared" si="11"/>
        <v>2</v>
      </c>
    </row>
    <row r="178" spans="1:9" x14ac:dyDescent="0.15">
      <c r="A178" s="368" t="s">
        <v>5798</v>
      </c>
      <c r="B178" s="368" t="s">
        <v>930</v>
      </c>
      <c r="C178" s="368" t="s">
        <v>425</v>
      </c>
      <c r="D178" s="368" t="s">
        <v>931</v>
      </c>
      <c r="E178" s="370">
        <v>26</v>
      </c>
      <c r="F178" s="371">
        <f t="shared" si="8"/>
        <v>0.26</v>
      </c>
      <c r="G178" s="371">
        <f t="shared" si="9"/>
        <v>2</v>
      </c>
      <c r="H178" s="371" t="str">
        <f t="shared" si="10"/>
        <v/>
      </c>
      <c r="I178" s="371">
        <f t="shared" si="11"/>
        <v>2</v>
      </c>
    </row>
    <row r="179" spans="1:9" x14ac:dyDescent="0.15">
      <c r="A179" s="368" t="s">
        <v>5798</v>
      </c>
      <c r="B179" s="368" t="s">
        <v>933</v>
      </c>
      <c r="C179" s="368" t="s">
        <v>425</v>
      </c>
      <c r="D179" s="368" t="s">
        <v>934</v>
      </c>
      <c r="E179" s="370">
        <v>27</v>
      </c>
      <c r="F179" s="371">
        <f t="shared" si="8"/>
        <v>0.27</v>
      </c>
      <c r="G179" s="371">
        <f t="shared" si="9"/>
        <v>2</v>
      </c>
      <c r="H179" s="371" t="str">
        <f t="shared" si="10"/>
        <v/>
      </c>
      <c r="I179" s="371">
        <f t="shared" si="11"/>
        <v>2</v>
      </c>
    </row>
    <row r="180" spans="1:9" x14ac:dyDescent="0.15">
      <c r="A180" s="368" t="s">
        <v>5798</v>
      </c>
      <c r="B180" s="368" t="s">
        <v>936</v>
      </c>
      <c r="C180" s="368" t="s">
        <v>425</v>
      </c>
      <c r="D180" s="368" t="s">
        <v>937</v>
      </c>
      <c r="E180" s="370">
        <v>12</v>
      </c>
      <c r="F180" s="371">
        <f t="shared" si="8"/>
        <v>0.12</v>
      </c>
      <c r="G180" s="371">
        <f t="shared" si="9"/>
        <v>2</v>
      </c>
      <c r="H180" s="371" t="str">
        <f t="shared" si="10"/>
        <v/>
      </c>
      <c r="I180" s="371">
        <f t="shared" si="11"/>
        <v>2</v>
      </c>
    </row>
    <row r="181" spans="1:9" x14ac:dyDescent="0.15">
      <c r="A181" s="368" t="s">
        <v>5798</v>
      </c>
      <c r="B181" s="368" t="s">
        <v>939</v>
      </c>
      <c r="C181" s="368" t="s">
        <v>425</v>
      </c>
      <c r="D181" s="368" t="s">
        <v>940</v>
      </c>
      <c r="E181" s="370">
        <v>23</v>
      </c>
      <c r="F181" s="371">
        <f t="shared" si="8"/>
        <v>0.23</v>
      </c>
      <c r="G181" s="371">
        <f t="shared" si="9"/>
        <v>2</v>
      </c>
      <c r="H181" s="371" t="str">
        <f t="shared" si="10"/>
        <v/>
      </c>
      <c r="I181" s="371">
        <f t="shared" si="11"/>
        <v>2</v>
      </c>
    </row>
    <row r="182" spans="1:9" x14ac:dyDescent="0.15">
      <c r="A182" s="368" t="s">
        <v>5798</v>
      </c>
      <c r="B182" s="368" t="s">
        <v>942</v>
      </c>
      <c r="C182" s="368" t="s">
        <v>425</v>
      </c>
      <c r="D182" s="368" t="s">
        <v>943</v>
      </c>
      <c r="E182" s="370">
        <v>10</v>
      </c>
      <c r="F182" s="371">
        <f t="shared" si="8"/>
        <v>0.1</v>
      </c>
      <c r="G182" s="371">
        <f t="shared" si="9"/>
        <v>2</v>
      </c>
      <c r="H182" s="371" t="str">
        <f t="shared" si="10"/>
        <v/>
      </c>
      <c r="I182" s="371">
        <f t="shared" si="11"/>
        <v>2</v>
      </c>
    </row>
    <row r="183" spans="1:9" x14ac:dyDescent="0.15">
      <c r="A183" s="368" t="s">
        <v>5798</v>
      </c>
      <c r="B183" s="368" t="s">
        <v>945</v>
      </c>
      <c r="C183" s="368" t="s">
        <v>425</v>
      </c>
      <c r="D183" s="368" t="s">
        <v>946</v>
      </c>
      <c r="E183" s="370">
        <v>21</v>
      </c>
      <c r="F183" s="371">
        <f t="shared" si="8"/>
        <v>0.21</v>
      </c>
      <c r="G183" s="371">
        <f t="shared" si="9"/>
        <v>2</v>
      </c>
      <c r="H183" s="371" t="str">
        <f t="shared" si="10"/>
        <v/>
      </c>
      <c r="I183" s="371">
        <f t="shared" si="11"/>
        <v>2</v>
      </c>
    </row>
    <row r="184" spans="1:9" x14ac:dyDescent="0.15">
      <c r="A184" s="368" t="s">
        <v>5798</v>
      </c>
      <c r="B184" s="368" t="s">
        <v>948</v>
      </c>
      <c r="C184" s="368" t="s">
        <v>425</v>
      </c>
      <c r="D184" s="368" t="s">
        <v>949</v>
      </c>
      <c r="E184" s="370">
        <v>25</v>
      </c>
      <c r="F184" s="371">
        <f t="shared" si="8"/>
        <v>0.25</v>
      </c>
      <c r="G184" s="371">
        <f t="shared" si="9"/>
        <v>2</v>
      </c>
      <c r="H184" s="371" t="str">
        <f t="shared" si="10"/>
        <v/>
      </c>
      <c r="I184" s="371">
        <f t="shared" si="11"/>
        <v>2</v>
      </c>
    </row>
    <row r="185" spans="1:9" x14ac:dyDescent="0.15">
      <c r="A185" s="368" t="s">
        <v>5798</v>
      </c>
      <c r="B185" s="368" t="s">
        <v>951</v>
      </c>
      <c r="C185" s="368" t="s">
        <v>425</v>
      </c>
      <c r="D185" s="368" t="s">
        <v>952</v>
      </c>
      <c r="E185" s="370">
        <v>16</v>
      </c>
      <c r="F185" s="371">
        <f t="shared" si="8"/>
        <v>0.16</v>
      </c>
      <c r="G185" s="371">
        <f t="shared" si="9"/>
        <v>2</v>
      </c>
      <c r="H185" s="371" t="str">
        <f t="shared" si="10"/>
        <v/>
      </c>
      <c r="I185" s="371">
        <f t="shared" si="11"/>
        <v>2</v>
      </c>
    </row>
    <row r="186" spans="1:9" x14ac:dyDescent="0.15">
      <c r="A186" s="368" t="s">
        <v>5798</v>
      </c>
      <c r="B186" s="368" t="s">
        <v>954</v>
      </c>
      <c r="C186" s="368" t="s">
        <v>425</v>
      </c>
      <c r="D186" s="368" t="s">
        <v>955</v>
      </c>
      <c r="E186" s="370">
        <v>19</v>
      </c>
      <c r="F186" s="371">
        <f t="shared" si="8"/>
        <v>0.19</v>
      </c>
      <c r="G186" s="371">
        <f t="shared" si="9"/>
        <v>2</v>
      </c>
      <c r="H186" s="371" t="str">
        <f t="shared" si="10"/>
        <v/>
      </c>
      <c r="I186" s="371">
        <f t="shared" si="11"/>
        <v>2</v>
      </c>
    </row>
    <row r="187" spans="1:9" x14ac:dyDescent="0.15">
      <c r="A187" s="368" t="s">
        <v>5798</v>
      </c>
      <c r="B187" s="368" t="s">
        <v>957</v>
      </c>
      <c r="C187" s="368" t="s">
        <v>425</v>
      </c>
      <c r="D187" s="368" t="s">
        <v>958</v>
      </c>
      <c r="E187" s="370">
        <v>38</v>
      </c>
      <c r="F187" s="371">
        <f t="shared" si="8"/>
        <v>0.38</v>
      </c>
      <c r="G187" s="371">
        <f t="shared" si="9"/>
        <v>2</v>
      </c>
      <c r="H187" s="371" t="str">
        <f t="shared" si="10"/>
        <v/>
      </c>
      <c r="I187" s="371">
        <f t="shared" si="11"/>
        <v>2</v>
      </c>
    </row>
    <row r="188" spans="1:9" x14ac:dyDescent="0.15">
      <c r="A188" s="368" t="s">
        <v>5798</v>
      </c>
      <c r="B188" s="368" t="s">
        <v>960</v>
      </c>
      <c r="C188" s="368" t="s">
        <v>425</v>
      </c>
      <c r="D188" s="368" t="s">
        <v>961</v>
      </c>
      <c r="E188" s="370">
        <v>37</v>
      </c>
      <c r="F188" s="371">
        <f t="shared" si="8"/>
        <v>0.37</v>
      </c>
      <c r="G188" s="371">
        <f t="shared" si="9"/>
        <v>2</v>
      </c>
      <c r="H188" s="371" t="str">
        <f t="shared" si="10"/>
        <v/>
      </c>
      <c r="I188" s="371">
        <f t="shared" si="11"/>
        <v>2</v>
      </c>
    </row>
    <row r="189" spans="1:9" x14ac:dyDescent="0.15">
      <c r="A189" s="368" t="s">
        <v>5798</v>
      </c>
      <c r="B189" s="368" t="s">
        <v>963</v>
      </c>
      <c r="C189" s="368" t="s">
        <v>425</v>
      </c>
      <c r="D189" s="368" t="s">
        <v>964</v>
      </c>
      <c r="E189" s="370">
        <v>26</v>
      </c>
      <c r="F189" s="371">
        <f t="shared" si="8"/>
        <v>0.26</v>
      </c>
      <c r="G189" s="371">
        <f t="shared" si="9"/>
        <v>2</v>
      </c>
      <c r="H189" s="371" t="str">
        <f t="shared" si="10"/>
        <v/>
      </c>
      <c r="I189" s="371">
        <f t="shared" si="11"/>
        <v>2</v>
      </c>
    </row>
    <row r="190" spans="1:9" x14ac:dyDescent="0.15">
      <c r="A190" s="368" t="s">
        <v>5798</v>
      </c>
      <c r="B190" s="368" t="s">
        <v>966</v>
      </c>
      <c r="C190" s="368" t="s">
        <v>425</v>
      </c>
      <c r="D190" s="368" t="s">
        <v>967</v>
      </c>
      <c r="E190" s="370">
        <v>43</v>
      </c>
      <c r="F190" s="371">
        <f t="shared" si="8"/>
        <v>0.43</v>
      </c>
      <c r="G190" s="371">
        <f t="shared" si="9"/>
        <v>2</v>
      </c>
      <c r="H190" s="371" t="str">
        <f t="shared" si="10"/>
        <v/>
      </c>
      <c r="I190" s="371">
        <f t="shared" si="11"/>
        <v>2</v>
      </c>
    </row>
    <row r="191" spans="1:9" x14ac:dyDescent="0.15">
      <c r="A191" s="368" t="s">
        <v>5798</v>
      </c>
      <c r="B191" s="368" t="s">
        <v>969</v>
      </c>
      <c r="C191" s="368" t="s">
        <v>425</v>
      </c>
      <c r="D191" s="368" t="s">
        <v>970</v>
      </c>
      <c r="E191" s="370">
        <v>23</v>
      </c>
      <c r="F191" s="371">
        <f t="shared" si="8"/>
        <v>0.23</v>
      </c>
      <c r="G191" s="371">
        <f t="shared" si="9"/>
        <v>2</v>
      </c>
      <c r="H191" s="371" t="str">
        <f t="shared" si="10"/>
        <v/>
      </c>
      <c r="I191" s="371">
        <f t="shared" si="11"/>
        <v>2</v>
      </c>
    </row>
    <row r="192" spans="1:9" x14ac:dyDescent="0.15">
      <c r="A192" s="368" t="s">
        <v>5798</v>
      </c>
      <c r="B192" s="368" t="s">
        <v>972</v>
      </c>
      <c r="C192" s="368" t="s">
        <v>425</v>
      </c>
      <c r="D192" s="368" t="s">
        <v>973</v>
      </c>
      <c r="E192" s="370">
        <v>25</v>
      </c>
      <c r="F192" s="371">
        <f t="shared" si="8"/>
        <v>0.25</v>
      </c>
      <c r="G192" s="371">
        <f t="shared" si="9"/>
        <v>2</v>
      </c>
      <c r="H192" s="371" t="str">
        <f t="shared" si="10"/>
        <v/>
      </c>
      <c r="I192" s="371">
        <f t="shared" si="11"/>
        <v>2</v>
      </c>
    </row>
    <row r="193" spans="1:9" x14ac:dyDescent="0.15">
      <c r="A193" s="368" t="s">
        <v>5798</v>
      </c>
      <c r="B193" s="368" t="s">
        <v>975</v>
      </c>
      <c r="C193" s="368" t="s">
        <v>425</v>
      </c>
      <c r="D193" s="368" t="s">
        <v>976</v>
      </c>
      <c r="E193" s="370">
        <v>17</v>
      </c>
      <c r="F193" s="371">
        <f t="shared" si="8"/>
        <v>0.17</v>
      </c>
      <c r="G193" s="371">
        <f t="shared" si="9"/>
        <v>2</v>
      </c>
      <c r="H193" s="371" t="str">
        <f t="shared" si="10"/>
        <v/>
      </c>
      <c r="I193" s="371">
        <f t="shared" si="11"/>
        <v>2</v>
      </c>
    </row>
    <row r="194" spans="1:9" x14ac:dyDescent="0.15">
      <c r="A194" s="368" t="s">
        <v>5798</v>
      </c>
      <c r="B194" s="368" t="s">
        <v>978</v>
      </c>
      <c r="C194" s="368" t="s">
        <v>425</v>
      </c>
      <c r="D194" s="368" t="s">
        <v>979</v>
      </c>
      <c r="E194" s="370">
        <v>23</v>
      </c>
      <c r="F194" s="371">
        <f t="shared" ref="F194:F257" si="12">IF(A194="都道府県",E194/100000,IF(A194="市区町村",E194/100,"エラー"))</f>
        <v>0.23</v>
      </c>
      <c r="G194" s="371">
        <f t="shared" ref="G194:G257" si="13">IF(F194&lt;&gt;"エラー",IF(F194&gt;=$N$16,1,IF(F194&lt;=$N$18,3,2)),"エラー")</f>
        <v>2</v>
      </c>
      <c r="H194" s="371" t="str">
        <f t="shared" ref="H194:H257" si="14">IF(_xlfn.IFNA(VLOOKUP(B194,$T:$T,1,0),"")="","","〇")</f>
        <v/>
      </c>
      <c r="I194" s="371">
        <f t="shared" ref="I194:I257" si="15">IF(H194="〇",1,G194)</f>
        <v>2</v>
      </c>
    </row>
    <row r="195" spans="1:9" x14ac:dyDescent="0.15">
      <c r="A195" s="368" t="s">
        <v>5798</v>
      </c>
      <c r="B195" s="368" t="s">
        <v>981</v>
      </c>
      <c r="C195" s="368" t="s">
        <v>425</v>
      </c>
      <c r="D195" s="368" t="s">
        <v>982</v>
      </c>
      <c r="E195" s="370">
        <v>29</v>
      </c>
      <c r="F195" s="371">
        <f t="shared" si="12"/>
        <v>0.28999999999999998</v>
      </c>
      <c r="G195" s="371">
        <f t="shared" si="13"/>
        <v>2</v>
      </c>
      <c r="H195" s="371" t="str">
        <f t="shared" si="14"/>
        <v/>
      </c>
      <c r="I195" s="371">
        <f t="shared" si="15"/>
        <v>2</v>
      </c>
    </row>
    <row r="196" spans="1:9" x14ac:dyDescent="0.15">
      <c r="A196" s="368" t="s">
        <v>5798</v>
      </c>
      <c r="B196" s="368" t="s">
        <v>984</v>
      </c>
      <c r="C196" s="368" t="s">
        <v>425</v>
      </c>
      <c r="D196" s="368" t="s">
        <v>985</v>
      </c>
      <c r="E196" s="370">
        <v>17</v>
      </c>
      <c r="F196" s="371">
        <f t="shared" si="12"/>
        <v>0.17</v>
      </c>
      <c r="G196" s="371">
        <f t="shared" si="13"/>
        <v>2</v>
      </c>
      <c r="H196" s="371" t="str">
        <f t="shared" si="14"/>
        <v/>
      </c>
      <c r="I196" s="371">
        <f t="shared" si="15"/>
        <v>2</v>
      </c>
    </row>
    <row r="197" spans="1:9" x14ac:dyDescent="0.15">
      <c r="A197" s="368" t="s">
        <v>5798</v>
      </c>
      <c r="B197" s="368" t="s">
        <v>987</v>
      </c>
      <c r="C197" s="368" t="s">
        <v>425</v>
      </c>
      <c r="D197" s="368" t="s">
        <v>988</v>
      </c>
      <c r="E197" s="370">
        <v>18</v>
      </c>
      <c r="F197" s="371">
        <f t="shared" si="12"/>
        <v>0.18</v>
      </c>
      <c r="G197" s="371">
        <f t="shared" si="13"/>
        <v>2</v>
      </c>
      <c r="H197" s="371" t="str">
        <f t="shared" si="14"/>
        <v/>
      </c>
      <c r="I197" s="371">
        <f t="shared" si="15"/>
        <v>2</v>
      </c>
    </row>
    <row r="198" spans="1:9" x14ac:dyDescent="0.15">
      <c r="A198" s="368" t="s">
        <v>5798</v>
      </c>
      <c r="B198" s="368" t="s">
        <v>990</v>
      </c>
      <c r="C198" s="368" t="s">
        <v>425</v>
      </c>
      <c r="D198" s="368" t="s">
        <v>991</v>
      </c>
      <c r="E198" s="370">
        <v>34</v>
      </c>
      <c r="F198" s="371">
        <f t="shared" si="12"/>
        <v>0.34</v>
      </c>
      <c r="G198" s="371">
        <f t="shared" si="13"/>
        <v>2</v>
      </c>
      <c r="H198" s="371" t="str">
        <f t="shared" si="14"/>
        <v/>
      </c>
      <c r="I198" s="371">
        <f t="shared" si="15"/>
        <v>2</v>
      </c>
    </row>
    <row r="199" spans="1:9" x14ac:dyDescent="0.15">
      <c r="A199" s="368" t="s">
        <v>5798</v>
      </c>
      <c r="B199" s="368" t="s">
        <v>993</v>
      </c>
      <c r="C199" s="368" t="s">
        <v>425</v>
      </c>
      <c r="D199" s="368" t="s">
        <v>994</v>
      </c>
      <c r="E199" s="370">
        <v>50</v>
      </c>
      <c r="F199" s="371">
        <f t="shared" si="12"/>
        <v>0.5</v>
      </c>
      <c r="G199" s="371">
        <f t="shared" si="13"/>
        <v>2</v>
      </c>
      <c r="H199" s="371" t="str">
        <f t="shared" si="14"/>
        <v/>
      </c>
      <c r="I199" s="371">
        <f t="shared" si="15"/>
        <v>2</v>
      </c>
    </row>
    <row r="200" spans="1:9" x14ac:dyDescent="0.15">
      <c r="A200" s="368" t="s">
        <v>5798</v>
      </c>
      <c r="B200" s="368" t="s">
        <v>996</v>
      </c>
      <c r="C200" s="368" t="s">
        <v>425</v>
      </c>
      <c r="D200" s="368" t="s">
        <v>997</v>
      </c>
      <c r="E200" s="370">
        <v>30</v>
      </c>
      <c r="F200" s="371">
        <f t="shared" si="12"/>
        <v>0.3</v>
      </c>
      <c r="G200" s="371">
        <f t="shared" si="13"/>
        <v>2</v>
      </c>
      <c r="H200" s="371" t="str">
        <f t="shared" si="14"/>
        <v/>
      </c>
      <c r="I200" s="371">
        <f t="shared" si="15"/>
        <v>2</v>
      </c>
    </row>
    <row r="201" spans="1:9" x14ac:dyDescent="0.15">
      <c r="A201" s="368" t="s">
        <v>5798</v>
      </c>
      <c r="B201" s="368" t="s">
        <v>999</v>
      </c>
      <c r="C201" s="368" t="s">
        <v>425</v>
      </c>
      <c r="D201" s="368" t="s">
        <v>1000</v>
      </c>
      <c r="E201" s="370">
        <v>24</v>
      </c>
      <c r="F201" s="371">
        <f t="shared" si="12"/>
        <v>0.24</v>
      </c>
      <c r="G201" s="371">
        <f t="shared" si="13"/>
        <v>2</v>
      </c>
      <c r="H201" s="371" t="str">
        <f t="shared" si="14"/>
        <v/>
      </c>
      <c r="I201" s="371">
        <f t="shared" si="15"/>
        <v>2</v>
      </c>
    </row>
    <row r="202" spans="1:9" x14ac:dyDescent="0.15">
      <c r="A202" s="368" t="s">
        <v>5798</v>
      </c>
      <c r="B202" s="368" t="s">
        <v>1002</v>
      </c>
      <c r="C202" s="368" t="s">
        <v>425</v>
      </c>
      <c r="D202" s="368" t="s">
        <v>1003</v>
      </c>
      <c r="E202" s="370">
        <v>25</v>
      </c>
      <c r="F202" s="371">
        <f t="shared" si="12"/>
        <v>0.25</v>
      </c>
      <c r="G202" s="371">
        <f t="shared" si="13"/>
        <v>2</v>
      </c>
      <c r="H202" s="371" t="str">
        <f t="shared" si="14"/>
        <v/>
      </c>
      <c r="I202" s="371">
        <f t="shared" si="15"/>
        <v>2</v>
      </c>
    </row>
    <row r="203" spans="1:9" x14ac:dyDescent="0.15">
      <c r="A203" s="368" t="s">
        <v>5798</v>
      </c>
      <c r="B203" s="368" t="s">
        <v>1005</v>
      </c>
      <c r="C203" s="368" t="s">
        <v>425</v>
      </c>
      <c r="D203" s="368" t="s">
        <v>1006</v>
      </c>
      <c r="E203" s="370">
        <v>24</v>
      </c>
      <c r="F203" s="371">
        <f t="shared" si="12"/>
        <v>0.24</v>
      </c>
      <c r="G203" s="371">
        <f t="shared" si="13"/>
        <v>2</v>
      </c>
      <c r="H203" s="371" t="str">
        <f t="shared" si="14"/>
        <v/>
      </c>
      <c r="I203" s="371">
        <f t="shared" si="15"/>
        <v>2</v>
      </c>
    </row>
    <row r="204" spans="1:9" x14ac:dyDescent="0.15">
      <c r="A204" s="368" t="s">
        <v>5798</v>
      </c>
      <c r="B204" s="368" t="s">
        <v>1008</v>
      </c>
      <c r="C204" s="368" t="s">
        <v>425</v>
      </c>
      <c r="D204" s="368" t="s">
        <v>1009</v>
      </c>
      <c r="E204" s="370">
        <v>32</v>
      </c>
      <c r="F204" s="371">
        <f t="shared" si="12"/>
        <v>0.32</v>
      </c>
      <c r="G204" s="371">
        <f t="shared" si="13"/>
        <v>2</v>
      </c>
      <c r="H204" s="371" t="str">
        <f t="shared" si="14"/>
        <v/>
      </c>
      <c r="I204" s="371">
        <f t="shared" si="15"/>
        <v>2</v>
      </c>
    </row>
    <row r="205" spans="1:9" x14ac:dyDescent="0.15">
      <c r="A205" s="368" t="s">
        <v>5798</v>
      </c>
      <c r="B205" s="368" t="s">
        <v>1011</v>
      </c>
      <c r="C205" s="368" t="s">
        <v>425</v>
      </c>
      <c r="D205" s="368" t="s">
        <v>1012</v>
      </c>
      <c r="E205" s="370">
        <v>48</v>
      </c>
      <c r="F205" s="371">
        <f t="shared" si="12"/>
        <v>0.48</v>
      </c>
      <c r="G205" s="371">
        <f t="shared" si="13"/>
        <v>2</v>
      </c>
      <c r="H205" s="371" t="str">
        <f t="shared" si="14"/>
        <v/>
      </c>
      <c r="I205" s="371">
        <f t="shared" si="15"/>
        <v>2</v>
      </c>
    </row>
    <row r="206" spans="1:9" x14ac:dyDescent="0.15">
      <c r="A206" s="368" t="s">
        <v>5798</v>
      </c>
      <c r="B206" s="368" t="s">
        <v>1014</v>
      </c>
      <c r="C206" s="368" t="s">
        <v>425</v>
      </c>
      <c r="D206" s="368" t="s">
        <v>1015</v>
      </c>
      <c r="E206" s="370">
        <v>28</v>
      </c>
      <c r="F206" s="371">
        <f t="shared" si="12"/>
        <v>0.28000000000000003</v>
      </c>
      <c r="G206" s="371">
        <f t="shared" si="13"/>
        <v>2</v>
      </c>
      <c r="H206" s="371" t="str">
        <f t="shared" si="14"/>
        <v/>
      </c>
      <c r="I206" s="371">
        <f t="shared" si="15"/>
        <v>2</v>
      </c>
    </row>
    <row r="207" spans="1:9" x14ac:dyDescent="0.15">
      <c r="A207" s="368" t="s">
        <v>5798</v>
      </c>
      <c r="B207" s="368" t="s">
        <v>1017</v>
      </c>
      <c r="C207" s="368" t="s">
        <v>425</v>
      </c>
      <c r="D207" s="368" t="s">
        <v>1018</v>
      </c>
      <c r="E207" s="370">
        <v>25</v>
      </c>
      <c r="F207" s="371">
        <f t="shared" si="12"/>
        <v>0.25</v>
      </c>
      <c r="G207" s="371">
        <f t="shared" si="13"/>
        <v>2</v>
      </c>
      <c r="H207" s="371" t="str">
        <f t="shared" si="14"/>
        <v/>
      </c>
      <c r="I207" s="371">
        <f t="shared" si="15"/>
        <v>2</v>
      </c>
    </row>
    <row r="208" spans="1:9" x14ac:dyDescent="0.15">
      <c r="A208" s="368" t="s">
        <v>5798</v>
      </c>
      <c r="B208" s="368" t="s">
        <v>1020</v>
      </c>
      <c r="C208" s="368" t="s">
        <v>425</v>
      </c>
      <c r="D208" s="368" t="s">
        <v>1021</v>
      </c>
      <c r="E208" s="370">
        <v>25</v>
      </c>
      <c r="F208" s="371">
        <f t="shared" si="12"/>
        <v>0.25</v>
      </c>
      <c r="G208" s="371">
        <f t="shared" si="13"/>
        <v>2</v>
      </c>
      <c r="H208" s="371" t="str">
        <f t="shared" si="14"/>
        <v/>
      </c>
      <c r="I208" s="371">
        <f t="shared" si="15"/>
        <v>2</v>
      </c>
    </row>
    <row r="209" spans="1:9" x14ac:dyDescent="0.15">
      <c r="A209" s="368" t="s">
        <v>5798</v>
      </c>
      <c r="B209" s="368" t="s">
        <v>1023</v>
      </c>
      <c r="C209" s="368" t="s">
        <v>425</v>
      </c>
      <c r="D209" s="368" t="s">
        <v>1024</v>
      </c>
      <c r="E209" s="370">
        <v>23</v>
      </c>
      <c r="F209" s="371">
        <f t="shared" si="12"/>
        <v>0.23</v>
      </c>
      <c r="G209" s="371">
        <f t="shared" si="13"/>
        <v>2</v>
      </c>
      <c r="H209" s="371" t="str">
        <f t="shared" si="14"/>
        <v/>
      </c>
      <c r="I209" s="371">
        <f t="shared" si="15"/>
        <v>2</v>
      </c>
    </row>
    <row r="210" spans="1:9" x14ac:dyDescent="0.15">
      <c r="A210" s="368" t="s">
        <v>5798</v>
      </c>
      <c r="B210" s="368" t="s">
        <v>1026</v>
      </c>
      <c r="C210" s="368" t="s">
        <v>425</v>
      </c>
      <c r="D210" s="368" t="s">
        <v>1027</v>
      </c>
      <c r="E210" s="370">
        <v>36</v>
      </c>
      <c r="F210" s="371">
        <f t="shared" si="12"/>
        <v>0.36</v>
      </c>
      <c r="G210" s="371">
        <f t="shared" si="13"/>
        <v>2</v>
      </c>
      <c r="H210" s="371" t="str">
        <f t="shared" si="14"/>
        <v/>
      </c>
      <c r="I210" s="371">
        <f t="shared" si="15"/>
        <v>2</v>
      </c>
    </row>
    <row r="211" spans="1:9" x14ac:dyDescent="0.15">
      <c r="A211" s="368" t="s">
        <v>5798</v>
      </c>
      <c r="B211" s="368" t="s">
        <v>1029</v>
      </c>
      <c r="C211" s="368" t="s">
        <v>425</v>
      </c>
      <c r="D211" s="368" t="s">
        <v>1030</v>
      </c>
      <c r="E211" s="370">
        <v>22</v>
      </c>
      <c r="F211" s="371">
        <f t="shared" si="12"/>
        <v>0.22</v>
      </c>
      <c r="G211" s="371">
        <f t="shared" si="13"/>
        <v>2</v>
      </c>
      <c r="H211" s="371" t="str">
        <f t="shared" si="14"/>
        <v/>
      </c>
      <c r="I211" s="371">
        <f t="shared" si="15"/>
        <v>2</v>
      </c>
    </row>
    <row r="212" spans="1:9" x14ac:dyDescent="0.15">
      <c r="A212" s="368" t="s">
        <v>5798</v>
      </c>
      <c r="B212" s="368" t="s">
        <v>1032</v>
      </c>
      <c r="C212" s="368" t="s">
        <v>425</v>
      </c>
      <c r="D212" s="368" t="s">
        <v>1033</v>
      </c>
      <c r="E212" s="370">
        <v>21</v>
      </c>
      <c r="F212" s="371">
        <f t="shared" si="12"/>
        <v>0.21</v>
      </c>
      <c r="G212" s="371">
        <f t="shared" si="13"/>
        <v>2</v>
      </c>
      <c r="H212" s="371" t="str">
        <f t="shared" si="14"/>
        <v/>
      </c>
      <c r="I212" s="371">
        <f t="shared" si="15"/>
        <v>2</v>
      </c>
    </row>
    <row r="213" spans="1:9" x14ac:dyDescent="0.15">
      <c r="A213" s="368" t="s">
        <v>5798</v>
      </c>
      <c r="B213" s="368" t="s">
        <v>1035</v>
      </c>
      <c r="C213" s="368" t="s">
        <v>425</v>
      </c>
      <c r="D213" s="368" t="s">
        <v>1036</v>
      </c>
      <c r="E213" s="370">
        <v>26</v>
      </c>
      <c r="F213" s="371">
        <f t="shared" si="12"/>
        <v>0.26</v>
      </c>
      <c r="G213" s="371">
        <f t="shared" si="13"/>
        <v>2</v>
      </c>
      <c r="H213" s="371" t="str">
        <f t="shared" si="14"/>
        <v/>
      </c>
      <c r="I213" s="371">
        <f t="shared" si="15"/>
        <v>2</v>
      </c>
    </row>
    <row r="214" spans="1:9" x14ac:dyDescent="0.15">
      <c r="A214" s="368" t="s">
        <v>5798</v>
      </c>
      <c r="B214" s="368" t="s">
        <v>1038</v>
      </c>
      <c r="C214" s="368" t="s">
        <v>425</v>
      </c>
      <c r="D214" s="368" t="s">
        <v>1039</v>
      </c>
      <c r="E214" s="370">
        <v>20</v>
      </c>
      <c r="F214" s="371">
        <f t="shared" si="12"/>
        <v>0.2</v>
      </c>
      <c r="G214" s="371">
        <f t="shared" si="13"/>
        <v>2</v>
      </c>
      <c r="H214" s="371" t="str">
        <f t="shared" si="14"/>
        <v/>
      </c>
      <c r="I214" s="371">
        <f t="shared" si="15"/>
        <v>2</v>
      </c>
    </row>
    <row r="215" spans="1:9" x14ac:dyDescent="0.15">
      <c r="A215" s="368" t="s">
        <v>5798</v>
      </c>
      <c r="B215" s="368" t="s">
        <v>1041</v>
      </c>
      <c r="C215" s="368" t="s">
        <v>425</v>
      </c>
      <c r="D215" s="368" t="s">
        <v>1042</v>
      </c>
      <c r="E215" s="370">
        <v>17</v>
      </c>
      <c r="F215" s="371">
        <f t="shared" si="12"/>
        <v>0.17</v>
      </c>
      <c r="G215" s="371">
        <f t="shared" si="13"/>
        <v>2</v>
      </c>
      <c r="H215" s="371" t="str">
        <f t="shared" si="14"/>
        <v/>
      </c>
      <c r="I215" s="371">
        <f t="shared" si="15"/>
        <v>2</v>
      </c>
    </row>
    <row r="216" spans="1:9" x14ac:dyDescent="0.15">
      <c r="A216" s="368" t="s">
        <v>5798</v>
      </c>
      <c r="B216" s="368" t="s">
        <v>1044</v>
      </c>
      <c r="C216" s="368" t="s">
        <v>425</v>
      </c>
      <c r="D216" s="368" t="s">
        <v>1045</v>
      </c>
      <c r="E216" s="370">
        <v>20</v>
      </c>
      <c r="F216" s="371">
        <f t="shared" si="12"/>
        <v>0.2</v>
      </c>
      <c r="G216" s="371">
        <f t="shared" si="13"/>
        <v>2</v>
      </c>
      <c r="H216" s="371" t="str">
        <f t="shared" si="14"/>
        <v/>
      </c>
      <c r="I216" s="371">
        <f t="shared" si="15"/>
        <v>2</v>
      </c>
    </row>
    <row r="217" spans="1:9" x14ac:dyDescent="0.15">
      <c r="A217" s="368" t="s">
        <v>5798</v>
      </c>
      <c r="B217" s="368" t="s">
        <v>1047</v>
      </c>
      <c r="C217" s="368" t="s">
        <v>425</v>
      </c>
      <c r="D217" s="368" t="s">
        <v>1048</v>
      </c>
      <c r="E217" s="370">
        <v>50</v>
      </c>
      <c r="F217" s="371">
        <f t="shared" si="12"/>
        <v>0.5</v>
      </c>
      <c r="G217" s="371">
        <f t="shared" si="13"/>
        <v>2</v>
      </c>
      <c r="H217" s="371" t="str">
        <f t="shared" si="14"/>
        <v/>
      </c>
      <c r="I217" s="371">
        <f t="shared" si="15"/>
        <v>2</v>
      </c>
    </row>
    <row r="218" spans="1:9" x14ac:dyDescent="0.15">
      <c r="A218" s="368" t="s">
        <v>5798</v>
      </c>
      <c r="B218" s="368" t="s">
        <v>1050</v>
      </c>
      <c r="C218" s="368" t="s">
        <v>425</v>
      </c>
      <c r="D218" s="368" t="s">
        <v>1051</v>
      </c>
      <c r="E218" s="370">
        <v>23</v>
      </c>
      <c r="F218" s="371">
        <f t="shared" si="12"/>
        <v>0.23</v>
      </c>
      <c r="G218" s="371">
        <f t="shared" si="13"/>
        <v>2</v>
      </c>
      <c r="H218" s="371" t="str">
        <f t="shared" si="14"/>
        <v/>
      </c>
      <c r="I218" s="371">
        <f t="shared" si="15"/>
        <v>2</v>
      </c>
    </row>
    <row r="219" spans="1:9" x14ac:dyDescent="0.15">
      <c r="A219" s="368" t="s">
        <v>5798</v>
      </c>
      <c r="B219" s="368" t="s">
        <v>1053</v>
      </c>
      <c r="C219" s="368" t="s">
        <v>425</v>
      </c>
      <c r="D219" s="368" t="s">
        <v>1054</v>
      </c>
      <c r="E219" s="370">
        <v>21</v>
      </c>
      <c r="F219" s="371">
        <f t="shared" si="12"/>
        <v>0.21</v>
      </c>
      <c r="G219" s="371">
        <f t="shared" si="13"/>
        <v>2</v>
      </c>
      <c r="H219" s="371" t="str">
        <f t="shared" si="14"/>
        <v/>
      </c>
      <c r="I219" s="371">
        <f t="shared" si="15"/>
        <v>2</v>
      </c>
    </row>
    <row r="220" spans="1:9" x14ac:dyDescent="0.15">
      <c r="A220" s="368" t="s">
        <v>5798</v>
      </c>
      <c r="B220" s="368" t="s">
        <v>1056</v>
      </c>
      <c r="C220" s="368" t="s">
        <v>425</v>
      </c>
      <c r="D220" s="368" t="s">
        <v>1057</v>
      </c>
      <c r="E220" s="370">
        <v>23</v>
      </c>
      <c r="F220" s="371">
        <f t="shared" si="12"/>
        <v>0.23</v>
      </c>
      <c r="G220" s="371">
        <f t="shared" si="13"/>
        <v>2</v>
      </c>
      <c r="H220" s="371" t="str">
        <f t="shared" si="14"/>
        <v/>
      </c>
      <c r="I220" s="371">
        <f t="shared" si="15"/>
        <v>2</v>
      </c>
    </row>
    <row r="221" spans="1:9" x14ac:dyDescent="0.15">
      <c r="A221" s="368" t="s">
        <v>5798</v>
      </c>
      <c r="B221" s="368" t="s">
        <v>1059</v>
      </c>
      <c r="C221" s="368" t="s">
        <v>425</v>
      </c>
      <c r="D221" s="368" t="s">
        <v>1060</v>
      </c>
      <c r="E221" s="370">
        <v>23</v>
      </c>
      <c r="F221" s="371">
        <f t="shared" si="12"/>
        <v>0.23</v>
      </c>
      <c r="G221" s="371">
        <f t="shared" si="13"/>
        <v>2</v>
      </c>
      <c r="H221" s="371" t="str">
        <f t="shared" si="14"/>
        <v/>
      </c>
      <c r="I221" s="371">
        <f t="shared" si="15"/>
        <v>2</v>
      </c>
    </row>
    <row r="222" spans="1:9" x14ac:dyDescent="0.15">
      <c r="A222" s="368" t="s">
        <v>5798</v>
      </c>
      <c r="B222" s="368" t="s">
        <v>1062</v>
      </c>
      <c r="C222" s="368" t="s">
        <v>425</v>
      </c>
      <c r="D222" s="368" t="s">
        <v>1063</v>
      </c>
      <c r="E222" s="370">
        <v>19</v>
      </c>
      <c r="F222" s="371">
        <f t="shared" si="12"/>
        <v>0.19</v>
      </c>
      <c r="G222" s="371">
        <f t="shared" si="13"/>
        <v>2</v>
      </c>
      <c r="H222" s="371" t="str">
        <f t="shared" si="14"/>
        <v/>
      </c>
      <c r="I222" s="371">
        <f t="shared" si="15"/>
        <v>2</v>
      </c>
    </row>
    <row r="223" spans="1:9" x14ac:dyDescent="0.15">
      <c r="A223" s="368" t="s">
        <v>5798</v>
      </c>
      <c r="B223" s="368" t="s">
        <v>1065</v>
      </c>
      <c r="C223" s="368" t="s">
        <v>425</v>
      </c>
      <c r="D223" s="368" t="s">
        <v>1066</v>
      </c>
      <c r="E223" s="370">
        <v>24</v>
      </c>
      <c r="F223" s="371">
        <f t="shared" si="12"/>
        <v>0.24</v>
      </c>
      <c r="G223" s="371">
        <f t="shared" si="13"/>
        <v>2</v>
      </c>
      <c r="H223" s="371" t="str">
        <f t="shared" si="14"/>
        <v/>
      </c>
      <c r="I223" s="371">
        <f t="shared" si="15"/>
        <v>2</v>
      </c>
    </row>
    <row r="224" spans="1:9" x14ac:dyDescent="0.15">
      <c r="A224" s="368" t="s">
        <v>5798</v>
      </c>
      <c r="B224" s="368" t="s">
        <v>1068</v>
      </c>
      <c r="C224" s="368" t="s">
        <v>425</v>
      </c>
      <c r="D224" s="368" t="s">
        <v>1069</v>
      </c>
      <c r="E224" s="370">
        <v>31</v>
      </c>
      <c r="F224" s="371">
        <f t="shared" si="12"/>
        <v>0.31</v>
      </c>
      <c r="G224" s="371">
        <f t="shared" si="13"/>
        <v>2</v>
      </c>
      <c r="H224" s="371" t="str">
        <f t="shared" si="14"/>
        <v/>
      </c>
      <c r="I224" s="371">
        <f t="shared" si="15"/>
        <v>2</v>
      </c>
    </row>
    <row r="225" spans="1:9" x14ac:dyDescent="0.15">
      <c r="A225" s="368" t="s">
        <v>5798</v>
      </c>
      <c r="B225" s="368" t="s">
        <v>1071</v>
      </c>
      <c r="C225" s="368" t="s">
        <v>425</v>
      </c>
      <c r="D225" s="368" t="s">
        <v>1072</v>
      </c>
      <c r="E225" s="370">
        <v>42</v>
      </c>
      <c r="F225" s="371">
        <f t="shared" si="12"/>
        <v>0.42</v>
      </c>
      <c r="G225" s="371">
        <f t="shared" si="13"/>
        <v>2</v>
      </c>
      <c r="H225" s="371" t="str">
        <f t="shared" si="14"/>
        <v/>
      </c>
      <c r="I225" s="371">
        <f t="shared" si="15"/>
        <v>2</v>
      </c>
    </row>
    <row r="226" spans="1:9" x14ac:dyDescent="0.15">
      <c r="A226" s="368" t="s">
        <v>5798</v>
      </c>
      <c r="B226" s="368" t="s">
        <v>1074</v>
      </c>
      <c r="C226" s="368" t="s">
        <v>425</v>
      </c>
      <c r="D226" s="368" t="s">
        <v>1075</v>
      </c>
      <c r="E226" s="370">
        <v>21</v>
      </c>
      <c r="F226" s="371">
        <f t="shared" si="12"/>
        <v>0.21</v>
      </c>
      <c r="G226" s="371">
        <f t="shared" si="13"/>
        <v>2</v>
      </c>
      <c r="H226" s="371" t="str">
        <f t="shared" si="14"/>
        <v/>
      </c>
      <c r="I226" s="371">
        <f t="shared" si="15"/>
        <v>2</v>
      </c>
    </row>
    <row r="227" spans="1:9" x14ac:dyDescent="0.15">
      <c r="A227" s="368" t="s">
        <v>5798</v>
      </c>
      <c r="B227" s="368" t="s">
        <v>1077</v>
      </c>
      <c r="C227" s="368" t="s">
        <v>425</v>
      </c>
      <c r="D227" s="368" t="s">
        <v>1078</v>
      </c>
      <c r="E227" s="370">
        <v>22</v>
      </c>
      <c r="F227" s="371">
        <f t="shared" si="12"/>
        <v>0.22</v>
      </c>
      <c r="G227" s="371">
        <f t="shared" si="13"/>
        <v>2</v>
      </c>
      <c r="H227" s="371" t="str">
        <f t="shared" si="14"/>
        <v/>
      </c>
      <c r="I227" s="371">
        <f t="shared" si="15"/>
        <v>2</v>
      </c>
    </row>
    <row r="228" spans="1:9" x14ac:dyDescent="0.15">
      <c r="A228" s="368" t="s">
        <v>5798</v>
      </c>
      <c r="B228" s="368" t="s">
        <v>1082</v>
      </c>
      <c r="C228" s="368" t="s">
        <v>427</v>
      </c>
      <c r="D228" s="368" t="s">
        <v>1083</v>
      </c>
      <c r="E228" s="370">
        <v>55</v>
      </c>
      <c r="F228" s="371">
        <f t="shared" si="12"/>
        <v>0.55000000000000004</v>
      </c>
      <c r="G228" s="371">
        <f t="shared" si="13"/>
        <v>2</v>
      </c>
      <c r="H228" s="371" t="str">
        <f t="shared" si="14"/>
        <v/>
      </c>
      <c r="I228" s="371">
        <f t="shared" si="15"/>
        <v>2</v>
      </c>
    </row>
    <row r="229" spans="1:9" x14ac:dyDescent="0.15">
      <c r="A229" s="368" t="s">
        <v>5798</v>
      </c>
      <c r="B229" s="368" t="s">
        <v>1085</v>
      </c>
      <c r="C229" s="368" t="s">
        <v>427</v>
      </c>
      <c r="D229" s="368" t="s">
        <v>1086</v>
      </c>
      <c r="E229" s="370">
        <v>49</v>
      </c>
      <c r="F229" s="371">
        <f t="shared" si="12"/>
        <v>0.49</v>
      </c>
      <c r="G229" s="371">
        <f t="shared" si="13"/>
        <v>2</v>
      </c>
      <c r="H229" s="371" t="str">
        <f t="shared" si="14"/>
        <v/>
      </c>
      <c r="I229" s="371">
        <f t="shared" si="15"/>
        <v>2</v>
      </c>
    </row>
    <row r="230" spans="1:9" x14ac:dyDescent="0.15">
      <c r="A230" s="368" t="s">
        <v>5798</v>
      </c>
      <c r="B230" s="368" t="s">
        <v>1088</v>
      </c>
      <c r="C230" s="368" t="s">
        <v>427</v>
      </c>
      <c r="D230" s="368" t="s">
        <v>1089</v>
      </c>
      <c r="E230" s="370">
        <v>63</v>
      </c>
      <c r="F230" s="371">
        <f t="shared" si="12"/>
        <v>0.63</v>
      </c>
      <c r="G230" s="371">
        <f t="shared" si="13"/>
        <v>2</v>
      </c>
      <c r="H230" s="371" t="str">
        <f t="shared" si="14"/>
        <v/>
      </c>
      <c r="I230" s="371">
        <f t="shared" si="15"/>
        <v>2</v>
      </c>
    </row>
    <row r="231" spans="1:9" x14ac:dyDescent="0.15">
      <c r="A231" s="368" t="s">
        <v>5798</v>
      </c>
      <c r="B231" s="368" t="s">
        <v>1091</v>
      </c>
      <c r="C231" s="368" t="s">
        <v>427</v>
      </c>
      <c r="D231" s="368" t="s">
        <v>1092</v>
      </c>
      <c r="E231" s="370">
        <v>37</v>
      </c>
      <c r="F231" s="371">
        <f t="shared" si="12"/>
        <v>0.37</v>
      </c>
      <c r="G231" s="371">
        <f t="shared" si="13"/>
        <v>2</v>
      </c>
      <c r="H231" s="371" t="str">
        <f t="shared" si="14"/>
        <v/>
      </c>
      <c r="I231" s="371">
        <f t="shared" si="15"/>
        <v>2</v>
      </c>
    </row>
    <row r="232" spans="1:9" x14ac:dyDescent="0.15">
      <c r="A232" s="368" t="s">
        <v>5798</v>
      </c>
      <c r="B232" s="368" t="s">
        <v>1094</v>
      </c>
      <c r="C232" s="368" t="s">
        <v>427</v>
      </c>
      <c r="D232" s="368" t="s">
        <v>1095</v>
      </c>
      <c r="E232" s="370">
        <v>33</v>
      </c>
      <c r="F232" s="371">
        <f t="shared" si="12"/>
        <v>0.33</v>
      </c>
      <c r="G232" s="371">
        <f t="shared" si="13"/>
        <v>2</v>
      </c>
      <c r="H232" s="371" t="str">
        <f t="shared" si="14"/>
        <v/>
      </c>
      <c r="I232" s="371">
        <f t="shared" si="15"/>
        <v>2</v>
      </c>
    </row>
    <row r="233" spans="1:9" x14ac:dyDescent="0.15">
      <c r="A233" s="368" t="s">
        <v>5798</v>
      </c>
      <c r="B233" s="368" t="s">
        <v>1097</v>
      </c>
      <c r="C233" s="368" t="s">
        <v>427</v>
      </c>
      <c r="D233" s="368" t="s">
        <v>1098</v>
      </c>
      <c r="E233" s="370">
        <v>44</v>
      </c>
      <c r="F233" s="371">
        <f t="shared" si="12"/>
        <v>0.44</v>
      </c>
      <c r="G233" s="371">
        <f t="shared" si="13"/>
        <v>2</v>
      </c>
      <c r="H233" s="371" t="str">
        <f t="shared" si="14"/>
        <v/>
      </c>
      <c r="I233" s="371">
        <f t="shared" si="15"/>
        <v>2</v>
      </c>
    </row>
    <row r="234" spans="1:9" x14ac:dyDescent="0.15">
      <c r="A234" s="368" t="s">
        <v>5798</v>
      </c>
      <c r="B234" s="368" t="s">
        <v>1100</v>
      </c>
      <c r="C234" s="368" t="s">
        <v>427</v>
      </c>
      <c r="D234" s="368" t="s">
        <v>1101</v>
      </c>
      <c r="E234" s="370">
        <v>51</v>
      </c>
      <c r="F234" s="371">
        <f t="shared" si="12"/>
        <v>0.51</v>
      </c>
      <c r="G234" s="371">
        <f t="shared" si="13"/>
        <v>2</v>
      </c>
      <c r="H234" s="371" t="str">
        <f t="shared" si="14"/>
        <v/>
      </c>
      <c r="I234" s="371">
        <f t="shared" si="15"/>
        <v>2</v>
      </c>
    </row>
    <row r="235" spans="1:9" x14ac:dyDescent="0.15">
      <c r="A235" s="368" t="s">
        <v>5798</v>
      </c>
      <c r="B235" s="368" t="s">
        <v>1103</v>
      </c>
      <c r="C235" s="368" t="s">
        <v>427</v>
      </c>
      <c r="D235" s="368" t="s">
        <v>1104</v>
      </c>
      <c r="E235" s="370">
        <v>36</v>
      </c>
      <c r="F235" s="371">
        <f t="shared" si="12"/>
        <v>0.36</v>
      </c>
      <c r="G235" s="371">
        <f t="shared" si="13"/>
        <v>2</v>
      </c>
      <c r="H235" s="371" t="str">
        <f t="shared" si="14"/>
        <v/>
      </c>
      <c r="I235" s="371">
        <f t="shared" si="15"/>
        <v>2</v>
      </c>
    </row>
    <row r="236" spans="1:9" x14ac:dyDescent="0.15">
      <c r="A236" s="368" t="s">
        <v>5798</v>
      </c>
      <c r="B236" s="368" t="s">
        <v>1106</v>
      </c>
      <c r="C236" s="368" t="s">
        <v>427</v>
      </c>
      <c r="D236" s="368" t="s">
        <v>1107</v>
      </c>
      <c r="E236" s="370">
        <v>25</v>
      </c>
      <c r="F236" s="371">
        <f t="shared" si="12"/>
        <v>0.25</v>
      </c>
      <c r="G236" s="371">
        <f t="shared" si="13"/>
        <v>2</v>
      </c>
      <c r="H236" s="371" t="str">
        <f t="shared" si="14"/>
        <v/>
      </c>
      <c r="I236" s="371">
        <f t="shared" si="15"/>
        <v>2</v>
      </c>
    </row>
    <row r="237" spans="1:9" x14ac:dyDescent="0.15">
      <c r="A237" s="368" t="s">
        <v>5798</v>
      </c>
      <c r="B237" s="368" t="s">
        <v>1109</v>
      </c>
      <c r="C237" s="368" t="s">
        <v>427</v>
      </c>
      <c r="D237" s="368" t="s">
        <v>1110</v>
      </c>
      <c r="E237" s="370">
        <v>30</v>
      </c>
      <c r="F237" s="371">
        <f t="shared" si="12"/>
        <v>0.3</v>
      </c>
      <c r="G237" s="371">
        <f t="shared" si="13"/>
        <v>2</v>
      </c>
      <c r="H237" s="371" t="str">
        <f t="shared" si="14"/>
        <v/>
      </c>
      <c r="I237" s="371">
        <f t="shared" si="15"/>
        <v>2</v>
      </c>
    </row>
    <row r="238" spans="1:9" x14ac:dyDescent="0.15">
      <c r="A238" s="368" t="s">
        <v>5798</v>
      </c>
      <c r="B238" s="368" t="s">
        <v>1112</v>
      </c>
      <c r="C238" s="368" t="s">
        <v>427</v>
      </c>
      <c r="D238" s="368" t="s">
        <v>1113</v>
      </c>
      <c r="E238" s="370">
        <v>24</v>
      </c>
      <c r="F238" s="371">
        <f t="shared" si="12"/>
        <v>0.24</v>
      </c>
      <c r="G238" s="371">
        <f t="shared" si="13"/>
        <v>2</v>
      </c>
      <c r="H238" s="371" t="str">
        <f t="shared" si="14"/>
        <v/>
      </c>
      <c r="I238" s="371">
        <f t="shared" si="15"/>
        <v>2</v>
      </c>
    </row>
    <row r="239" spans="1:9" x14ac:dyDescent="0.15">
      <c r="A239" s="368" t="s">
        <v>5798</v>
      </c>
      <c r="B239" s="368" t="s">
        <v>1115</v>
      </c>
      <c r="C239" s="368" t="s">
        <v>427</v>
      </c>
      <c r="D239" s="368" t="s">
        <v>1116</v>
      </c>
      <c r="E239" s="370">
        <v>21</v>
      </c>
      <c r="F239" s="371">
        <f t="shared" si="12"/>
        <v>0.21</v>
      </c>
      <c r="G239" s="371">
        <f t="shared" si="13"/>
        <v>2</v>
      </c>
      <c r="H239" s="371" t="str">
        <f t="shared" si="14"/>
        <v/>
      </c>
      <c r="I239" s="371">
        <f t="shared" si="15"/>
        <v>2</v>
      </c>
    </row>
    <row r="240" spans="1:9" x14ac:dyDescent="0.15">
      <c r="A240" s="368" t="s">
        <v>5798</v>
      </c>
      <c r="B240" s="368" t="s">
        <v>1118</v>
      </c>
      <c r="C240" s="368" t="s">
        <v>427</v>
      </c>
      <c r="D240" s="368" t="s">
        <v>1119</v>
      </c>
      <c r="E240" s="370">
        <v>19</v>
      </c>
      <c r="F240" s="371">
        <f t="shared" si="12"/>
        <v>0.19</v>
      </c>
      <c r="G240" s="371">
        <f t="shared" si="13"/>
        <v>2</v>
      </c>
      <c r="H240" s="371" t="str">
        <f t="shared" si="14"/>
        <v/>
      </c>
      <c r="I240" s="371">
        <f t="shared" si="15"/>
        <v>2</v>
      </c>
    </row>
    <row r="241" spans="1:9" x14ac:dyDescent="0.15">
      <c r="A241" s="368" t="s">
        <v>5798</v>
      </c>
      <c r="B241" s="368" t="s">
        <v>1121</v>
      </c>
      <c r="C241" s="368" t="s">
        <v>427</v>
      </c>
      <c r="D241" s="368" t="s">
        <v>1122</v>
      </c>
      <c r="E241" s="370">
        <v>18</v>
      </c>
      <c r="F241" s="371">
        <f t="shared" si="12"/>
        <v>0.18</v>
      </c>
      <c r="G241" s="371">
        <f t="shared" si="13"/>
        <v>2</v>
      </c>
      <c r="H241" s="371" t="str">
        <f t="shared" si="14"/>
        <v/>
      </c>
      <c r="I241" s="371">
        <f t="shared" si="15"/>
        <v>2</v>
      </c>
    </row>
    <row r="242" spans="1:9" x14ac:dyDescent="0.15">
      <c r="A242" s="368" t="s">
        <v>5798</v>
      </c>
      <c r="B242" s="368" t="s">
        <v>1124</v>
      </c>
      <c r="C242" s="368" t="s">
        <v>427</v>
      </c>
      <c r="D242" s="368" t="s">
        <v>5799</v>
      </c>
      <c r="E242" s="370">
        <v>22</v>
      </c>
      <c r="F242" s="371">
        <f t="shared" si="12"/>
        <v>0.22</v>
      </c>
      <c r="G242" s="371">
        <f t="shared" si="13"/>
        <v>2</v>
      </c>
      <c r="H242" s="371" t="str">
        <f t="shared" si="14"/>
        <v/>
      </c>
      <c r="I242" s="371">
        <f t="shared" si="15"/>
        <v>2</v>
      </c>
    </row>
    <row r="243" spans="1:9" x14ac:dyDescent="0.15">
      <c r="A243" s="368" t="s">
        <v>5798</v>
      </c>
      <c r="B243" s="368" t="s">
        <v>1127</v>
      </c>
      <c r="C243" s="368" t="s">
        <v>427</v>
      </c>
      <c r="D243" s="368" t="s">
        <v>1128</v>
      </c>
      <c r="E243" s="370">
        <v>18</v>
      </c>
      <c r="F243" s="371">
        <f t="shared" si="12"/>
        <v>0.18</v>
      </c>
      <c r="G243" s="371">
        <f t="shared" si="13"/>
        <v>2</v>
      </c>
      <c r="H243" s="371" t="str">
        <f t="shared" si="14"/>
        <v/>
      </c>
      <c r="I243" s="371">
        <f t="shared" si="15"/>
        <v>2</v>
      </c>
    </row>
    <row r="244" spans="1:9" x14ac:dyDescent="0.15">
      <c r="A244" s="368" t="s">
        <v>5798</v>
      </c>
      <c r="B244" s="368" t="s">
        <v>1130</v>
      </c>
      <c r="C244" s="368" t="s">
        <v>427</v>
      </c>
      <c r="D244" s="368" t="s">
        <v>1131</v>
      </c>
      <c r="E244" s="370">
        <v>12</v>
      </c>
      <c r="F244" s="371">
        <f t="shared" si="12"/>
        <v>0.12</v>
      </c>
      <c r="G244" s="371">
        <f t="shared" si="13"/>
        <v>2</v>
      </c>
      <c r="H244" s="371" t="str">
        <f t="shared" si="14"/>
        <v/>
      </c>
      <c r="I244" s="371">
        <f t="shared" si="15"/>
        <v>2</v>
      </c>
    </row>
    <row r="245" spans="1:9" x14ac:dyDescent="0.15">
      <c r="A245" s="368" t="s">
        <v>5798</v>
      </c>
      <c r="B245" s="368" t="s">
        <v>1133</v>
      </c>
      <c r="C245" s="368" t="s">
        <v>427</v>
      </c>
      <c r="D245" s="368" t="s">
        <v>1134</v>
      </c>
      <c r="E245" s="370">
        <v>30</v>
      </c>
      <c r="F245" s="371">
        <f t="shared" si="12"/>
        <v>0.3</v>
      </c>
      <c r="G245" s="371">
        <f t="shared" si="13"/>
        <v>2</v>
      </c>
      <c r="H245" s="371" t="str">
        <f t="shared" si="14"/>
        <v/>
      </c>
      <c r="I245" s="371">
        <f t="shared" si="15"/>
        <v>2</v>
      </c>
    </row>
    <row r="246" spans="1:9" x14ac:dyDescent="0.15">
      <c r="A246" s="368" t="s">
        <v>5798</v>
      </c>
      <c r="B246" s="368" t="s">
        <v>1136</v>
      </c>
      <c r="C246" s="368" t="s">
        <v>427</v>
      </c>
      <c r="D246" s="368" t="s">
        <v>1137</v>
      </c>
      <c r="E246" s="370">
        <v>22</v>
      </c>
      <c r="F246" s="371">
        <f t="shared" si="12"/>
        <v>0.22</v>
      </c>
      <c r="G246" s="371">
        <f t="shared" si="13"/>
        <v>2</v>
      </c>
      <c r="H246" s="371" t="str">
        <f t="shared" si="14"/>
        <v/>
      </c>
      <c r="I246" s="371">
        <f t="shared" si="15"/>
        <v>2</v>
      </c>
    </row>
    <row r="247" spans="1:9" x14ac:dyDescent="0.15">
      <c r="A247" s="368" t="s">
        <v>5798</v>
      </c>
      <c r="B247" s="368" t="s">
        <v>1139</v>
      </c>
      <c r="C247" s="368" t="s">
        <v>427</v>
      </c>
      <c r="D247" s="368" t="s">
        <v>1140</v>
      </c>
      <c r="E247" s="370">
        <v>26</v>
      </c>
      <c r="F247" s="371">
        <f t="shared" si="12"/>
        <v>0.26</v>
      </c>
      <c r="G247" s="371">
        <f t="shared" si="13"/>
        <v>2</v>
      </c>
      <c r="H247" s="371" t="str">
        <f t="shared" si="14"/>
        <v/>
      </c>
      <c r="I247" s="371">
        <f t="shared" si="15"/>
        <v>2</v>
      </c>
    </row>
    <row r="248" spans="1:9" x14ac:dyDescent="0.15">
      <c r="A248" s="368" t="s">
        <v>5798</v>
      </c>
      <c r="B248" s="368" t="s">
        <v>1142</v>
      </c>
      <c r="C248" s="368" t="s">
        <v>427</v>
      </c>
      <c r="D248" s="368" t="s">
        <v>1143</v>
      </c>
      <c r="E248" s="370">
        <v>27</v>
      </c>
      <c r="F248" s="371">
        <f t="shared" si="12"/>
        <v>0.27</v>
      </c>
      <c r="G248" s="371">
        <f t="shared" si="13"/>
        <v>2</v>
      </c>
      <c r="H248" s="371" t="str">
        <f t="shared" si="14"/>
        <v/>
      </c>
      <c r="I248" s="371">
        <f t="shared" si="15"/>
        <v>2</v>
      </c>
    </row>
    <row r="249" spans="1:9" x14ac:dyDescent="0.15">
      <c r="A249" s="368" t="s">
        <v>5798</v>
      </c>
      <c r="B249" s="368" t="s">
        <v>1145</v>
      </c>
      <c r="C249" s="368" t="s">
        <v>427</v>
      </c>
      <c r="D249" s="368" t="s">
        <v>1146</v>
      </c>
      <c r="E249" s="370">
        <v>27</v>
      </c>
      <c r="F249" s="371">
        <f t="shared" si="12"/>
        <v>0.27</v>
      </c>
      <c r="G249" s="371">
        <f t="shared" si="13"/>
        <v>2</v>
      </c>
      <c r="H249" s="371" t="str">
        <f t="shared" si="14"/>
        <v/>
      </c>
      <c r="I249" s="371">
        <f t="shared" si="15"/>
        <v>2</v>
      </c>
    </row>
    <row r="250" spans="1:9" x14ac:dyDescent="0.15">
      <c r="A250" s="368" t="s">
        <v>5798</v>
      </c>
      <c r="B250" s="368" t="s">
        <v>1148</v>
      </c>
      <c r="C250" s="368" t="s">
        <v>427</v>
      </c>
      <c r="D250" s="368" t="s">
        <v>1149</v>
      </c>
      <c r="E250" s="370">
        <v>23</v>
      </c>
      <c r="F250" s="371">
        <f t="shared" si="12"/>
        <v>0.23</v>
      </c>
      <c r="G250" s="371">
        <f t="shared" si="13"/>
        <v>2</v>
      </c>
      <c r="H250" s="371" t="str">
        <f t="shared" si="14"/>
        <v/>
      </c>
      <c r="I250" s="371">
        <f t="shared" si="15"/>
        <v>2</v>
      </c>
    </row>
    <row r="251" spans="1:9" x14ac:dyDescent="0.15">
      <c r="A251" s="368" t="s">
        <v>5798</v>
      </c>
      <c r="B251" s="368" t="s">
        <v>1151</v>
      </c>
      <c r="C251" s="368" t="s">
        <v>427</v>
      </c>
      <c r="D251" s="368" t="s">
        <v>1152</v>
      </c>
      <c r="E251" s="370">
        <v>37</v>
      </c>
      <c r="F251" s="371">
        <f t="shared" si="12"/>
        <v>0.37</v>
      </c>
      <c r="G251" s="371">
        <f t="shared" si="13"/>
        <v>2</v>
      </c>
      <c r="H251" s="371" t="str">
        <f t="shared" si="14"/>
        <v/>
      </c>
      <c r="I251" s="371">
        <f t="shared" si="15"/>
        <v>2</v>
      </c>
    </row>
    <row r="252" spans="1:9" x14ac:dyDescent="0.15">
      <c r="A252" s="368" t="s">
        <v>5798</v>
      </c>
      <c r="B252" s="368" t="s">
        <v>1154</v>
      </c>
      <c r="C252" s="368" t="s">
        <v>427</v>
      </c>
      <c r="D252" s="368" t="s">
        <v>1155</v>
      </c>
      <c r="E252" s="370">
        <v>37</v>
      </c>
      <c r="F252" s="371">
        <f t="shared" si="12"/>
        <v>0.37</v>
      </c>
      <c r="G252" s="371">
        <f t="shared" si="13"/>
        <v>2</v>
      </c>
      <c r="H252" s="371" t="str">
        <f t="shared" si="14"/>
        <v/>
      </c>
      <c r="I252" s="371">
        <f t="shared" si="15"/>
        <v>2</v>
      </c>
    </row>
    <row r="253" spans="1:9" x14ac:dyDescent="0.15">
      <c r="A253" s="368" t="s">
        <v>5798</v>
      </c>
      <c r="B253" s="368" t="s">
        <v>1157</v>
      </c>
      <c r="C253" s="368" t="s">
        <v>427</v>
      </c>
      <c r="D253" s="368" t="s">
        <v>1158</v>
      </c>
      <c r="E253" s="370">
        <v>41</v>
      </c>
      <c r="F253" s="371">
        <f t="shared" si="12"/>
        <v>0.41</v>
      </c>
      <c r="G253" s="371">
        <f t="shared" si="13"/>
        <v>2</v>
      </c>
      <c r="H253" s="371" t="str">
        <f t="shared" si="14"/>
        <v/>
      </c>
      <c r="I253" s="371">
        <f t="shared" si="15"/>
        <v>2</v>
      </c>
    </row>
    <row r="254" spans="1:9" x14ac:dyDescent="0.15">
      <c r="A254" s="368" t="s">
        <v>5798</v>
      </c>
      <c r="B254" s="368" t="s">
        <v>1160</v>
      </c>
      <c r="C254" s="368" t="s">
        <v>427</v>
      </c>
      <c r="D254" s="368" t="s">
        <v>1161</v>
      </c>
      <c r="E254" s="370">
        <v>31</v>
      </c>
      <c r="F254" s="371">
        <f t="shared" si="12"/>
        <v>0.31</v>
      </c>
      <c r="G254" s="371">
        <f t="shared" si="13"/>
        <v>2</v>
      </c>
      <c r="H254" s="371" t="str">
        <f t="shared" si="14"/>
        <v/>
      </c>
      <c r="I254" s="371">
        <f t="shared" si="15"/>
        <v>2</v>
      </c>
    </row>
    <row r="255" spans="1:9" x14ac:dyDescent="0.15">
      <c r="A255" s="368" t="s">
        <v>5798</v>
      </c>
      <c r="B255" s="368" t="s">
        <v>1163</v>
      </c>
      <c r="C255" s="368" t="s">
        <v>427</v>
      </c>
      <c r="D255" s="368" t="s">
        <v>1164</v>
      </c>
      <c r="E255" s="370">
        <v>31</v>
      </c>
      <c r="F255" s="371">
        <f t="shared" si="12"/>
        <v>0.31</v>
      </c>
      <c r="G255" s="371">
        <f t="shared" si="13"/>
        <v>2</v>
      </c>
      <c r="H255" s="371" t="str">
        <f t="shared" si="14"/>
        <v/>
      </c>
      <c r="I255" s="371">
        <f t="shared" si="15"/>
        <v>2</v>
      </c>
    </row>
    <row r="256" spans="1:9" x14ac:dyDescent="0.15">
      <c r="A256" s="368" t="s">
        <v>5798</v>
      </c>
      <c r="B256" s="368" t="s">
        <v>1166</v>
      </c>
      <c r="C256" s="368" t="s">
        <v>427</v>
      </c>
      <c r="D256" s="368" t="s">
        <v>5800</v>
      </c>
      <c r="E256" s="370">
        <v>168</v>
      </c>
      <c r="F256" s="371">
        <f t="shared" si="12"/>
        <v>1.68</v>
      </c>
      <c r="G256" s="371">
        <f t="shared" si="13"/>
        <v>1</v>
      </c>
      <c r="H256" s="371" t="str">
        <f t="shared" si="14"/>
        <v/>
      </c>
      <c r="I256" s="371">
        <f t="shared" si="15"/>
        <v>1</v>
      </c>
    </row>
    <row r="257" spans="1:9" x14ac:dyDescent="0.15">
      <c r="A257" s="368" t="s">
        <v>5798</v>
      </c>
      <c r="B257" s="368" t="s">
        <v>1169</v>
      </c>
      <c r="C257" s="368" t="s">
        <v>427</v>
      </c>
      <c r="D257" s="368" t="s">
        <v>1170</v>
      </c>
      <c r="E257" s="370">
        <v>46</v>
      </c>
      <c r="F257" s="371">
        <f t="shared" si="12"/>
        <v>0.46</v>
      </c>
      <c r="G257" s="371">
        <f t="shared" si="13"/>
        <v>2</v>
      </c>
      <c r="H257" s="371" t="str">
        <f t="shared" si="14"/>
        <v/>
      </c>
      <c r="I257" s="371">
        <f t="shared" si="15"/>
        <v>2</v>
      </c>
    </row>
    <row r="258" spans="1:9" x14ac:dyDescent="0.15">
      <c r="A258" s="368" t="s">
        <v>5798</v>
      </c>
      <c r="B258" s="368" t="s">
        <v>1172</v>
      </c>
      <c r="C258" s="368" t="s">
        <v>427</v>
      </c>
      <c r="D258" s="368" t="s">
        <v>1173</v>
      </c>
      <c r="E258" s="370">
        <v>27</v>
      </c>
      <c r="F258" s="371">
        <f t="shared" ref="F258:F321" si="16">IF(A258="都道府県",E258/100000,IF(A258="市区町村",E258/100,"エラー"))</f>
        <v>0.27</v>
      </c>
      <c r="G258" s="371">
        <f t="shared" ref="G258:G321" si="17">IF(F258&lt;&gt;"エラー",IF(F258&gt;=$N$16,1,IF(F258&lt;=$N$18,3,2)),"エラー")</f>
        <v>2</v>
      </c>
      <c r="H258" s="371" t="str">
        <f t="shared" ref="H258:H321" si="18">IF(_xlfn.IFNA(VLOOKUP(B258,$T:$T,1,0),"")="","","〇")</f>
        <v/>
      </c>
      <c r="I258" s="371">
        <f t="shared" ref="I258:I321" si="19">IF(H258="〇",1,G258)</f>
        <v>2</v>
      </c>
    </row>
    <row r="259" spans="1:9" x14ac:dyDescent="0.15">
      <c r="A259" s="368" t="s">
        <v>5798</v>
      </c>
      <c r="B259" s="368" t="s">
        <v>1175</v>
      </c>
      <c r="C259" s="368" t="s">
        <v>427</v>
      </c>
      <c r="D259" s="368" t="s">
        <v>1176</v>
      </c>
      <c r="E259" s="370">
        <v>54</v>
      </c>
      <c r="F259" s="371">
        <f t="shared" si="16"/>
        <v>0.54</v>
      </c>
      <c r="G259" s="371">
        <f t="shared" si="17"/>
        <v>2</v>
      </c>
      <c r="H259" s="371" t="str">
        <f t="shared" si="18"/>
        <v/>
      </c>
      <c r="I259" s="371">
        <f t="shared" si="19"/>
        <v>2</v>
      </c>
    </row>
    <row r="260" spans="1:9" x14ac:dyDescent="0.15">
      <c r="A260" s="368" t="s">
        <v>5798</v>
      </c>
      <c r="B260" s="368" t="s">
        <v>1178</v>
      </c>
      <c r="C260" s="368" t="s">
        <v>427</v>
      </c>
      <c r="D260" s="368" t="s">
        <v>1179</v>
      </c>
      <c r="E260" s="370">
        <v>10</v>
      </c>
      <c r="F260" s="371">
        <f t="shared" si="16"/>
        <v>0.1</v>
      </c>
      <c r="G260" s="371">
        <f t="shared" si="17"/>
        <v>2</v>
      </c>
      <c r="H260" s="371" t="str">
        <f t="shared" si="18"/>
        <v/>
      </c>
      <c r="I260" s="371">
        <f t="shared" si="19"/>
        <v>2</v>
      </c>
    </row>
    <row r="261" spans="1:9" x14ac:dyDescent="0.15">
      <c r="A261" s="368" t="s">
        <v>5798</v>
      </c>
      <c r="B261" s="368" t="s">
        <v>1181</v>
      </c>
      <c r="C261" s="368" t="s">
        <v>427</v>
      </c>
      <c r="D261" s="368" t="s">
        <v>1182</v>
      </c>
      <c r="E261" s="370">
        <v>12</v>
      </c>
      <c r="F261" s="371">
        <f t="shared" si="16"/>
        <v>0.12</v>
      </c>
      <c r="G261" s="371">
        <f t="shared" si="17"/>
        <v>2</v>
      </c>
      <c r="H261" s="371" t="str">
        <f t="shared" si="18"/>
        <v/>
      </c>
      <c r="I261" s="371">
        <f t="shared" si="19"/>
        <v>2</v>
      </c>
    </row>
    <row r="262" spans="1:9" x14ac:dyDescent="0.15">
      <c r="A262" s="368" t="s">
        <v>5798</v>
      </c>
      <c r="B262" s="368" t="s">
        <v>1184</v>
      </c>
      <c r="C262" s="368" t="s">
        <v>427</v>
      </c>
      <c r="D262" s="368" t="s">
        <v>1185</v>
      </c>
      <c r="E262" s="370">
        <v>25</v>
      </c>
      <c r="F262" s="371">
        <f t="shared" si="16"/>
        <v>0.25</v>
      </c>
      <c r="G262" s="371">
        <f t="shared" si="17"/>
        <v>2</v>
      </c>
      <c r="H262" s="371" t="str">
        <f t="shared" si="18"/>
        <v/>
      </c>
      <c r="I262" s="371">
        <f t="shared" si="19"/>
        <v>2</v>
      </c>
    </row>
    <row r="263" spans="1:9" x14ac:dyDescent="0.15">
      <c r="A263" s="368" t="s">
        <v>5798</v>
      </c>
      <c r="B263" s="368" t="s">
        <v>1187</v>
      </c>
      <c r="C263" s="368" t="s">
        <v>427</v>
      </c>
      <c r="D263" s="368" t="s">
        <v>1188</v>
      </c>
      <c r="E263" s="370">
        <v>27</v>
      </c>
      <c r="F263" s="371">
        <f t="shared" si="16"/>
        <v>0.27</v>
      </c>
      <c r="G263" s="371">
        <f t="shared" si="17"/>
        <v>2</v>
      </c>
      <c r="H263" s="371" t="str">
        <f t="shared" si="18"/>
        <v/>
      </c>
      <c r="I263" s="371">
        <f t="shared" si="19"/>
        <v>2</v>
      </c>
    </row>
    <row r="264" spans="1:9" x14ac:dyDescent="0.15">
      <c r="A264" s="368" t="s">
        <v>5798</v>
      </c>
      <c r="B264" s="368" t="s">
        <v>1190</v>
      </c>
      <c r="C264" s="368" t="s">
        <v>427</v>
      </c>
      <c r="D264" s="368" t="s">
        <v>1191</v>
      </c>
      <c r="E264" s="370">
        <v>21</v>
      </c>
      <c r="F264" s="371">
        <f t="shared" si="16"/>
        <v>0.21</v>
      </c>
      <c r="G264" s="371">
        <f t="shared" si="17"/>
        <v>2</v>
      </c>
      <c r="H264" s="371" t="str">
        <f t="shared" si="18"/>
        <v/>
      </c>
      <c r="I264" s="371">
        <f t="shared" si="19"/>
        <v>2</v>
      </c>
    </row>
    <row r="265" spans="1:9" x14ac:dyDescent="0.15">
      <c r="A265" s="368" t="s">
        <v>5798</v>
      </c>
      <c r="B265" s="368" t="s">
        <v>1193</v>
      </c>
      <c r="C265" s="368" t="s">
        <v>427</v>
      </c>
      <c r="D265" s="368" t="s">
        <v>1194</v>
      </c>
      <c r="E265" s="370">
        <v>30</v>
      </c>
      <c r="F265" s="371">
        <f t="shared" si="16"/>
        <v>0.3</v>
      </c>
      <c r="G265" s="371">
        <f t="shared" si="17"/>
        <v>2</v>
      </c>
      <c r="H265" s="371" t="str">
        <f t="shared" si="18"/>
        <v/>
      </c>
      <c r="I265" s="371">
        <f t="shared" si="19"/>
        <v>2</v>
      </c>
    </row>
    <row r="266" spans="1:9" x14ac:dyDescent="0.15">
      <c r="A266" s="368" t="s">
        <v>5798</v>
      </c>
      <c r="B266" s="368" t="s">
        <v>1196</v>
      </c>
      <c r="C266" s="368" t="s">
        <v>427</v>
      </c>
      <c r="D266" s="368" t="s">
        <v>1197</v>
      </c>
      <c r="E266" s="370">
        <v>35</v>
      </c>
      <c r="F266" s="371">
        <f t="shared" si="16"/>
        <v>0.35</v>
      </c>
      <c r="G266" s="371">
        <f t="shared" si="17"/>
        <v>2</v>
      </c>
      <c r="H266" s="371" t="str">
        <f t="shared" si="18"/>
        <v/>
      </c>
      <c r="I266" s="371">
        <f t="shared" si="19"/>
        <v>2</v>
      </c>
    </row>
    <row r="267" spans="1:9" x14ac:dyDescent="0.15">
      <c r="A267" s="368" t="s">
        <v>5798</v>
      </c>
      <c r="B267" s="368" t="s">
        <v>1199</v>
      </c>
      <c r="C267" s="368" t="s">
        <v>427</v>
      </c>
      <c r="D267" s="368" t="s">
        <v>1200</v>
      </c>
      <c r="E267" s="370">
        <v>16</v>
      </c>
      <c r="F267" s="371">
        <f t="shared" si="16"/>
        <v>0.16</v>
      </c>
      <c r="G267" s="371">
        <f t="shared" si="17"/>
        <v>2</v>
      </c>
      <c r="H267" s="371" t="str">
        <f t="shared" si="18"/>
        <v/>
      </c>
      <c r="I267" s="371">
        <f t="shared" si="19"/>
        <v>2</v>
      </c>
    </row>
    <row r="268" spans="1:9" x14ac:dyDescent="0.15">
      <c r="A268" s="368" t="s">
        <v>5798</v>
      </c>
      <c r="B268" s="368" t="s">
        <v>1204</v>
      </c>
      <c r="C268" s="368" t="s">
        <v>429</v>
      </c>
      <c r="D268" s="368" t="s">
        <v>1205</v>
      </c>
      <c r="E268" s="370">
        <v>70</v>
      </c>
      <c r="F268" s="371">
        <f t="shared" si="16"/>
        <v>0.7</v>
      </c>
      <c r="G268" s="371">
        <f t="shared" si="17"/>
        <v>2</v>
      </c>
      <c r="H268" s="371" t="str">
        <f t="shared" si="18"/>
        <v/>
      </c>
      <c r="I268" s="371">
        <f t="shared" si="19"/>
        <v>2</v>
      </c>
    </row>
    <row r="269" spans="1:9" x14ac:dyDescent="0.15">
      <c r="A269" s="368" t="s">
        <v>5798</v>
      </c>
      <c r="B269" s="368" t="s">
        <v>1207</v>
      </c>
      <c r="C269" s="368" t="s">
        <v>429</v>
      </c>
      <c r="D269" s="368" t="s">
        <v>1208</v>
      </c>
      <c r="E269" s="370">
        <v>36</v>
      </c>
      <c r="F269" s="371">
        <f t="shared" si="16"/>
        <v>0.36</v>
      </c>
      <c r="G269" s="371">
        <f t="shared" si="17"/>
        <v>2</v>
      </c>
      <c r="H269" s="371" t="str">
        <f t="shared" si="18"/>
        <v/>
      </c>
      <c r="I269" s="371">
        <f t="shared" si="19"/>
        <v>2</v>
      </c>
    </row>
    <row r="270" spans="1:9" x14ac:dyDescent="0.15">
      <c r="A270" s="368" t="s">
        <v>5798</v>
      </c>
      <c r="B270" s="368" t="s">
        <v>1210</v>
      </c>
      <c r="C270" s="368" t="s">
        <v>429</v>
      </c>
      <c r="D270" s="368" t="s">
        <v>1211</v>
      </c>
      <c r="E270" s="370">
        <v>44</v>
      </c>
      <c r="F270" s="371">
        <f t="shared" si="16"/>
        <v>0.44</v>
      </c>
      <c r="G270" s="371">
        <f t="shared" si="17"/>
        <v>2</v>
      </c>
      <c r="H270" s="371" t="str">
        <f t="shared" si="18"/>
        <v/>
      </c>
      <c r="I270" s="371">
        <f t="shared" si="19"/>
        <v>2</v>
      </c>
    </row>
    <row r="271" spans="1:9" x14ac:dyDescent="0.15">
      <c r="A271" s="368" t="s">
        <v>5798</v>
      </c>
      <c r="B271" s="368" t="s">
        <v>1213</v>
      </c>
      <c r="C271" s="368" t="s">
        <v>429</v>
      </c>
      <c r="D271" s="368" t="s">
        <v>1214</v>
      </c>
      <c r="E271" s="370">
        <v>47</v>
      </c>
      <c r="F271" s="371">
        <f t="shared" si="16"/>
        <v>0.47</v>
      </c>
      <c r="G271" s="371">
        <f t="shared" si="17"/>
        <v>2</v>
      </c>
      <c r="H271" s="371" t="str">
        <f t="shared" si="18"/>
        <v/>
      </c>
      <c r="I271" s="371">
        <f t="shared" si="19"/>
        <v>2</v>
      </c>
    </row>
    <row r="272" spans="1:9" x14ac:dyDescent="0.15">
      <c r="A272" s="368" t="s">
        <v>5798</v>
      </c>
      <c r="B272" s="368" t="s">
        <v>1216</v>
      </c>
      <c r="C272" s="368" t="s">
        <v>429</v>
      </c>
      <c r="D272" s="368" t="s">
        <v>1217</v>
      </c>
      <c r="E272" s="370">
        <v>95</v>
      </c>
      <c r="F272" s="371">
        <f t="shared" si="16"/>
        <v>0.95</v>
      </c>
      <c r="G272" s="371">
        <f t="shared" si="17"/>
        <v>2</v>
      </c>
      <c r="H272" s="371" t="str">
        <f t="shared" si="18"/>
        <v/>
      </c>
      <c r="I272" s="371">
        <f t="shared" si="19"/>
        <v>2</v>
      </c>
    </row>
    <row r="273" spans="1:9" x14ac:dyDescent="0.15">
      <c r="A273" s="368" t="s">
        <v>5798</v>
      </c>
      <c r="B273" s="368" t="s">
        <v>1219</v>
      </c>
      <c r="C273" s="368" t="s">
        <v>429</v>
      </c>
      <c r="D273" s="368" t="s">
        <v>1220</v>
      </c>
      <c r="E273" s="370">
        <v>40</v>
      </c>
      <c r="F273" s="371">
        <f t="shared" si="16"/>
        <v>0.4</v>
      </c>
      <c r="G273" s="371">
        <f t="shared" si="17"/>
        <v>2</v>
      </c>
      <c r="H273" s="371" t="str">
        <f t="shared" si="18"/>
        <v/>
      </c>
      <c r="I273" s="371">
        <f t="shared" si="19"/>
        <v>2</v>
      </c>
    </row>
    <row r="274" spans="1:9" x14ac:dyDescent="0.15">
      <c r="A274" s="368" t="s">
        <v>5798</v>
      </c>
      <c r="B274" s="368" t="s">
        <v>1222</v>
      </c>
      <c r="C274" s="368" t="s">
        <v>429</v>
      </c>
      <c r="D274" s="368" t="s">
        <v>1223</v>
      </c>
      <c r="E274" s="370">
        <v>33</v>
      </c>
      <c r="F274" s="371">
        <f t="shared" si="16"/>
        <v>0.33</v>
      </c>
      <c r="G274" s="371">
        <f t="shared" si="17"/>
        <v>2</v>
      </c>
      <c r="H274" s="371" t="str">
        <f t="shared" si="18"/>
        <v/>
      </c>
      <c r="I274" s="371">
        <f t="shared" si="19"/>
        <v>2</v>
      </c>
    </row>
    <row r="275" spans="1:9" x14ac:dyDescent="0.15">
      <c r="A275" s="368" t="s">
        <v>5798</v>
      </c>
      <c r="B275" s="368" t="s">
        <v>1225</v>
      </c>
      <c r="C275" s="368" t="s">
        <v>429</v>
      </c>
      <c r="D275" s="368" t="s">
        <v>1226</v>
      </c>
      <c r="E275" s="370">
        <v>37</v>
      </c>
      <c r="F275" s="371">
        <f t="shared" si="16"/>
        <v>0.37</v>
      </c>
      <c r="G275" s="371">
        <f t="shared" si="17"/>
        <v>2</v>
      </c>
      <c r="H275" s="371" t="str">
        <f t="shared" si="18"/>
        <v/>
      </c>
      <c r="I275" s="371">
        <f t="shared" si="19"/>
        <v>2</v>
      </c>
    </row>
    <row r="276" spans="1:9" x14ac:dyDescent="0.15">
      <c r="A276" s="368" t="s">
        <v>5798</v>
      </c>
      <c r="B276" s="368" t="s">
        <v>1228</v>
      </c>
      <c r="C276" s="368" t="s">
        <v>429</v>
      </c>
      <c r="D276" s="368" t="s">
        <v>1229</v>
      </c>
      <c r="E276" s="370">
        <v>32</v>
      </c>
      <c r="F276" s="371">
        <f t="shared" si="16"/>
        <v>0.32</v>
      </c>
      <c r="G276" s="371">
        <f t="shared" si="17"/>
        <v>2</v>
      </c>
      <c r="H276" s="371" t="str">
        <f t="shared" si="18"/>
        <v/>
      </c>
      <c r="I276" s="371">
        <f t="shared" si="19"/>
        <v>2</v>
      </c>
    </row>
    <row r="277" spans="1:9" x14ac:dyDescent="0.15">
      <c r="A277" s="368" t="s">
        <v>5798</v>
      </c>
      <c r="B277" s="368" t="s">
        <v>1231</v>
      </c>
      <c r="C277" s="368" t="s">
        <v>429</v>
      </c>
      <c r="D277" s="368" t="s">
        <v>1232</v>
      </c>
      <c r="E277" s="370">
        <v>49</v>
      </c>
      <c r="F277" s="371">
        <f t="shared" si="16"/>
        <v>0.49</v>
      </c>
      <c r="G277" s="371">
        <f t="shared" si="17"/>
        <v>2</v>
      </c>
      <c r="H277" s="371" t="str">
        <f t="shared" si="18"/>
        <v/>
      </c>
      <c r="I277" s="371">
        <f t="shared" si="19"/>
        <v>2</v>
      </c>
    </row>
    <row r="278" spans="1:9" x14ac:dyDescent="0.15">
      <c r="A278" s="368" t="s">
        <v>5798</v>
      </c>
      <c r="B278" s="368" t="s">
        <v>1234</v>
      </c>
      <c r="C278" s="368" t="s">
        <v>429</v>
      </c>
      <c r="D278" s="368" t="s">
        <v>1235</v>
      </c>
      <c r="E278" s="370">
        <v>37</v>
      </c>
      <c r="F278" s="371">
        <f t="shared" si="16"/>
        <v>0.37</v>
      </c>
      <c r="G278" s="371">
        <f t="shared" si="17"/>
        <v>2</v>
      </c>
      <c r="H278" s="371" t="str">
        <f t="shared" si="18"/>
        <v/>
      </c>
      <c r="I278" s="371">
        <f t="shared" si="19"/>
        <v>2</v>
      </c>
    </row>
    <row r="279" spans="1:9" x14ac:dyDescent="0.15">
      <c r="A279" s="368" t="s">
        <v>5798</v>
      </c>
      <c r="B279" s="368" t="s">
        <v>1237</v>
      </c>
      <c r="C279" s="368" t="s">
        <v>429</v>
      </c>
      <c r="D279" s="368" t="s">
        <v>1238</v>
      </c>
      <c r="E279" s="370">
        <v>31</v>
      </c>
      <c r="F279" s="371">
        <f t="shared" si="16"/>
        <v>0.31</v>
      </c>
      <c r="G279" s="371">
        <f t="shared" si="17"/>
        <v>2</v>
      </c>
      <c r="H279" s="371" t="str">
        <f t="shared" si="18"/>
        <v/>
      </c>
      <c r="I279" s="371">
        <f t="shared" si="19"/>
        <v>2</v>
      </c>
    </row>
    <row r="280" spans="1:9" x14ac:dyDescent="0.15">
      <c r="A280" s="368" t="s">
        <v>5798</v>
      </c>
      <c r="B280" s="368" t="s">
        <v>1240</v>
      </c>
      <c r="C280" s="368" t="s">
        <v>429</v>
      </c>
      <c r="D280" s="368" t="s">
        <v>1241</v>
      </c>
      <c r="E280" s="370">
        <v>44</v>
      </c>
      <c r="F280" s="371">
        <f t="shared" si="16"/>
        <v>0.44</v>
      </c>
      <c r="G280" s="371">
        <f t="shared" si="17"/>
        <v>2</v>
      </c>
      <c r="H280" s="371" t="str">
        <f t="shared" si="18"/>
        <v/>
      </c>
      <c r="I280" s="371">
        <f t="shared" si="19"/>
        <v>2</v>
      </c>
    </row>
    <row r="281" spans="1:9" x14ac:dyDescent="0.15">
      <c r="A281" s="368" t="s">
        <v>5798</v>
      </c>
      <c r="B281" s="368" t="s">
        <v>1243</v>
      </c>
      <c r="C281" s="368" t="s">
        <v>429</v>
      </c>
      <c r="D281" s="368" t="s">
        <v>1244</v>
      </c>
      <c r="E281" s="370">
        <v>57</v>
      </c>
      <c r="F281" s="371">
        <f t="shared" si="16"/>
        <v>0.56999999999999995</v>
      </c>
      <c r="G281" s="371">
        <f t="shared" si="17"/>
        <v>2</v>
      </c>
      <c r="H281" s="371" t="str">
        <f t="shared" si="18"/>
        <v/>
      </c>
      <c r="I281" s="371">
        <f t="shared" si="19"/>
        <v>2</v>
      </c>
    </row>
    <row r="282" spans="1:9" x14ac:dyDescent="0.15">
      <c r="A282" s="368" t="s">
        <v>5798</v>
      </c>
      <c r="B282" s="368" t="s">
        <v>1246</v>
      </c>
      <c r="C282" s="368" t="s">
        <v>429</v>
      </c>
      <c r="D282" s="368" t="s">
        <v>1247</v>
      </c>
      <c r="E282" s="370">
        <v>38</v>
      </c>
      <c r="F282" s="371">
        <f t="shared" si="16"/>
        <v>0.38</v>
      </c>
      <c r="G282" s="371">
        <f t="shared" si="17"/>
        <v>2</v>
      </c>
      <c r="H282" s="371" t="str">
        <f t="shared" si="18"/>
        <v/>
      </c>
      <c r="I282" s="371">
        <f t="shared" si="19"/>
        <v>2</v>
      </c>
    </row>
    <row r="283" spans="1:9" x14ac:dyDescent="0.15">
      <c r="A283" s="368" t="s">
        <v>5798</v>
      </c>
      <c r="B283" s="368" t="s">
        <v>1249</v>
      </c>
      <c r="C283" s="368" t="s">
        <v>429</v>
      </c>
      <c r="D283" s="368" t="s">
        <v>1250</v>
      </c>
      <c r="E283" s="370">
        <v>17</v>
      </c>
      <c r="F283" s="371">
        <f t="shared" si="16"/>
        <v>0.17</v>
      </c>
      <c r="G283" s="371">
        <f t="shared" si="17"/>
        <v>2</v>
      </c>
      <c r="H283" s="371" t="str">
        <f t="shared" si="18"/>
        <v/>
      </c>
      <c r="I283" s="371">
        <f t="shared" si="19"/>
        <v>2</v>
      </c>
    </row>
    <row r="284" spans="1:9" x14ac:dyDescent="0.15">
      <c r="A284" s="368" t="s">
        <v>5798</v>
      </c>
      <c r="B284" s="368" t="s">
        <v>1252</v>
      </c>
      <c r="C284" s="368" t="s">
        <v>429</v>
      </c>
      <c r="D284" s="368" t="s">
        <v>1253</v>
      </c>
      <c r="E284" s="370">
        <v>33</v>
      </c>
      <c r="F284" s="371">
        <f t="shared" si="16"/>
        <v>0.33</v>
      </c>
      <c r="G284" s="371">
        <f t="shared" si="17"/>
        <v>2</v>
      </c>
      <c r="H284" s="371" t="str">
        <f t="shared" si="18"/>
        <v/>
      </c>
      <c r="I284" s="371">
        <f t="shared" si="19"/>
        <v>2</v>
      </c>
    </row>
    <row r="285" spans="1:9" x14ac:dyDescent="0.15">
      <c r="A285" s="368" t="s">
        <v>5798</v>
      </c>
      <c r="B285" s="368" t="s">
        <v>1255</v>
      </c>
      <c r="C285" s="368" t="s">
        <v>429</v>
      </c>
      <c r="D285" s="368" t="s">
        <v>1256</v>
      </c>
      <c r="E285" s="370">
        <v>46</v>
      </c>
      <c r="F285" s="371">
        <f t="shared" si="16"/>
        <v>0.46</v>
      </c>
      <c r="G285" s="371">
        <f t="shared" si="17"/>
        <v>2</v>
      </c>
      <c r="H285" s="371" t="str">
        <f t="shared" si="18"/>
        <v/>
      </c>
      <c r="I285" s="371">
        <f t="shared" si="19"/>
        <v>2</v>
      </c>
    </row>
    <row r="286" spans="1:9" x14ac:dyDescent="0.15">
      <c r="A286" s="368" t="s">
        <v>5798</v>
      </c>
      <c r="B286" s="368" t="s">
        <v>1258</v>
      </c>
      <c r="C286" s="368" t="s">
        <v>429</v>
      </c>
      <c r="D286" s="368" t="s">
        <v>1259</v>
      </c>
      <c r="E286" s="370">
        <v>66</v>
      </c>
      <c r="F286" s="371">
        <f t="shared" si="16"/>
        <v>0.66</v>
      </c>
      <c r="G286" s="371">
        <f t="shared" si="17"/>
        <v>2</v>
      </c>
      <c r="H286" s="371" t="str">
        <f t="shared" si="18"/>
        <v/>
      </c>
      <c r="I286" s="371">
        <f t="shared" si="19"/>
        <v>2</v>
      </c>
    </row>
    <row r="287" spans="1:9" x14ac:dyDescent="0.15">
      <c r="A287" s="368" t="s">
        <v>5798</v>
      </c>
      <c r="B287" s="368" t="s">
        <v>1261</v>
      </c>
      <c r="C287" s="368" t="s">
        <v>429</v>
      </c>
      <c r="D287" s="368" t="s">
        <v>1262</v>
      </c>
      <c r="E287" s="370">
        <v>14</v>
      </c>
      <c r="F287" s="371">
        <f t="shared" si="16"/>
        <v>0.14000000000000001</v>
      </c>
      <c r="G287" s="371">
        <f t="shared" si="17"/>
        <v>2</v>
      </c>
      <c r="H287" s="371" t="str">
        <f t="shared" si="18"/>
        <v/>
      </c>
      <c r="I287" s="371">
        <f t="shared" si="19"/>
        <v>2</v>
      </c>
    </row>
    <row r="288" spans="1:9" x14ac:dyDescent="0.15">
      <c r="A288" s="368" t="s">
        <v>5798</v>
      </c>
      <c r="B288" s="368" t="s">
        <v>1264</v>
      </c>
      <c r="C288" s="368" t="s">
        <v>429</v>
      </c>
      <c r="D288" s="368" t="s">
        <v>1265</v>
      </c>
      <c r="E288" s="370">
        <v>64</v>
      </c>
      <c r="F288" s="371">
        <f t="shared" si="16"/>
        <v>0.64</v>
      </c>
      <c r="G288" s="371">
        <f t="shared" si="17"/>
        <v>2</v>
      </c>
      <c r="H288" s="371" t="str">
        <f t="shared" si="18"/>
        <v/>
      </c>
      <c r="I288" s="371">
        <f t="shared" si="19"/>
        <v>2</v>
      </c>
    </row>
    <row r="289" spans="1:9" x14ac:dyDescent="0.15">
      <c r="A289" s="368" t="s">
        <v>5798</v>
      </c>
      <c r="B289" s="368" t="s">
        <v>1267</v>
      </c>
      <c r="C289" s="368" t="s">
        <v>429</v>
      </c>
      <c r="D289" s="368" t="s">
        <v>1268</v>
      </c>
      <c r="E289" s="370">
        <v>31</v>
      </c>
      <c r="F289" s="371">
        <f t="shared" si="16"/>
        <v>0.31</v>
      </c>
      <c r="G289" s="371">
        <f t="shared" si="17"/>
        <v>2</v>
      </c>
      <c r="H289" s="371" t="str">
        <f t="shared" si="18"/>
        <v/>
      </c>
      <c r="I289" s="371">
        <f t="shared" si="19"/>
        <v>2</v>
      </c>
    </row>
    <row r="290" spans="1:9" x14ac:dyDescent="0.15">
      <c r="A290" s="368" t="s">
        <v>5798</v>
      </c>
      <c r="B290" s="368" t="s">
        <v>1270</v>
      </c>
      <c r="C290" s="368" t="s">
        <v>429</v>
      </c>
      <c r="D290" s="368" t="s">
        <v>1271</v>
      </c>
      <c r="E290" s="370">
        <v>22</v>
      </c>
      <c r="F290" s="371">
        <f t="shared" si="16"/>
        <v>0.22</v>
      </c>
      <c r="G290" s="371">
        <f t="shared" si="17"/>
        <v>2</v>
      </c>
      <c r="H290" s="371" t="str">
        <f t="shared" si="18"/>
        <v/>
      </c>
      <c r="I290" s="371">
        <f t="shared" si="19"/>
        <v>2</v>
      </c>
    </row>
    <row r="291" spans="1:9" x14ac:dyDescent="0.15">
      <c r="A291" s="368" t="s">
        <v>5798</v>
      </c>
      <c r="B291" s="368" t="s">
        <v>1273</v>
      </c>
      <c r="C291" s="368" t="s">
        <v>429</v>
      </c>
      <c r="D291" s="368" t="s">
        <v>1274</v>
      </c>
      <c r="E291" s="370">
        <v>28</v>
      </c>
      <c r="F291" s="371">
        <f t="shared" si="16"/>
        <v>0.28000000000000003</v>
      </c>
      <c r="G291" s="371">
        <f t="shared" si="17"/>
        <v>2</v>
      </c>
      <c r="H291" s="371" t="str">
        <f t="shared" si="18"/>
        <v/>
      </c>
      <c r="I291" s="371">
        <f t="shared" si="19"/>
        <v>2</v>
      </c>
    </row>
    <row r="292" spans="1:9" x14ac:dyDescent="0.15">
      <c r="A292" s="368" t="s">
        <v>5798</v>
      </c>
      <c r="B292" s="368" t="s">
        <v>1276</v>
      </c>
      <c r="C292" s="368" t="s">
        <v>429</v>
      </c>
      <c r="D292" s="368" t="s">
        <v>1277</v>
      </c>
      <c r="E292" s="370">
        <v>31</v>
      </c>
      <c r="F292" s="371">
        <f t="shared" si="16"/>
        <v>0.31</v>
      </c>
      <c r="G292" s="371">
        <f t="shared" si="17"/>
        <v>2</v>
      </c>
      <c r="H292" s="371" t="str">
        <f t="shared" si="18"/>
        <v/>
      </c>
      <c r="I292" s="371">
        <f t="shared" si="19"/>
        <v>2</v>
      </c>
    </row>
    <row r="293" spans="1:9" x14ac:dyDescent="0.15">
      <c r="A293" s="368" t="s">
        <v>5798</v>
      </c>
      <c r="B293" s="368" t="s">
        <v>1279</v>
      </c>
      <c r="C293" s="368" t="s">
        <v>429</v>
      </c>
      <c r="D293" s="368" t="s">
        <v>1280</v>
      </c>
      <c r="E293" s="370">
        <v>16</v>
      </c>
      <c r="F293" s="371">
        <f t="shared" si="16"/>
        <v>0.16</v>
      </c>
      <c r="G293" s="371">
        <f t="shared" si="17"/>
        <v>2</v>
      </c>
      <c r="H293" s="371" t="str">
        <f t="shared" si="18"/>
        <v/>
      </c>
      <c r="I293" s="371">
        <f t="shared" si="19"/>
        <v>2</v>
      </c>
    </row>
    <row r="294" spans="1:9" x14ac:dyDescent="0.15">
      <c r="A294" s="368" t="s">
        <v>5798</v>
      </c>
      <c r="B294" s="368" t="s">
        <v>1282</v>
      </c>
      <c r="C294" s="368" t="s">
        <v>429</v>
      </c>
      <c r="D294" s="368" t="s">
        <v>1283</v>
      </c>
      <c r="E294" s="370">
        <v>15</v>
      </c>
      <c r="F294" s="371">
        <f t="shared" si="16"/>
        <v>0.15</v>
      </c>
      <c r="G294" s="371">
        <f t="shared" si="17"/>
        <v>2</v>
      </c>
      <c r="H294" s="371" t="str">
        <f t="shared" si="18"/>
        <v/>
      </c>
      <c r="I294" s="371">
        <f t="shared" si="19"/>
        <v>2</v>
      </c>
    </row>
    <row r="295" spans="1:9" x14ac:dyDescent="0.15">
      <c r="A295" s="368" t="s">
        <v>5798</v>
      </c>
      <c r="B295" s="368" t="s">
        <v>1285</v>
      </c>
      <c r="C295" s="368" t="s">
        <v>429</v>
      </c>
      <c r="D295" s="368" t="s">
        <v>1286</v>
      </c>
      <c r="E295" s="370">
        <v>14</v>
      </c>
      <c r="F295" s="371">
        <f t="shared" si="16"/>
        <v>0.14000000000000001</v>
      </c>
      <c r="G295" s="371">
        <f t="shared" si="17"/>
        <v>2</v>
      </c>
      <c r="H295" s="371" t="str">
        <f t="shared" si="18"/>
        <v/>
      </c>
      <c r="I295" s="371">
        <f t="shared" si="19"/>
        <v>2</v>
      </c>
    </row>
    <row r="296" spans="1:9" x14ac:dyDescent="0.15">
      <c r="A296" s="368" t="s">
        <v>5798</v>
      </c>
      <c r="B296" s="368" t="s">
        <v>1288</v>
      </c>
      <c r="C296" s="368" t="s">
        <v>429</v>
      </c>
      <c r="D296" s="368" t="s">
        <v>1289</v>
      </c>
      <c r="E296" s="370">
        <v>35</v>
      </c>
      <c r="F296" s="371">
        <f t="shared" si="16"/>
        <v>0.35</v>
      </c>
      <c r="G296" s="371">
        <f t="shared" si="17"/>
        <v>2</v>
      </c>
      <c r="H296" s="371" t="str">
        <f t="shared" si="18"/>
        <v/>
      </c>
      <c r="I296" s="371">
        <f t="shared" si="19"/>
        <v>2</v>
      </c>
    </row>
    <row r="297" spans="1:9" x14ac:dyDescent="0.15">
      <c r="A297" s="368" t="s">
        <v>5798</v>
      </c>
      <c r="B297" s="368" t="s">
        <v>1291</v>
      </c>
      <c r="C297" s="368" t="s">
        <v>429</v>
      </c>
      <c r="D297" s="368" t="s">
        <v>1292</v>
      </c>
      <c r="E297" s="370">
        <v>20</v>
      </c>
      <c r="F297" s="371">
        <f t="shared" si="16"/>
        <v>0.2</v>
      </c>
      <c r="G297" s="371">
        <f t="shared" si="17"/>
        <v>2</v>
      </c>
      <c r="H297" s="371" t="str">
        <f t="shared" si="18"/>
        <v/>
      </c>
      <c r="I297" s="371">
        <f t="shared" si="19"/>
        <v>2</v>
      </c>
    </row>
    <row r="298" spans="1:9" x14ac:dyDescent="0.15">
      <c r="A298" s="368" t="s">
        <v>5798</v>
      </c>
      <c r="B298" s="368" t="s">
        <v>1294</v>
      </c>
      <c r="C298" s="368" t="s">
        <v>429</v>
      </c>
      <c r="D298" s="368" t="s">
        <v>1295</v>
      </c>
      <c r="E298" s="370">
        <v>20</v>
      </c>
      <c r="F298" s="371">
        <f t="shared" si="16"/>
        <v>0.2</v>
      </c>
      <c r="G298" s="371">
        <f t="shared" si="17"/>
        <v>2</v>
      </c>
      <c r="H298" s="371" t="str">
        <f t="shared" si="18"/>
        <v/>
      </c>
      <c r="I298" s="371">
        <f t="shared" si="19"/>
        <v>2</v>
      </c>
    </row>
    <row r="299" spans="1:9" x14ac:dyDescent="0.15">
      <c r="A299" s="368" t="s">
        <v>5798</v>
      </c>
      <c r="B299" s="368" t="s">
        <v>1297</v>
      </c>
      <c r="C299" s="368" t="s">
        <v>429</v>
      </c>
      <c r="D299" s="368" t="s">
        <v>1298</v>
      </c>
      <c r="E299" s="370">
        <v>26</v>
      </c>
      <c r="F299" s="371">
        <f t="shared" si="16"/>
        <v>0.26</v>
      </c>
      <c r="G299" s="371">
        <f t="shared" si="17"/>
        <v>2</v>
      </c>
      <c r="H299" s="371" t="str">
        <f t="shared" si="18"/>
        <v/>
      </c>
      <c r="I299" s="371">
        <f t="shared" si="19"/>
        <v>2</v>
      </c>
    </row>
    <row r="300" spans="1:9" x14ac:dyDescent="0.15">
      <c r="A300" s="368" t="s">
        <v>5798</v>
      </c>
      <c r="B300" s="368" t="s">
        <v>1300</v>
      </c>
      <c r="C300" s="368" t="s">
        <v>429</v>
      </c>
      <c r="D300" s="368" t="s">
        <v>1301</v>
      </c>
      <c r="E300" s="370">
        <v>34</v>
      </c>
      <c r="F300" s="371">
        <f t="shared" si="16"/>
        <v>0.34</v>
      </c>
      <c r="G300" s="371">
        <f t="shared" si="17"/>
        <v>2</v>
      </c>
      <c r="H300" s="371" t="str">
        <f t="shared" si="18"/>
        <v/>
      </c>
      <c r="I300" s="371">
        <f t="shared" si="19"/>
        <v>2</v>
      </c>
    </row>
    <row r="301" spans="1:9" x14ac:dyDescent="0.15">
      <c r="A301" s="368" t="s">
        <v>5798</v>
      </c>
      <c r="B301" s="368" t="s">
        <v>1305</v>
      </c>
      <c r="C301" s="368" t="s">
        <v>431</v>
      </c>
      <c r="D301" s="368" t="s">
        <v>1306</v>
      </c>
      <c r="E301" s="370">
        <v>87</v>
      </c>
      <c r="F301" s="371">
        <f t="shared" si="16"/>
        <v>0.87</v>
      </c>
      <c r="G301" s="371">
        <f t="shared" si="17"/>
        <v>2</v>
      </c>
      <c r="H301" s="371" t="str">
        <f t="shared" si="18"/>
        <v/>
      </c>
      <c r="I301" s="371">
        <f t="shared" si="19"/>
        <v>2</v>
      </c>
    </row>
    <row r="302" spans="1:9" x14ac:dyDescent="0.15">
      <c r="A302" s="368" t="s">
        <v>5798</v>
      </c>
      <c r="B302" s="368" t="s">
        <v>1308</v>
      </c>
      <c r="C302" s="368" t="s">
        <v>431</v>
      </c>
      <c r="D302" s="368" t="s">
        <v>1309</v>
      </c>
      <c r="E302" s="370">
        <v>53</v>
      </c>
      <c r="F302" s="371">
        <f t="shared" si="16"/>
        <v>0.53</v>
      </c>
      <c r="G302" s="371">
        <f t="shared" si="17"/>
        <v>2</v>
      </c>
      <c r="H302" s="371" t="str">
        <f t="shared" si="18"/>
        <v/>
      </c>
      <c r="I302" s="371">
        <f t="shared" si="19"/>
        <v>2</v>
      </c>
    </row>
    <row r="303" spans="1:9" x14ac:dyDescent="0.15">
      <c r="A303" s="368" t="s">
        <v>5798</v>
      </c>
      <c r="B303" s="368" t="s">
        <v>1311</v>
      </c>
      <c r="C303" s="368" t="s">
        <v>431</v>
      </c>
      <c r="D303" s="368" t="s">
        <v>1312</v>
      </c>
      <c r="E303" s="370">
        <v>52</v>
      </c>
      <c r="F303" s="371">
        <f t="shared" si="16"/>
        <v>0.52</v>
      </c>
      <c r="G303" s="371">
        <f t="shared" si="17"/>
        <v>2</v>
      </c>
      <c r="H303" s="371" t="str">
        <f t="shared" si="18"/>
        <v/>
      </c>
      <c r="I303" s="371">
        <f t="shared" si="19"/>
        <v>2</v>
      </c>
    </row>
    <row r="304" spans="1:9" x14ac:dyDescent="0.15">
      <c r="A304" s="368" t="s">
        <v>5798</v>
      </c>
      <c r="B304" s="368" t="s">
        <v>1314</v>
      </c>
      <c r="C304" s="368" t="s">
        <v>431</v>
      </c>
      <c r="D304" s="368" t="s">
        <v>1315</v>
      </c>
      <c r="E304" s="370">
        <v>45</v>
      </c>
      <c r="F304" s="371">
        <f t="shared" si="16"/>
        <v>0.45</v>
      </c>
      <c r="G304" s="371">
        <f t="shared" si="17"/>
        <v>2</v>
      </c>
      <c r="H304" s="371" t="str">
        <f t="shared" si="18"/>
        <v/>
      </c>
      <c r="I304" s="371">
        <f t="shared" si="19"/>
        <v>2</v>
      </c>
    </row>
    <row r="305" spans="1:9" x14ac:dyDescent="0.15">
      <c r="A305" s="368" t="s">
        <v>5798</v>
      </c>
      <c r="B305" s="368" t="s">
        <v>1317</v>
      </c>
      <c r="C305" s="368" t="s">
        <v>431</v>
      </c>
      <c r="D305" s="368" t="s">
        <v>1318</v>
      </c>
      <c r="E305" s="370">
        <v>50</v>
      </c>
      <c r="F305" s="371">
        <f t="shared" si="16"/>
        <v>0.5</v>
      </c>
      <c r="G305" s="371">
        <f t="shared" si="17"/>
        <v>2</v>
      </c>
      <c r="H305" s="371" t="str">
        <f t="shared" si="18"/>
        <v/>
      </c>
      <c r="I305" s="371">
        <f t="shared" si="19"/>
        <v>2</v>
      </c>
    </row>
    <row r="306" spans="1:9" x14ac:dyDescent="0.15">
      <c r="A306" s="368" t="s">
        <v>5798</v>
      </c>
      <c r="B306" s="368" t="s">
        <v>1320</v>
      </c>
      <c r="C306" s="368" t="s">
        <v>431</v>
      </c>
      <c r="D306" s="368" t="s">
        <v>1321</v>
      </c>
      <c r="E306" s="370">
        <v>80</v>
      </c>
      <c r="F306" s="371">
        <f t="shared" si="16"/>
        <v>0.8</v>
      </c>
      <c r="G306" s="371">
        <f t="shared" si="17"/>
        <v>2</v>
      </c>
      <c r="H306" s="371" t="str">
        <f t="shared" si="18"/>
        <v/>
      </c>
      <c r="I306" s="371">
        <f t="shared" si="19"/>
        <v>2</v>
      </c>
    </row>
    <row r="307" spans="1:9" x14ac:dyDescent="0.15">
      <c r="A307" s="368" t="s">
        <v>5798</v>
      </c>
      <c r="B307" s="368" t="s">
        <v>1323</v>
      </c>
      <c r="C307" s="368" t="s">
        <v>431</v>
      </c>
      <c r="D307" s="368" t="s">
        <v>1324</v>
      </c>
      <c r="E307" s="370">
        <v>50</v>
      </c>
      <c r="F307" s="371">
        <f t="shared" si="16"/>
        <v>0.5</v>
      </c>
      <c r="G307" s="371">
        <f t="shared" si="17"/>
        <v>2</v>
      </c>
      <c r="H307" s="371" t="str">
        <f t="shared" si="18"/>
        <v/>
      </c>
      <c r="I307" s="371">
        <f t="shared" si="19"/>
        <v>2</v>
      </c>
    </row>
    <row r="308" spans="1:9" x14ac:dyDescent="0.15">
      <c r="A308" s="368" t="s">
        <v>5798</v>
      </c>
      <c r="B308" s="368" t="s">
        <v>1326</v>
      </c>
      <c r="C308" s="368" t="s">
        <v>431</v>
      </c>
      <c r="D308" s="368" t="s">
        <v>1327</v>
      </c>
      <c r="E308" s="370">
        <v>69</v>
      </c>
      <c r="F308" s="371">
        <f t="shared" si="16"/>
        <v>0.69</v>
      </c>
      <c r="G308" s="371">
        <f t="shared" si="17"/>
        <v>2</v>
      </c>
      <c r="H308" s="371" t="str">
        <f t="shared" si="18"/>
        <v/>
      </c>
      <c r="I308" s="371">
        <f t="shared" si="19"/>
        <v>2</v>
      </c>
    </row>
    <row r="309" spans="1:9" x14ac:dyDescent="0.15">
      <c r="A309" s="368" t="s">
        <v>5798</v>
      </c>
      <c r="B309" s="368" t="s">
        <v>1329</v>
      </c>
      <c r="C309" s="368" t="s">
        <v>431</v>
      </c>
      <c r="D309" s="368" t="s">
        <v>1330</v>
      </c>
      <c r="E309" s="370">
        <v>80</v>
      </c>
      <c r="F309" s="371">
        <f t="shared" si="16"/>
        <v>0.8</v>
      </c>
      <c r="G309" s="371">
        <f t="shared" si="17"/>
        <v>2</v>
      </c>
      <c r="H309" s="371" t="str">
        <f t="shared" si="18"/>
        <v/>
      </c>
      <c r="I309" s="371">
        <f t="shared" si="19"/>
        <v>2</v>
      </c>
    </row>
    <row r="310" spans="1:9" x14ac:dyDescent="0.15">
      <c r="A310" s="368" t="s">
        <v>5798</v>
      </c>
      <c r="B310" s="368" t="s">
        <v>1332</v>
      </c>
      <c r="C310" s="368" t="s">
        <v>431</v>
      </c>
      <c r="D310" s="368" t="s">
        <v>1333</v>
      </c>
      <c r="E310" s="370">
        <v>36</v>
      </c>
      <c r="F310" s="371">
        <f t="shared" si="16"/>
        <v>0.36</v>
      </c>
      <c r="G310" s="371">
        <f t="shared" si="17"/>
        <v>2</v>
      </c>
      <c r="H310" s="371" t="str">
        <f t="shared" si="18"/>
        <v/>
      </c>
      <c r="I310" s="371">
        <f t="shared" si="19"/>
        <v>2</v>
      </c>
    </row>
    <row r="311" spans="1:9" x14ac:dyDescent="0.15">
      <c r="A311" s="368" t="s">
        <v>5798</v>
      </c>
      <c r="B311" s="368" t="s">
        <v>1335</v>
      </c>
      <c r="C311" s="368" t="s">
        <v>431</v>
      </c>
      <c r="D311" s="368" t="s">
        <v>1336</v>
      </c>
      <c r="E311" s="370">
        <v>32</v>
      </c>
      <c r="F311" s="371">
        <f t="shared" si="16"/>
        <v>0.32</v>
      </c>
      <c r="G311" s="371">
        <f t="shared" si="17"/>
        <v>2</v>
      </c>
      <c r="H311" s="371" t="str">
        <f t="shared" si="18"/>
        <v/>
      </c>
      <c r="I311" s="371">
        <f t="shared" si="19"/>
        <v>2</v>
      </c>
    </row>
    <row r="312" spans="1:9" x14ac:dyDescent="0.15">
      <c r="A312" s="368" t="s">
        <v>5798</v>
      </c>
      <c r="B312" s="368" t="s">
        <v>1338</v>
      </c>
      <c r="C312" s="368" t="s">
        <v>431</v>
      </c>
      <c r="D312" s="368" t="s">
        <v>1339</v>
      </c>
      <c r="E312" s="370">
        <v>45</v>
      </c>
      <c r="F312" s="371">
        <f t="shared" si="16"/>
        <v>0.45</v>
      </c>
      <c r="G312" s="371">
        <f t="shared" si="17"/>
        <v>2</v>
      </c>
      <c r="H312" s="371" t="str">
        <f t="shared" si="18"/>
        <v/>
      </c>
      <c r="I312" s="371">
        <f t="shared" si="19"/>
        <v>2</v>
      </c>
    </row>
    <row r="313" spans="1:9" x14ac:dyDescent="0.15">
      <c r="A313" s="368" t="s">
        <v>5798</v>
      </c>
      <c r="B313" s="368" t="s">
        <v>1341</v>
      </c>
      <c r="C313" s="368" t="s">
        <v>431</v>
      </c>
      <c r="D313" s="368" t="s">
        <v>1342</v>
      </c>
      <c r="E313" s="370">
        <v>49</v>
      </c>
      <c r="F313" s="371">
        <f t="shared" si="16"/>
        <v>0.49</v>
      </c>
      <c r="G313" s="371">
        <f t="shared" si="17"/>
        <v>2</v>
      </c>
      <c r="H313" s="371" t="str">
        <f t="shared" si="18"/>
        <v/>
      </c>
      <c r="I313" s="371">
        <f t="shared" si="19"/>
        <v>2</v>
      </c>
    </row>
    <row r="314" spans="1:9" x14ac:dyDescent="0.15">
      <c r="A314" s="368" t="s">
        <v>5798</v>
      </c>
      <c r="B314" s="368" t="s">
        <v>1344</v>
      </c>
      <c r="C314" s="368" t="s">
        <v>431</v>
      </c>
      <c r="D314" s="368" t="s">
        <v>1345</v>
      </c>
      <c r="E314" s="370">
        <v>75</v>
      </c>
      <c r="F314" s="371">
        <f t="shared" si="16"/>
        <v>0.75</v>
      </c>
      <c r="G314" s="371">
        <f t="shared" si="17"/>
        <v>2</v>
      </c>
      <c r="H314" s="371" t="str">
        <f t="shared" si="18"/>
        <v/>
      </c>
      <c r="I314" s="371">
        <f t="shared" si="19"/>
        <v>2</v>
      </c>
    </row>
    <row r="315" spans="1:9" x14ac:dyDescent="0.15">
      <c r="A315" s="368" t="s">
        <v>5798</v>
      </c>
      <c r="B315" s="368" t="s">
        <v>1347</v>
      </c>
      <c r="C315" s="368" t="s">
        <v>431</v>
      </c>
      <c r="D315" s="368" t="s">
        <v>1348</v>
      </c>
      <c r="E315" s="370">
        <v>43</v>
      </c>
      <c r="F315" s="371">
        <f t="shared" si="16"/>
        <v>0.43</v>
      </c>
      <c r="G315" s="371">
        <f t="shared" si="17"/>
        <v>2</v>
      </c>
      <c r="H315" s="371" t="str">
        <f t="shared" si="18"/>
        <v/>
      </c>
      <c r="I315" s="371">
        <f t="shared" si="19"/>
        <v>2</v>
      </c>
    </row>
    <row r="316" spans="1:9" x14ac:dyDescent="0.15">
      <c r="A316" s="368" t="s">
        <v>5798</v>
      </c>
      <c r="B316" s="368" t="s">
        <v>1350</v>
      </c>
      <c r="C316" s="368" t="s">
        <v>431</v>
      </c>
      <c r="D316" s="368" t="s">
        <v>5801</v>
      </c>
      <c r="E316" s="370">
        <v>31</v>
      </c>
      <c r="F316" s="371">
        <f t="shared" si="16"/>
        <v>0.31</v>
      </c>
      <c r="G316" s="371">
        <f t="shared" si="17"/>
        <v>2</v>
      </c>
      <c r="H316" s="371" t="str">
        <f t="shared" si="18"/>
        <v/>
      </c>
      <c r="I316" s="371">
        <f t="shared" si="19"/>
        <v>2</v>
      </c>
    </row>
    <row r="317" spans="1:9" x14ac:dyDescent="0.15">
      <c r="A317" s="368" t="s">
        <v>5798</v>
      </c>
      <c r="B317" s="368" t="s">
        <v>1353</v>
      </c>
      <c r="C317" s="368" t="s">
        <v>431</v>
      </c>
      <c r="D317" s="368" t="s">
        <v>1354</v>
      </c>
      <c r="E317" s="370">
        <v>60</v>
      </c>
      <c r="F317" s="371">
        <f t="shared" si="16"/>
        <v>0.6</v>
      </c>
      <c r="G317" s="371">
        <f t="shared" si="17"/>
        <v>2</v>
      </c>
      <c r="H317" s="371" t="str">
        <f t="shared" si="18"/>
        <v/>
      </c>
      <c r="I317" s="371">
        <f t="shared" si="19"/>
        <v>2</v>
      </c>
    </row>
    <row r="318" spans="1:9" x14ac:dyDescent="0.15">
      <c r="A318" s="368" t="s">
        <v>5798</v>
      </c>
      <c r="B318" s="368" t="s">
        <v>1356</v>
      </c>
      <c r="C318" s="368" t="s">
        <v>431</v>
      </c>
      <c r="D318" s="368" t="s">
        <v>1357</v>
      </c>
      <c r="E318" s="370">
        <v>42</v>
      </c>
      <c r="F318" s="371">
        <f t="shared" si="16"/>
        <v>0.42</v>
      </c>
      <c r="G318" s="371">
        <f t="shared" si="17"/>
        <v>2</v>
      </c>
      <c r="H318" s="371" t="str">
        <f t="shared" si="18"/>
        <v/>
      </c>
      <c r="I318" s="371">
        <f t="shared" si="19"/>
        <v>2</v>
      </c>
    </row>
    <row r="319" spans="1:9" x14ac:dyDescent="0.15">
      <c r="A319" s="368" t="s">
        <v>5798</v>
      </c>
      <c r="B319" s="368" t="s">
        <v>1359</v>
      </c>
      <c r="C319" s="368" t="s">
        <v>431</v>
      </c>
      <c r="D319" s="368" t="s">
        <v>1360</v>
      </c>
      <c r="E319" s="370">
        <v>59</v>
      </c>
      <c r="F319" s="371">
        <f t="shared" si="16"/>
        <v>0.59</v>
      </c>
      <c r="G319" s="371">
        <f t="shared" si="17"/>
        <v>2</v>
      </c>
      <c r="H319" s="371" t="str">
        <f t="shared" si="18"/>
        <v/>
      </c>
      <c r="I319" s="371">
        <f t="shared" si="19"/>
        <v>2</v>
      </c>
    </row>
    <row r="320" spans="1:9" x14ac:dyDescent="0.15">
      <c r="A320" s="368" t="s">
        <v>5798</v>
      </c>
      <c r="B320" s="368" t="s">
        <v>1362</v>
      </c>
      <c r="C320" s="368" t="s">
        <v>431</v>
      </c>
      <c r="D320" s="368" t="s">
        <v>1363</v>
      </c>
      <c r="E320" s="370">
        <v>32</v>
      </c>
      <c r="F320" s="371">
        <f t="shared" si="16"/>
        <v>0.32</v>
      </c>
      <c r="G320" s="371">
        <f t="shared" si="17"/>
        <v>2</v>
      </c>
      <c r="H320" s="371" t="str">
        <f t="shared" si="18"/>
        <v/>
      </c>
      <c r="I320" s="371">
        <f t="shared" si="19"/>
        <v>2</v>
      </c>
    </row>
    <row r="321" spans="1:9" x14ac:dyDescent="0.15">
      <c r="A321" s="368" t="s">
        <v>5798</v>
      </c>
      <c r="B321" s="368" t="s">
        <v>1365</v>
      </c>
      <c r="C321" s="368" t="s">
        <v>431</v>
      </c>
      <c r="D321" s="368" t="s">
        <v>1366</v>
      </c>
      <c r="E321" s="370">
        <v>31</v>
      </c>
      <c r="F321" s="371">
        <f t="shared" si="16"/>
        <v>0.31</v>
      </c>
      <c r="G321" s="371">
        <f t="shared" si="17"/>
        <v>2</v>
      </c>
      <c r="H321" s="371" t="str">
        <f t="shared" si="18"/>
        <v/>
      </c>
      <c r="I321" s="371">
        <f t="shared" si="19"/>
        <v>2</v>
      </c>
    </row>
    <row r="322" spans="1:9" x14ac:dyDescent="0.15">
      <c r="A322" s="368" t="s">
        <v>5798</v>
      </c>
      <c r="B322" s="368" t="s">
        <v>1368</v>
      </c>
      <c r="C322" s="368" t="s">
        <v>431</v>
      </c>
      <c r="D322" s="368" t="s">
        <v>1369</v>
      </c>
      <c r="E322" s="370">
        <v>57</v>
      </c>
      <c r="F322" s="371">
        <f t="shared" ref="F322:F385" si="20">IF(A322="都道府県",E322/100000,IF(A322="市区町村",E322/100,"エラー"))</f>
        <v>0.56999999999999995</v>
      </c>
      <c r="G322" s="371">
        <f t="shared" ref="G322:G385" si="21">IF(F322&lt;&gt;"エラー",IF(F322&gt;=$N$16,1,IF(F322&lt;=$N$18,3,2)),"エラー")</f>
        <v>2</v>
      </c>
      <c r="H322" s="371" t="str">
        <f t="shared" ref="H322:H385" si="22">IF(_xlfn.IFNA(VLOOKUP(B322,$T:$T,1,0),"")="","","〇")</f>
        <v/>
      </c>
      <c r="I322" s="371">
        <f t="shared" ref="I322:I385" si="23">IF(H322="〇",1,G322)</f>
        <v>2</v>
      </c>
    </row>
    <row r="323" spans="1:9" x14ac:dyDescent="0.15">
      <c r="A323" s="368" t="s">
        <v>5798</v>
      </c>
      <c r="B323" s="368" t="s">
        <v>1371</v>
      </c>
      <c r="C323" s="368" t="s">
        <v>431</v>
      </c>
      <c r="D323" s="368" t="s">
        <v>1372</v>
      </c>
      <c r="E323" s="370">
        <v>36</v>
      </c>
      <c r="F323" s="371">
        <f t="shared" si="20"/>
        <v>0.36</v>
      </c>
      <c r="G323" s="371">
        <f t="shared" si="21"/>
        <v>2</v>
      </c>
      <c r="H323" s="371" t="str">
        <f t="shared" si="22"/>
        <v/>
      </c>
      <c r="I323" s="371">
        <f t="shared" si="23"/>
        <v>2</v>
      </c>
    </row>
    <row r="324" spans="1:9" x14ac:dyDescent="0.15">
      <c r="A324" s="368" t="s">
        <v>5798</v>
      </c>
      <c r="B324" s="368" t="s">
        <v>1374</v>
      </c>
      <c r="C324" s="368" t="s">
        <v>431</v>
      </c>
      <c r="D324" s="368" t="s">
        <v>1375</v>
      </c>
      <c r="E324" s="370">
        <v>45</v>
      </c>
      <c r="F324" s="371">
        <f t="shared" si="20"/>
        <v>0.45</v>
      </c>
      <c r="G324" s="371">
        <f t="shared" si="21"/>
        <v>2</v>
      </c>
      <c r="H324" s="371" t="str">
        <f t="shared" si="22"/>
        <v/>
      </c>
      <c r="I324" s="371">
        <f t="shared" si="23"/>
        <v>2</v>
      </c>
    </row>
    <row r="325" spans="1:9" x14ac:dyDescent="0.15">
      <c r="A325" s="368" t="s">
        <v>5798</v>
      </c>
      <c r="B325" s="368" t="s">
        <v>1377</v>
      </c>
      <c r="C325" s="368" t="s">
        <v>431</v>
      </c>
      <c r="D325" s="368" t="s">
        <v>5802</v>
      </c>
      <c r="E325" s="370">
        <v>49</v>
      </c>
      <c r="F325" s="371">
        <f t="shared" si="20"/>
        <v>0.49</v>
      </c>
      <c r="G325" s="371">
        <f t="shared" si="21"/>
        <v>2</v>
      </c>
      <c r="H325" s="371" t="str">
        <f t="shared" si="22"/>
        <v/>
      </c>
      <c r="I325" s="371">
        <f t="shared" si="23"/>
        <v>2</v>
      </c>
    </row>
    <row r="326" spans="1:9" x14ac:dyDescent="0.15">
      <c r="A326" s="368" t="s">
        <v>5798</v>
      </c>
      <c r="B326" s="368" t="s">
        <v>1380</v>
      </c>
      <c r="C326" s="368" t="s">
        <v>431</v>
      </c>
      <c r="D326" s="368" t="s">
        <v>1381</v>
      </c>
      <c r="E326" s="370">
        <v>78</v>
      </c>
      <c r="F326" s="371">
        <f t="shared" si="20"/>
        <v>0.78</v>
      </c>
      <c r="G326" s="371">
        <f t="shared" si="21"/>
        <v>2</v>
      </c>
      <c r="H326" s="371" t="str">
        <f t="shared" si="22"/>
        <v/>
      </c>
      <c r="I326" s="371">
        <f t="shared" si="23"/>
        <v>2</v>
      </c>
    </row>
    <row r="327" spans="1:9" x14ac:dyDescent="0.15">
      <c r="A327" s="368" t="s">
        <v>5798</v>
      </c>
      <c r="B327" s="368" t="s">
        <v>1383</v>
      </c>
      <c r="C327" s="368" t="s">
        <v>431</v>
      </c>
      <c r="D327" s="368" t="s">
        <v>1384</v>
      </c>
      <c r="E327" s="370">
        <v>106</v>
      </c>
      <c r="F327" s="371">
        <f t="shared" si="20"/>
        <v>1.06</v>
      </c>
      <c r="G327" s="371">
        <f t="shared" si="21"/>
        <v>1</v>
      </c>
      <c r="H327" s="371" t="str">
        <f t="shared" si="22"/>
        <v/>
      </c>
      <c r="I327" s="371">
        <f t="shared" si="23"/>
        <v>1</v>
      </c>
    </row>
    <row r="328" spans="1:9" x14ac:dyDescent="0.15">
      <c r="A328" s="368" t="s">
        <v>5798</v>
      </c>
      <c r="B328" s="368" t="s">
        <v>1386</v>
      </c>
      <c r="C328" s="368" t="s">
        <v>431</v>
      </c>
      <c r="D328" s="368" t="s">
        <v>1387</v>
      </c>
      <c r="E328" s="370">
        <v>52</v>
      </c>
      <c r="F328" s="371">
        <f t="shared" si="20"/>
        <v>0.52</v>
      </c>
      <c r="G328" s="371">
        <f t="shared" si="21"/>
        <v>2</v>
      </c>
      <c r="H328" s="371" t="str">
        <f t="shared" si="22"/>
        <v/>
      </c>
      <c r="I328" s="371">
        <f t="shared" si="23"/>
        <v>2</v>
      </c>
    </row>
    <row r="329" spans="1:9" x14ac:dyDescent="0.15">
      <c r="A329" s="368" t="s">
        <v>5798</v>
      </c>
      <c r="B329" s="368" t="s">
        <v>1389</v>
      </c>
      <c r="C329" s="368" t="s">
        <v>431</v>
      </c>
      <c r="D329" s="368" t="s">
        <v>1390</v>
      </c>
      <c r="E329" s="370">
        <v>77</v>
      </c>
      <c r="F329" s="371">
        <f t="shared" si="20"/>
        <v>0.77</v>
      </c>
      <c r="G329" s="371">
        <f t="shared" si="21"/>
        <v>2</v>
      </c>
      <c r="H329" s="371" t="str">
        <f t="shared" si="22"/>
        <v/>
      </c>
      <c r="I329" s="371">
        <f t="shared" si="23"/>
        <v>2</v>
      </c>
    </row>
    <row r="330" spans="1:9" x14ac:dyDescent="0.15">
      <c r="A330" s="368" t="s">
        <v>5798</v>
      </c>
      <c r="B330" s="368" t="s">
        <v>1392</v>
      </c>
      <c r="C330" s="368" t="s">
        <v>431</v>
      </c>
      <c r="D330" s="368" t="s">
        <v>1393</v>
      </c>
      <c r="E330" s="370">
        <v>28</v>
      </c>
      <c r="F330" s="371">
        <f t="shared" si="20"/>
        <v>0.28000000000000003</v>
      </c>
      <c r="G330" s="371">
        <f t="shared" si="21"/>
        <v>2</v>
      </c>
      <c r="H330" s="371" t="str">
        <f t="shared" si="22"/>
        <v/>
      </c>
      <c r="I330" s="371">
        <f t="shared" si="23"/>
        <v>2</v>
      </c>
    </row>
    <row r="331" spans="1:9" x14ac:dyDescent="0.15">
      <c r="A331" s="368" t="s">
        <v>5798</v>
      </c>
      <c r="B331" s="368" t="s">
        <v>1395</v>
      </c>
      <c r="C331" s="368" t="s">
        <v>431</v>
      </c>
      <c r="D331" s="368" t="s">
        <v>1396</v>
      </c>
      <c r="E331" s="370">
        <v>35</v>
      </c>
      <c r="F331" s="371">
        <f t="shared" si="20"/>
        <v>0.35</v>
      </c>
      <c r="G331" s="371">
        <f t="shared" si="21"/>
        <v>2</v>
      </c>
      <c r="H331" s="371" t="str">
        <f t="shared" si="22"/>
        <v/>
      </c>
      <c r="I331" s="371">
        <f t="shared" si="23"/>
        <v>2</v>
      </c>
    </row>
    <row r="332" spans="1:9" x14ac:dyDescent="0.15">
      <c r="A332" s="368" t="s">
        <v>5798</v>
      </c>
      <c r="B332" s="368" t="s">
        <v>1398</v>
      </c>
      <c r="C332" s="368" t="s">
        <v>431</v>
      </c>
      <c r="D332" s="368" t="s">
        <v>1399</v>
      </c>
      <c r="E332" s="370">
        <v>38</v>
      </c>
      <c r="F332" s="371">
        <f t="shared" si="20"/>
        <v>0.38</v>
      </c>
      <c r="G332" s="371">
        <f t="shared" si="21"/>
        <v>2</v>
      </c>
      <c r="H332" s="371" t="str">
        <f t="shared" si="22"/>
        <v/>
      </c>
      <c r="I332" s="371">
        <f t="shared" si="23"/>
        <v>2</v>
      </c>
    </row>
    <row r="333" spans="1:9" x14ac:dyDescent="0.15">
      <c r="A333" s="368" t="s">
        <v>5798</v>
      </c>
      <c r="B333" s="368" t="s">
        <v>1401</v>
      </c>
      <c r="C333" s="368" t="s">
        <v>431</v>
      </c>
      <c r="D333" s="368" t="s">
        <v>1402</v>
      </c>
      <c r="E333" s="370">
        <v>42</v>
      </c>
      <c r="F333" s="371">
        <f t="shared" si="20"/>
        <v>0.42</v>
      </c>
      <c r="G333" s="371">
        <f t="shared" si="21"/>
        <v>2</v>
      </c>
      <c r="H333" s="371" t="str">
        <f t="shared" si="22"/>
        <v/>
      </c>
      <c r="I333" s="371">
        <f t="shared" si="23"/>
        <v>2</v>
      </c>
    </row>
    <row r="334" spans="1:9" x14ac:dyDescent="0.15">
      <c r="A334" s="368" t="s">
        <v>5798</v>
      </c>
      <c r="B334" s="368" t="s">
        <v>1404</v>
      </c>
      <c r="C334" s="368" t="s">
        <v>431</v>
      </c>
      <c r="D334" s="368" t="s">
        <v>1405</v>
      </c>
      <c r="E334" s="370">
        <v>93</v>
      </c>
      <c r="F334" s="371">
        <f t="shared" si="20"/>
        <v>0.93</v>
      </c>
      <c r="G334" s="371">
        <f t="shared" si="21"/>
        <v>2</v>
      </c>
      <c r="H334" s="371" t="str">
        <f t="shared" si="22"/>
        <v/>
      </c>
      <c r="I334" s="371">
        <f t="shared" si="23"/>
        <v>2</v>
      </c>
    </row>
    <row r="335" spans="1:9" x14ac:dyDescent="0.15">
      <c r="A335" s="368" t="s">
        <v>5798</v>
      </c>
      <c r="B335" s="368" t="s">
        <v>1407</v>
      </c>
      <c r="C335" s="368" t="s">
        <v>431</v>
      </c>
      <c r="D335" s="368" t="s">
        <v>1408</v>
      </c>
      <c r="E335" s="370">
        <v>29</v>
      </c>
      <c r="F335" s="371">
        <f t="shared" si="20"/>
        <v>0.28999999999999998</v>
      </c>
      <c r="G335" s="371">
        <f t="shared" si="21"/>
        <v>2</v>
      </c>
      <c r="H335" s="371" t="str">
        <f t="shared" si="22"/>
        <v/>
      </c>
      <c r="I335" s="371">
        <f t="shared" si="23"/>
        <v>2</v>
      </c>
    </row>
    <row r="336" spans="1:9" x14ac:dyDescent="0.15">
      <c r="A336" s="368" t="s">
        <v>5798</v>
      </c>
      <c r="B336" s="368" t="s">
        <v>1412</v>
      </c>
      <c r="C336" s="368" t="s">
        <v>434</v>
      </c>
      <c r="D336" s="368" t="s">
        <v>1413</v>
      </c>
      <c r="E336" s="370">
        <v>65</v>
      </c>
      <c r="F336" s="371">
        <f t="shared" si="20"/>
        <v>0.65</v>
      </c>
      <c r="G336" s="371">
        <f t="shared" si="21"/>
        <v>2</v>
      </c>
      <c r="H336" s="371" t="str">
        <f t="shared" si="22"/>
        <v/>
      </c>
      <c r="I336" s="371">
        <f t="shared" si="23"/>
        <v>2</v>
      </c>
    </row>
    <row r="337" spans="1:9" x14ac:dyDescent="0.15">
      <c r="A337" s="368" t="s">
        <v>5798</v>
      </c>
      <c r="B337" s="368" t="s">
        <v>1415</v>
      </c>
      <c r="C337" s="368" t="s">
        <v>434</v>
      </c>
      <c r="D337" s="368" t="s">
        <v>1416</v>
      </c>
      <c r="E337" s="370">
        <v>50</v>
      </c>
      <c r="F337" s="371">
        <f t="shared" si="20"/>
        <v>0.5</v>
      </c>
      <c r="G337" s="371">
        <f t="shared" si="21"/>
        <v>2</v>
      </c>
      <c r="H337" s="371" t="str">
        <f t="shared" si="22"/>
        <v/>
      </c>
      <c r="I337" s="371">
        <f t="shared" si="23"/>
        <v>2</v>
      </c>
    </row>
    <row r="338" spans="1:9" x14ac:dyDescent="0.15">
      <c r="A338" s="368" t="s">
        <v>5798</v>
      </c>
      <c r="B338" s="368" t="s">
        <v>1418</v>
      </c>
      <c r="C338" s="368" t="s">
        <v>434</v>
      </c>
      <c r="D338" s="368" t="s">
        <v>1419</v>
      </c>
      <c r="E338" s="370">
        <v>33</v>
      </c>
      <c r="F338" s="371">
        <f t="shared" si="20"/>
        <v>0.33</v>
      </c>
      <c r="G338" s="371">
        <f t="shared" si="21"/>
        <v>2</v>
      </c>
      <c r="H338" s="371" t="str">
        <f t="shared" si="22"/>
        <v/>
      </c>
      <c r="I338" s="371">
        <f t="shared" si="23"/>
        <v>2</v>
      </c>
    </row>
    <row r="339" spans="1:9" x14ac:dyDescent="0.15">
      <c r="A339" s="368" t="s">
        <v>5798</v>
      </c>
      <c r="B339" s="368" t="s">
        <v>1421</v>
      </c>
      <c r="C339" s="368" t="s">
        <v>434</v>
      </c>
      <c r="D339" s="368" t="s">
        <v>1422</v>
      </c>
      <c r="E339" s="370">
        <v>42</v>
      </c>
      <c r="F339" s="371">
        <f t="shared" si="20"/>
        <v>0.42</v>
      </c>
      <c r="G339" s="371">
        <f t="shared" si="21"/>
        <v>2</v>
      </c>
      <c r="H339" s="371" t="str">
        <f t="shared" si="22"/>
        <v/>
      </c>
      <c r="I339" s="371">
        <f t="shared" si="23"/>
        <v>2</v>
      </c>
    </row>
    <row r="340" spans="1:9" x14ac:dyDescent="0.15">
      <c r="A340" s="368" t="s">
        <v>5798</v>
      </c>
      <c r="B340" s="368" t="s">
        <v>1424</v>
      </c>
      <c r="C340" s="368" t="s">
        <v>434</v>
      </c>
      <c r="D340" s="368" t="s">
        <v>1425</v>
      </c>
      <c r="E340" s="370">
        <v>34</v>
      </c>
      <c r="F340" s="371">
        <f t="shared" si="20"/>
        <v>0.34</v>
      </c>
      <c r="G340" s="371">
        <f t="shared" si="21"/>
        <v>2</v>
      </c>
      <c r="H340" s="371" t="str">
        <f t="shared" si="22"/>
        <v/>
      </c>
      <c r="I340" s="371">
        <f t="shared" si="23"/>
        <v>2</v>
      </c>
    </row>
    <row r="341" spans="1:9" x14ac:dyDescent="0.15">
      <c r="A341" s="368" t="s">
        <v>5798</v>
      </c>
      <c r="B341" s="368" t="s">
        <v>1427</v>
      </c>
      <c r="C341" s="368" t="s">
        <v>434</v>
      </c>
      <c r="D341" s="368" t="s">
        <v>1428</v>
      </c>
      <c r="E341" s="370">
        <v>32</v>
      </c>
      <c r="F341" s="371">
        <f t="shared" si="20"/>
        <v>0.32</v>
      </c>
      <c r="G341" s="371">
        <f t="shared" si="21"/>
        <v>2</v>
      </c>
      <c r="H341" s="371" t="str">
        <f t="shared" si="22"/>
        <v/>
      </c>
      <c r="I341" s="371">
        <f t="shared" si="23"/>
        <v>2</v>
      </c>
    </row>
    <row r="342" spans="1:9" x14ac:dyDescent="0.15">
      <c r="A342" s="368" t="s">
        <v>5798</v>
      </c>
      <c r="B342" s="368" t="s">
        <v>1430</v>
      </c>
      <c r="C342" s="368" t="s">
        <v>434</v>
      </c>
      <c r="D342" s="368" t="s">
        <v>1431</v>
      </c>
      <c r="E342" s="370">
        <v>32</v>
      </c>
      <c r="F342" s="371">
        <f t="shared" si="20"/>
        <v>0.32</v>
      </c>
      <c r="G342" s="371">
        <f t="shared" si="21"/>
        <v>2</v>
      </c>
      <c r="H342" s="371" t="str">
        <f t="shared" si="22"/>
        <v/>
      </c>
      <c r="I342" s="371">
        <f t="shared" si="23"/>
        <v>2</v>
      </c>
    </row>
    <row r="343" spans="1:9" x14ac:dyDescent="0.15">
      <c r="A343" s="368" t="s">
        <v>5798</v>
      </c>
      <c r="B343" s="368" t="s">
        <v>1433</v>
      </c>
      <c r="C343" s="368" t="s">
        <v>434</v>
      </c>
      <c r="D343" s="368" t="s">
        <v>1434</v>
      </c>
      <c r="E343" s="370">
        <v>35</v>
      </c>
      <c r="F343" s="371">
        <f t="shared" si="20"/>
        <v>0.35</v>
      </c>
      <c r="G343" s="371">
        <f t="shared" si="21"/>
        <v>2</v>
      </c>
      <c r="H343" s="371" t="str">
        <f t="shared" si="22"/>
        <v/>
      </c>
      <c r="I343" s="371">
        <f t="shared" si="23"/>
        <v>2</v>
      </c>
    </row>
    <row r="344" spans="1:9" x14ac:dyDescent="0.15">
      <c r="A344" s="368" t="s">
        <v>5798</v>
      </c>
      <c r="B344" s="368" t="s">
        <v>1436</v>
      </c>
      <c r="C344" s="368" t="s">
        <v>434</v>
      </c>
      <c r="D344" s="368" t="s">
        <v>1437</v>
      </c>
      <c r="E344" s="370">
        <v>35</v>
      </c>
      <c r="F344" s="371">
        <f t="shared" si="20"/>
        <v>0.35</v>
      </c>
      <c r="G344" s="371">
        <f t="shared" si="21"/>
        <v>2</v>
      </c>
      <c r="H344" s="371" t="str">
        <f t="shared" si="22"/>
        <v/>
      </c>
      <c r="I344" s="371">
        <f t="shared" si="23"/>
        <v>2</v>
      </c>
    </row>
    <row r="345" spans="1:9" x14ac:dyDescent="0.15">
      <c r="A345" s="368" t="s">
        <v>5798</v>
      </c>
      <c r="B345" s="368" t="s">
        <v>1439</v>
      </c>
      <c r="C345" s="368" t="s">
        <v>434</v>
      </c>
      <c r="D345" s="368" t="s">
        <v>1440</v>
      </c>
      <c r="E345" s="370">
        <v>35</v>
      </c>
      <c r="F345" s="371">
        <f t="shared" si="20"/>
        <v>0.35</v>
      </c>
      <c r="G345" s="371">
        <f t="shared" si="21"/>
        <v>2</v>
      </c>
      <c r="H345" s="371" t="str">
        <f t="shared" si="22"/>
        <v/>
      </c>
      <c r="I345" s="371">
        <f t="shared" si="23"/>
        <v>2</v>
      </c>
    </row>
    <row r="346" spans="1:9" x14ac:dyDescent="0.15">
      <c r="A346" s="368" t="s">
        <v>5798</v>
      </c>
      <c r="B346" s="368" t="s">
        <v>1442</v>
      </c>
      <c r="C346" s="368" t="s">
        <v>434</v>
      </c>
      <c r="D346" s="368" t="s">
        <v>1443</v>
      </c>
      <c r="E346" s="370">
        <v>27</v>
      </c>
      <c r="F346" s="371">
        <f t="shared" si="20"/>
        <v>0.27</v>
      </c>
      <c r="G346" s="371">
        <f t="shared" si="21"/>
        <v>2</v>
      </c>
      <c r="H346" s="371" t="str">
        <f t="shared" si="22"/>
        <v/>
      </c>
      <c r="I346" s="371">
        <f t="shared" si="23"/>
        <v>2</v>
      </c>
    </row>
    <row r="347" spans="1:9" x14ac:dyDescent="0.15">
      <c r="A347" s="368" t="s">
        <v>5798</v>
      </c>
      <c r="B347" s="368" t="s">
        <v>1445</v>
      </c>
      <c r="C347" s="368" t="s">
        <v>434</v>
      </c>
      <c r="D347" s="368" t="s">
        <v>1446</v>
      </c>
      <c r="E347" s="370">
        <v>36</v>
      </c>
      <c r="F347" s="371">
        <f t="shared" si="20"/>
        <v>0.36</v>
      </c>
      <c r="G347" s="371">
        <f t="shared" si="21"/>
        <v>2</v>
      </c>
      <c r="H347" s="371" t="str">
        <f t="shared" si="22"/>
        <v/>
      </c>
      <c r="I347" s="371">
        <f t="shared" si="23"/>
        <v>2</v>
      </c>
    </row>
    <row r="348" spans="1:9" x14ac:dyDescent="0.15">
      <c r="A348" s="368" t="s">
        <v>5798</v>
      </c>
      <c r="B348" s="368" t="s">
        <v>1448</v>
      </c>
      <c r="C348" s="368" t="s">
        <v>434</v>
      </c>
      <c r="D348" s="368" t="s">
        <v>1449</v>
      </c>
      <c r="E348" s="370">
        <v>27</v>
      </c>
      <c r="F348" s="371">
        <f t="shared" si="20"/>
        <v>0.27</v>
      </c>
      <c r="G348" s="371">
        <f t="shared" si="21"/>
        <v>2</v>
      </c>
      <c r="H348" s="371" t="str">
        <f t="shared" si="22"/>
        <v/>
      </c>
      <c r="I348" s="371">
        <f t="shared" si="23"/>
        <v>2</v>
      </c>
    </row>
    <row r="349" spans="1:9" x14ac:dyDescent="0.15">
      <c r="A349" s="368" t="s">
        <v>5798</v>
      </c>
      <c r="B349" s="368" t="s">
        <v>1451</v>
      </c>
      <c r="C349" s="368" t="s">
        <v>434</v>
      </c>
      <c r="D349" s="368" t="s">
        <v>1452</v>
      </c>
      <c r="E349" s="370">
        <v>38</v>
      </c>
      <c r="F349" s="371">
        <f t="shared" si="20"/>
        <v>0.38</v>
      </c>
      <c r="G349" s="371">
        <f t="shared" si="21"/>
        <v>2</v>
      </c>
      <c r="H349" s="371" t="str">
        <f t="shared" si="22"/>
        <v/>
      </c>
      <c r="I349" s="371">
        <f t="shared" si="23"/>
        <v>2</v>
      </c>
    </row>
    <row r="350" spans="1:9" x14ac:dyDescent="0.15">
      <c r="A350" s="368" t="s">
        <v>5798</v>
      </c>
      <c r="B350" s="368" t="s">
        <v>1454</v>
      </c>
      <c r="C350" s="368" t="s">
        <v>434</v>
      </c>
      <c r="D350" s="368" t="s">
        <v>1455</v>
      </c>
      <c r="E350" s="370">
        <v>12</v>
      </c>
      <c r="F350" s="371">
        <f t="shared" si="20"/>
        <v>0.12</v>
      </c>
      <c r="G350" s="371">
        <f t="shared" si="21"/>
        <v>2</v>
      </c>
      <c r="H350" s="371" t="str">
        <f t="shared" si="22"/>
        <v/>
      </c>
      <c r="I350" s="371">
        <f t="shared" si="23"/>
        <v>2</v>
      </c>
    </row>
    <row r="351" spans="1:9" x14ac:dyDescent="0.15">
      <c r="A351" s="368" t="s">
        <v>5798</v>
      </c>
      <c r="B351" s="368" t="s">
        <v>1457</v>
      </c>
      <c r="C351" s="368" t="s">
        <v>434</v>
      </c>
      <c r="D351" s="368" t="s">
        <v>1458</v>
      </c>
      <c r="E351" s="370">
        <v>13</v>
      </c>
      <c r="F351" s="371">
        <f t="shared" si="20"/>
        <v>0.13</v>
      </c>
      <c r="G351" s="371">
        <f t="shared" si="21"/>
        <v>2</v>
      </c>
      <c r="H351" s="371" t="str">
        <f t="shared" si="22"/>
        <v/>
      </c>
      <c r="I351" s="371">
        <f t="shared" si="23"/>
        <v>2</v>
      </c>
    </row>
    <row r="352" spans="1:9" x14ac:dyDescent="0.15">
      <c r="A352" s="368" t="s">
        <v>5798</v>
      </c>
      <c r="B352" s="368" t="s">
        <v>1460</v>
      </c>
      <c r="C352" s="368" t="s">
        <v>434</v>
      </c>
      <c r="D352" s="368" t="s">
        <v>1461</v>
      </c>
      <c r="E352" s="370">
        <v>25</v>
      </c>
      <c r="F352" s="371">
        <f t="shared" si="20"/>
        <v>0.25</v>
      </c>
      <c r="G352" s="371">
        <f t="shared" si="21"/>
        <v>2</v>
      </c>
      <c r="H352" s="371" t="str">
        <f t="shared" si="22"/>
        <v/>
      </c>
      <c r="I352" s="371">
        <f t="shared" si="23"/>
        <v>2</v>
      </c>
    </row>
    <row r="353" spans="1:9" x14ac:dyDescent="0.15">
      <c r="A353" s="368" t="s">
        <v>5798</v>
      </c>
      <c r="B353" s="368" t="s">
        <v>1463</v>
      </c>
      <c r="C353" s="368" t="s">
        <v>434</v>
      </c>
      <c r="D353" s="368" t="s">
        <v>1464</v>
      </c>
      <c r="E353" s="370">
        <v>18</v>
      </c>
      <c r="F353" s="371">
        <f t="shared" si="20"/>
        <v>0.18</v>
      </c>
      <c r="G353" s="371">
        <f t="shared" si="21"/>
        <v>2</v>
      </c>
      <c r="H353" s="371" t="str">
        <f t="shared" si="22"/>
        <v/>
      </c>
      <c r="I353" s="371">
        <f t="shared" si="23"/>
        <v>2</v>
      </c>
    </row>
    <row r="354" spans="1:9" x14ac:dyDescent="0.15">
      <c r="A354" s="368" t="s">
        <v>5798</v>
      </c>
      <c r="B354" s="368" t="s">
        <v>1466</v>
      </c>
      <c r="C354" s="368" t="s">
        <v>434</v>
      </c>
      <c r="D354" s="368" t="s">
        <v>1467</v>
      </c>
      <c r="E354" s="370">
        <v>24</v>
      </c>
      <c r="F354" s="371">
        <f t="shared" si="20"/>
        <v>0.24</v>
      </c>
      <c r="G354" s="371">
        <f t="shared" si="21"/>
        <v>2</v>
      </c>
      <c r="H354" s="371" t="str">
        <f t="shared" si="22"/>
        <v/>
      </c>
      <c r="I354" s="371">
        <f t="shared" si="23"/>
        <v>2</v>
      </c>
    </row>
    <row r="355" spans="1:9" x14ac:dyDescent="0.15">
      <c r="A355" s="368" t="s">
        <v>5798</v>
      </c>
      <c r="B355" s="368" t="s">
        <v>1469</v>
      </c>
      <c r="C355" s="368" t="s">
        <v>434</v>
      </c>
      <c r="D355" s="368" t="s">
        <v>1470</v>
      </c>
      <c r="E355" s="370">
        <v>24</v>
      </c>
      <c r="F355" s="371">
        <f t="shared" si="20"/>
        <v>0.24</v>
      </c>
      <c r="G355" s="371">
        <f t="shared" si="21"/>
        <v>2</v>
      </c>
      <c r="H355" s="371" t="str">
        <f t="shared" si="22"/>
        <v/>
      </c>
      <c r="I355" s="371">
        <f t="shared" si="23"/>
        <v>2</v>
      </c>
    </row>
    <row r="356" spans="1:9" x14ac:dyDescent="0.15">
      <c r="A356" s="368" t="s">
        <v>5798</v>
      </c>
      <c r="B356" s="368" t="s">
        <v>1472</v>
      </c>
      <c r="C356" s="368" t="s">
        <v>434</v>
      </c>
      <c r="D356" s="368" t="s">
        <v>1473</v>
      </c>
      <c r="E356" s="370">
        <v>21</v>
      </c>
      <c r="F356" s="371">
        <f t="shared" si="20"/>
        <v>0.21</v>
      </c>
      <c r="G356" s="371">
        <f t="shared" si="21"/>
        <v>2</v>
      </c>
      <c r="H356" s="371" t="str">
        <f t="shared" si="22"/>
        <v/>
      </c>
      <c r="I356" s="371">
        <f t="shared" si="23"/>
        <v>2</v>
      </c>
    </row>
    <row r="357" spans="1:9" x14ac:dyDescent="0.15">
      <c r="A357" s="368" t="s">
        <v>5798</v>
      </c>
      <c r="B357" s="368" t="s">
        <v>1475</v>
      </c>
      <c r="C357" s="368" t="s">
        <v>434</v>
      </c>
      <c r="D357" s="368" t="s">
        <v>1476</v>
      </c>
      <c r="E357" s="370">
        <v>34</v>
      </c>
      <c r="F357" s="371">
        <f t="shared" si="20"/>
        <v>0.34</v>
      </c>
      <c r="G357" s="371">
        <f t="shared" si="21"/>
        <v>2</v>
      </c>
      <c r="H357" s="371" t="str">
        <f t="shared" si="22"/>
        <v/>
      </c>
      <c r="I357" s="371">
        <f t="shared" si="23"/>
        <v>2</v>
      </c>
    </row>
    <row r="358" spans="1:9" x14ac:dyDescent="0.15">
      <c r="A358" s="368" t="s">
        <v>5798</v>
      </c>
      <c r="B358" s="368" t="s">
        <v>1478</v>
      </c>
      <c r="C358" s="368" t="s">
        <v>434</v>
      </c>
      <c r="D358" s="368" t="s">
        <v>1479</v>
      </c>
      <c r="E358" s="370">
        <v>24</v>
      </c>
      <c r="F358" s="371">
        <f t="shared" si="20"/>
        <v>0.24</v>
      </c>
      <c r="G358" s="371">
        <f t="shared" si="21"/>
        <v>2</v>
      </c>
      <c r="H358" s="371" t="str">
        <f t="shared" si="22"/>
        <v/>
      </c>
      <c r="I358" s="371">
        <f t="shared" si="23"/>
        <v>2</v>
      </c>
    </row>
    <row r="359" spans="1:9" x14ac:dyDescent="0.15">
      <c r="A359" s="368" t="s">
        <v>5798</v>
      </c>
      <c r="B359" s="368" t="s">
        <v>1481</v>
      </c>
      <c r="C359" s="368" t="s">
        <v>434</v>
      </c>
      <c r="D359" s="368" t="s">
        <v>1482</v>
      </c>
      <c r="E359" s="370">
        <v>25</v>
      </c>
      <c r="F359" s="371">
        <f t="shared" si="20"/>
        <v>0.25</v>
      </c>
      <c r="G359" s="371">
        <f t="shared" si="21"/>
        <v>2</v>
      </c>
      <c r="H359" s="371" t="str">
        <f t="shared" si="22"/>
        <v/>
      </c>
      <c r="I359" s="371">
        <f t="shared" si="23"/>
        <v>2</v>
      </c>
    </row>
    <row r="360" spans="1:9" x14ac:dyDescent="0.15">
      <c r="A360" s="368" t="s">
        <v>5798</v>
      </c>
      <c r="B360" s="368" t="s">
        <v>1484</v>
      </c>
      <c r="C360" s="368" t="s">
        <v>434</v>
      </c>
      <c r="D360" s="368" t="s">
        <v>1485</v>
      </c>
      <c r="E360" s="370">
        <v>13</v>
      </c>
      <c r="F360" s="371">
        <f t="shared" si="20"/>
        <v>0.13</v>
      </c>
      <c r="G360" s="371">
        <f t="shared" si="21"/>
        <v>2</v>
      </c>
      <c r="H360" s="371" t="str">
        <f t="shared" si="22"/>
        <v/>
      </c>
      <c r="I360" s="371">
        <f t="shared" si="23"/>
        <v>2</v>
      </c>
    </row>
    <row r="361" spans="1:9" x14ac:dyDescent="0.15">
      <c r="A361" s="368" t="s">
        <v>5798</v>
      </c>
      <c r="B361" s="368" t="s">
        <v>1489</v>
      </c>
      <c r="C361" s="368" t="s">
        <v>438</v>
      </c>
      <c r="D361" s="368" t="s">
        <v>1490</v>
      </c>
      <c r="E361" s="370">
        <v>74</v>
      </c>
      <c r="F361" s="371">
        <f t="shared" si="20"/>
        <v>0.74</v>
      </c>
      <c r="G361" s="371">
        <f t="shared" si="21"/>
        <v>2</v>
      </c>
      <c r="H361" s="371" t="str">
        <f t="shared" si="22"/>
        <v/>
      </c>
      <c r="I361" s="371">
        <f t="shared" si="23"/>
        <v>2</v>
      </c>
    </row>
    <row r="362" spans="1:9" x14ac:dyDescent="0.15">
      <c r="A362" s="368" t="s">
        <v>5798</v>
      </c>
      <c r="B362" s="368" t="s">
        <v>1492</v>
      </c>
      <c r="C362" s="368" t="s">
        <v>438</v>
      </c>
      <c r="D362" s="368" t="s">
        <v>1493</v>
      </c>
      <c r="E362" s="370">
        <v>59</v>
      </c>
      <c r="F362" s="371">
        <f t="shared" si="20"/>
        <v>0.59</v>
      </c>
      <c r="G362" s="371">
        <f t="shared" si="21"/>
        <v>2</v>
      </c>
      <c r="H362" s="371" t="str">
        <f t="shared" si="22"/>
        <v/>
      </c>
      <c r="I362" s="371">
        <f t="shared" si="23"/>
        <v>2</v>
      </c>
    </row>
    <row r="363" spans="1:9" x14ac:dyDescent="0.15">
      <c r="A363" s="368" t="s">
        <v>5798</v>
      </c>
      <c r="B363" s="368" t="s">
        <v>1495</v>
      </c>
      <c r="C363" s="368" t="s">
        <v>438</v>
      </c>
      <c r="D363" s="368" t="s">
        <v>1496</v>
      </c>
      <c r="E363" s="370">
        <v>41</v>
      </c>
      <c r="F363" s="371">
        <f t="shared" si="20"/>
        <v>0.41</v>
      </c>
      <c r="G363" s="371">
        <f t="shared" si="21"/>
        <v>2</v>
      </c>
      <c r="H363" s="371" t="str">
        <f t="shared" si="22"/>
        <v/>
      </c>
      <c r="I363" s="371">
        <f t="shared" si="23"/>
        <v>2</v>
      </c>
    </row>
    <row r="364" spans="1:9" x14ac:dyDescent="0.15">
      <c r="A364" s="368" t="s">
        <v>5798</v>
      </c>
      <c r="B364" s="368" t="s">
        <v>1498</v>
      </c>
      <c r="C364" s="368" t="s">
        <v>438</v>
      </c>
      <c r="D364" s="368" t="s">
        <v>1499</v>
      </c>
      <c r="E364" s="370">
        <v>48</v>
      </c>
      <c r="F364" s="371">
        <f t="shared" si="20"/>
        <v>0.48</v>
      </c>
      <c r="G364" s="371">
        <f t="shared" si="21"/>
        <v>2</v>
      </c>
      <c r="H364" s="371" t="str">
        <f t="shared" si="22"/>
        <v/>
      </c>
      <c r="I364" s="371">
        <f t="shared" si="23"/>
        <v>2</v>
      </c>
    </row>
    <row r="365" spans="1:9" x14ac:dyDescent="0.15">
      <c r="A365" s="368" t="s">
        <v>5798</v>
      </c>
      <c r="B365" s="368" t="s">
        <v>1501</v>
      </c>
      <c r="C365" s="368" t="s">
        <v>438</v>
      </c>
      <c r="D365" s="368" t="s">
        <v>1502</v>
      </c>
      <c r="E365" s="370">
        <v>50</v>
      </c>
      <c r="F365" s="371">
        <f t="shared" si="20"/>
        <v>0.5</v>
      </c>
      <c r="G365" s="371">
        <f t="shared" si="21"/>
        <v>2</v>
      </c>
      <c r="H365" s="371" t="str">
        <f t="shared" si="22"/>
        <v/>
      </c>
      <c r="I365" s="371">
        <f t="shared" si="23"/>
        <v>2</v>
      </c>
    </row>
    <row r="366" spans="1:9" x14ac:dyDescent="0.15">
      <c r="A366" s="368" t="s">
        <v>5798</v>
      </c>
      <c r="B366" s="368" t="s">
        <v>1504</v>
      </c>
      <c r="C366" s="368" t="s">
        <v>438</v>
      </c>
      <c r="D366" s="368" t="s">
        <v>1505</v>
      </c>
      <c r="E366" s="370">
        <v>53</v>
      </c>
      <c r="F366" s="371">
        <f t="shared" si="20"/>
        <v>0.53</v>
      </c>
      <c r="G366" s="371">
        <f t="shared" si="21"/>
        <v>2</v>
      </c>
      <c r="H366" s="371" t="str">
        <f t="shared" si="22"/>
        <v/>
      </c>
      <c r="I366" s="371">
        <f t="shared" si="23"/>
        <v>2</v>
      </c>
    </row>
    <row r="367" spans="1:9" x14ac:dyDescent="0.15">
      <c r="A367" s="368" t="s">
        <v>5798</v>
      </c>
      <c r="B367" s="368" t="s">
        <v>1507</v>
      </c>
      <c r="C367" s="368" t="s">
        <v>438</v>
      </c>
      <c r="D367" s="368" t="s">
        <v>1508</v>
      </c>
      <c r="E367" s="370">
        <v>48</v>
      </c>
      <c r="F367" s="371">
        <f t="shared" si="20"/>
        <v>0.48</v>
      </c>
      <c r="G367" s="371">
        <f t="shared" si="21"/>
        <v>2</v>
      </c>
      <c r="H367" s="371" t="str">
        <f t="shared" si="22"/>
        <v/>
      </c>
      <c r="I367" s="371">
        <f t="shared" si="23"/>
        <v>2</v>
      </c>
    </row>
    <row r="368" spans="1:9" x14ac:dyDescent="0.15">
      <c r="A368" s="368" t="s">
        <v>5798</v>
      </c>
      <c r="B368" s="368" t="s">
        <v>1510</v>
      </c>
      <c r="C368" s="368" t="s">
        <v>438</v>
      </c>
      <c r="D368" s="368" t="s">
        <v>1511</v>
      </c>
      <c r="E368" s="370">
        <v>35</v>
      </c>
      <c r="F368" s="371">
        <f t="shared" si="20"/>
        <v>0.35</v>
      </c>
      <c r="G368" s="371">
        <f t="shared" si="21"/>
        <v>2</v>
      </c>
      <c r="H368" s="371" t="str">
        <f t="shared" si="22"/>
        <v/>
      </c>
      <c r="I368" s="371">
        <f t="shared" si="23"/>
        <v>2</v>
      </c>
    </row>
    <row r="369" spans="1:9" x14ac:dyDescent="0.15">
      <c r="A369" s="368" t="s">
        <v>5798</v>
      </c>
      <c r="B369" s="368" t="s">
        <v>1513</v>
      </c>
      <c r="C369" s="368" t="s">
        <v>438</v>
      </c>
      <c r="D369" s="368" t="s">
        <v>1514</v>
      </c>
      <c r="E369" s="370">
        <v>42</v>
      </c>
      <c r="F369" s="371">
        <f t="shared" si="20"/>
        <v>0.42</v>
      </c>
      <c r="G369" s="371">
        <f t="shared" si="21"/>
        <v>2</v>
      </c>
      <c r="H369" s="371" t="str">
        <f t="shared" si="22"/>
        <v/>
      </c>
      <c r="I369" s="371">
        <f t="shared" si="23"/>
        <v>2</v>
      </c>
    </row>
    <row r="370" spans="1:9" x14ac:dyDescent="0.15">
      <c r="A370" s="368" t="s">
        <v>5798</v>
      </c>
      <c r="B370" s="368" t="s">
        <v>1516</v>
      </c>
      <c r="C370" s="368" t="s">
        <v>438</v>
      </c>
      <c r="D370" s="368" t="s">
        <v>1517</v>
      </c>
      <c r="E370" s="370">
        <v>65</v>
      </c>
      <c r="F370" s="371">
        <f t="shared" si="20"/>
        <v>0.65</v>
      </c>
      <c r="G370" s="371">
        <f t="shared" si="21"/>
        <v>2</v>
      </c>
      <c r="H370" s="371" t="str">
        <f t="shared" si="22"/>
        <v/>
      </c>
      <c r="I370" s="371">
        <f t="shared" si="23"/>
        <v>2</v>
      </c>
    </row>
    <row r="371" spans="1:9" x14ac:dyDescent="0.15">
      <c r="A371" s="368" t="s">
        <v>5798</v>
      </c>
      <c r="B371" s="368" t="s">
        <v>1519</v>
      </c>
      <c r="C371" s="368" t="s">
        <v>438</v>
      </c>
      <c r="D371" s="368" t="s">
        <v>1520</v>
      </c>
      <c r="E371" s="370">
        <v>62</v>
      </c>
      <c r="F371" s="371">
        <f t="shared" si="20"/>
        <v>0.62</v>
      </c>
      <c r="G371" s="371">
        <f t="shared" si="21"/>
        <v>2</v>
      </c>
      <c r="H371" s="371" t="str">
        <f t="shared" si="22"/>
        <v/>
      </c>
      <c r="I371" s="371">
        <f t="shared" si="23"/>
        <v>2</v>
      </c>
    </row>
    <row r="372" spans="1:9" x14ac:dyDescent="0.15">
      <c r="A372" s="368" t="s">
        <v>5798</v>
      </c>
      <c r="B372" s="368" t="s">
        <v>1522</v>
      </c>
      <c r="C372" s="368" t="s">
        <v>438</v>
      </c>
      <c r="D372" s="368" t="s">
        <v>1523</v>
      </c>
      <c r="E372" s="370">
        <v>28</v>
      </c>
      <c r="F372" s="371">
        <f t="shared" si="20"/>
        <v>0.28000000000000003</v>
      </c>
      <c r="G372" s="371">
        <f t="shared" si="21"/>
        <v>2</v>
      </c>
      <c r="H372" s="371" t="str">
        <f t="shared" si="22"/>
        <v/>
      </c>
      <c r="I372" s="371">
        <f t="shared" si="23"/>
        <v>2</v>
      </c>
    </row>
    <row r="373" spans="1:9" x14ac:dyDescent="0.15">
      <c r="A373" s="368" t="s">
        <v>5798</v>
      </c>
      <c r="B373" s="368" t="s">
        <v>1525</v>
      </c>
      <c r="C373" s="368" t="s">
        <v>438</v>
      </c>
      <c r="D373" s="368" t="s">
        <v>1526</v>
      </c>
      <c r="E373" s="370">
        <v>47</v>
      </c>
      <c r="F373" s="371">
        <f t="shared" si="20"/>
        <v>0.47</v>
      </c>
      <c r="G373" s="371">
        <f t="shared" si="21"/>
        <v>2</v>
      </c>
      <c r="H373" s="371" t="str">
        <f t="shared" si="22"/>
        <v/>
      </c>
      <c r="I373" s="371">
        <f t="shared" si="23"/>
        <v>2</v>
      </c>
    </row>
    <row r="374" spans="1:9" x14ac:dyDescent="0.15">
      <c r="A374" s="368" t="s">
        <v>5798</v>
      </c>
      <c r="B374" s="368" t="s">
        <v>1528</v>
      </c>
      <c r="C374" s="368" t="s">
        <v>438</v>
      </c>
      <c r="D374" s="368" t="s">
        <v>1529</v>
      </c>
      <c r="E374" s="370">
        <v>38</v>
      </c>
      <c r="F374" s="371">
        <f t="shared" si="20"/>
        <v>0.38</v>
      </c>
      <c r="G374" s="371">
        <f t="shared" si="21"/>
        <v>2</v>
      </c>
      <c r="H374" s="371" t="str">
        <f t="shared" si="22"/>
        <v/>
      </c>
      <c r="I374" s="371">
        <f t="shared" si="23"/>
        <v>2</v>
      </c>
    </row>
    <row r="375" spans="1:9" x14ac:dyDescent="0.15">
      <c r="A375" s="368" t="s">
        <v>5798</v>
      </c>
      <c r="B375" s="368" t="s">
        <v>1531</v>
      </c>
      <c r="C375" s="368" t="s">
        <v>438</v>
      </c>
      <c r="D375" s="368" t="s">
        <v>1532</v>
      </c>
      <c r="E375" s="370">
        <v>35</v>
      </c>
      <c r="F375" s="371">
        <f t="shared" si="20"/>
        <v>0.35</v>
      </c>
      <c r="G375" s="371">
        <f t="shared" si="21"/>
        <v>2</v>
      </c>
      <c r="H375" s="371" t="str">
        <f t="shared" si="22"/>
        <v/>
      </c>
      <c r="I375" s="371">
        <f t="shared" si="23"/>
        <v>2</v>
      </c>
    </row>
    <row r="376" spans="1:9" x14ac:dyDescent="0.15">
      <c r="A376" s="368" t="s">
        <v>5798</v>
      </c>
      <c r="B376" s="368" t="s">
        <v>1534</v>
      </c>
      <c r="C376" s="368" t="s">
        <v>438</v>
      </c>
      <c r="D376" s="368" t="s">
        <v>1535</v>
      </c>
      <c r="E376" s="370">
        <v>44</v>
      </c>
      <c r="F376" s="371">
        <f t="shared" si="20"/>
        <v>0.44</v>
      </c>
      <c r="G376" s="371">
        <f t="shared" si="21"/>
        <v>2</v>
      </c>
      <c r="H376" s="371" t="str">
        <f t="shared" si="22"/>
        <v/>
      </c>
      <c r="I376" s="371">
        <f t="shared" si="23"/>
        <v>2</v>
      </c>
    </row>
    <row r="377" spans="1:9" x14ac:dyDescent="0.15">
      <c r="A377" s="368" t="s">
        <v>5798</v>
      </c>
      <c r="B377" s="368" t="s">
        <v>1537</v>
      </c>
      <c r="C377" s="368" t="s">
        <v>438</v>
      </c>
      <c r="D377" s="368" t="s">
        <v>1538</v>
      </c>
      <c r="E377" s="370">
        <v>22</v>
      </c>
      <c r="F377" s="371">
        <f t="shared" si="20"/>
        <v>0.22</v>
      </c>
      <c r="G377" s="371">
        <f t="shared" si="21"/>
        <v>2</v>
      </c>
      <c r="H377" s="371" t="str">
        <f t="shared" si="22"/>
        <v/>
      </c>
      <c r="I377" s="371">
        <f t="shared" si="23"/>
        <v>2</v>
      </c>
    </row>
    <row r="378" spans="1:9" x14ac:dyDescent="0.15">
      <c r="A378" s="368" t="s">
        <v>5798</v>
      </c>
      <c r="B378" s="368" t="s">
        <v>1540</v>
      </c>
      <c r="C378" s="368" t="s">
        <v>438</v>
      </c>
      <c r="D378" s="368" t="s">
        <v>1541</v>
      </c>
      <c r="E378" s="370">
        <v>19</v>
      </c>
      <c r="F378" s="371">
        <f t="shared" si="20"/>
        <v>0.19</v>
      </c>
      <c r="G378" s="371">
        <f t="shared" si="21"/>
        <v>2</v>
      </c>
      <c r="H378" s="371" t="str">
        <f t="shared" si="22"/>
        <v/>
      </c>
      <c r="I378" s="371">
        <f t="shared" si="23"/>
        <v>2</v>
      </c>
    </row>
    <row r="379" spans="1:9" x14ac:dyDescent="0.15">
      <c r="A379" s="368" t="s">
        <v>5798</v>
      </c>
      <c r="B379" s="368" t="s">
        <v>1543</v>
      </c>
      <c r="C379" s="368" t="s">
        <v>438</v>
      </c>
      <c r="D379" s="368" t="s">
        <v>1544</v>
      </c>
      <c r="E379" s="370">
        <v>26</v>
      </c>
      <c r="F379" s="371">
        <f t="shared" si="20"/>
        <v>0.26</v>
      </c>
      <c r="G379" s="371">
        <f t="shared" si="21"/>
        <v>2</v>
      </c>
      <c r="H379" s="371" t="str">
        <f t="shared" si="22"/>
        <v/>
      </c>
      <c r="I379" s="371">
        <f t="shared" si="23"/>
        <v>2</v>
      </c>
    </row>
    <row r="380" spans="1:9" x14ac:dyDescent="0.15">
      <c r="A380" s="368" t="s">
        <v>5798</v>
      </c>
      <c r="B380" s="368" t="s">
        <v>1546</v>
      </c>
      <c r="C380" s="368" t="s">
        <v>438</v>
      </c>
      <c r="D380" s="368" t="s">
        <v>1547</v>
      </c>
      <c r="E380" s="370">
        <v>22</v>
      </c>
      <c r="F380" s="371">
        <f t="shared" si="20"/>
        <v>0.22</v>
      </c>
      <c r="G380" s="371">
        <f t="shared" si="21"/>
        <v>2</v>
      </c>
      <c r="H380" s="371" t="str">
        <f t="shared" si="22"/>
        <v/>
      </c>
      <c r="I380" s="371">
        <f t="shared" si="23"/>
        <v>2</v>
      </c>
    </row>
    <row r="381" spans="1:9" x14ac:dyDescent="0.15">
      <c r="A381" s="368" t="s">
        <v>5798</v>
      </c>
      <c r="B381" s="368" t="s">
        <v>1549</v>
      </c>
      <c r="C381" s="368" t="s">
        <v>438</v>
      </c>
      <c r="D381" s="368" t="s">
        <v>1550</v>
      </c>
      <c r="E381" s="370">
        <v>19</v>
      </c>
      <c r="F381" s="371">
        <f t="shared" si="20"/>
        <v>0.19</v>
      </c>
      <c r="G381" s="371">
        <f t="shared" si="21"/>
        <v>2</v>
      </c>
      <c r="H381" s="371" t="str">
        <f t="shared" si="22"/>
        <v/>
      </c>
      <c r="I381" s="371">
        <f t="shared" si="23"/>
        <v>2</v>
      </c>
    </row>
    <row r="382" spans="1:9" x14ac:dyDescent="0.15">
      <c r="A382" s="368" t="s">
        <v>5798</v>
      </c>
      <c r="B382" s="368" t="s">
        <v>1552</v>
      </c>
      <c r="C382" s="368" t="s">
        <v>438</v>
      </c>
      <c r="D382" s="368" t="s">
        <v>1553</v>
      </c>
      <c r="E382" s="370">
        <v>22</v>
      </c>
      <c r="F382" s="371">
        <f t="shared" si="20"/>
        <v>0.22</v>
      </c>
      <c r="G382" s="371">
        <f t="shared" si="21"/>
        <v>2</v>
      </c>
      <c r="H382" s="371" t="str">
        <f t="shared" si="22"/>
        <v/>
      </c>
      <c r="I382" s="371">
        <f t="shared" si="23"/>
        <v>2</v>
      </c>
    </row>
    <row r="383" spans="1:9" x14ac:dyDescent="0.15">
      <c r="A383" s="368" t="s">
        <v>5798</v>
      </c>
      <c r="B383" s="368" t="s">
        <v>1555</v>
      </c>
      <c r="C383" s="368" t="s">
        <v>438</v>
      </c>
      <c r="D383" s="368" t="s">
        <v>1556</v>
      </c>
      <c r="E383" s="370">
        <v>19</v>
      </c>
      <c r="F383" s="371">
        <f t="shared" si="20"/>
        <v>0.19</v>
      </c>
      <c r="G383" s="371">
        <f t="shared" si="21"/>
        <v>2</v>
      </c>
      <c r="H383" s="371" t="str">
        <f t="shared" si="22"/>
        <v/>
      </c>
      <c r="I383" s="371">
        <f t="shared" si="23"/>
        <v>2</v>
      </c>
    </row>
    <row r="384" spans="1:9" x14ac:dyDescent="0.15">
      <c r="A384" s="368" t="s">
        <v>5798</v>
      </c>
      <c r="B384" s="368" t="s">
        <v>1558</v>
      </c>
      <c r="C384" s="368" t="s">
        <v>438</v>
      </c>
      <c r="D384" s="368" t="s">
        <v>1559</v>
      </c>
      <c r="E384" s="370">
        <v>21</v>
      </c>
      <c r="F384" s="371">
        <f t="shared" si="20"/>
        <v>0.21</v>
      </c>
      <c r="G384" s="371">
        <f t="shared" si="21"/>
        <v>2</v>
      </c>
      <c r="H384" s="371" t="str">
        <f t="shared" si="22"/>
        <v/>
      </c>
      <c r="I384" s="371">
        <f t="shared" si="23"/>
        <v>2</v>
      </c>
    </row>
    <row r="385" spans="1:9" x14ac:dyDescent="0.15">
      <c r="A385" s="368" t="s">
        <v>5798</v>
      </c>
      <c r="B385" s="368" t="s">
        <v>1561</v>
      </c>
      <c r="C385" s="368" t="s">
        <v>438</v>
      </c>
      <c r="D385" s="368" t="s">
        <v>1562</v>
      </c>
      <c r="E385" s="370">
        <v>15</v>
      </c>
      <c r="F385" s="371">
        <f t="shared" si="20"/>
        <v>0.15</v>
      </c>
      <c r="G385" s="371">
        <f t="shared" si="21"/>
        <v>2</v>
      </c>
      <c r="H385" s="371" t="str">
        <f t="shared" si="22"/>
        <v/>
      </c>
      <c r="I385" s="371">
        <f t="shared" si="23"/>
        <v>2</v>
      </c>
    </row>
    <row r="386" spans="1:9" x14ac:dyDescent="0.15">
      <c r="A386" s="368" t="s">
        <v>5798</v>
      </c>
      <c r="B386" s="368" t="s">
        <v>1564</v>
      </c>
      <c r="C386" s="368" t="s">
        <v>438</v>
      </c>
      <c r="D386" s="368" t="s">
        <v>1565</v>
      </c>
      <c r="E386" s="370">
        <v>17</v>
      </c>
      <c r="F386" s="371">
        <f t="shared" ref="F386:F449" si="24">IF(A386="都道府県",E386/100000,IF(A386="市区町村",E386/100,"エラー"))</f>
        <v>0.17</v>
      </c>
      <c r="G386" s="371">
        <f t="shared" ref="G386:G449" si="25">IF(F386&lt;&gt;"エラー",IF(F386&gt;=$N$16,1,IF(F386&lt;=$N$18,3,2)),"エラー")</f>
        <v>2</v>
      </c>
      <c r="H386" s="371" t="str">
        <f t="shared" ref="H386:H449" si="26">IF(_xlfn.IFNA(VLOOKUP(B386,$T:$T,1,0),"")="","","〇")</f>
        <v/>
      </c>
      <c r="I386" s="371">
        <f t="shared" ref="I386:I449" si="27">IF(H386="〇",1,G386)</f>
        <v>2</v>
      </c>
    </row>
    <row r="387" spans="1:9" x14ac:dyDescent="0.15">
      <c r="A387" s="368" t="s">
        <v>5798</v>
      </c>
      <c r="B387" s="368" t="s">
        <v>1567</v>
      </c>
      <c r="C387" s="368" t="s">
        <v>438</v>
      </c>
      <c r="D387" s="368" t="s">
        <v>1568</v>
      </c>
      <c r="E387" s="370">
        <v>16</v>
      </c>
      <c r="F387" s="371">
        <f t="shared" si="24"/>
        <v>0.16</v>
      </c>
      <c r="G387" s="371">
        <f t="shared" si="25"/>
        <v>2</v>
      </c>
      <c r="H387" s="371" t="str">
        <f t="shared" si="26"/>
        <v/>
      </c>
      <c r="I387" s="371">
        <f t="shared" si="27"/>
        <v>2</v>
      </c>
    </row>
    <row r="388" spans="1:9" x14ac:dyDescent="0.15">
      <c r="A388" s="368" t="s">
        <v>5798</v>
      </c>
      <c r="B388" s="368" t="s">
        <v>1570</v>
      </c>
      <c r="C388" s="368" t="s">
        <v>438</v>
      </c>
      <c r="D388" s="368" t="s">
        <v>1571</v>
      </c>
      <c r="E388" s="370">
        <v>41</v>
      </c>
      <c r="F388" s="371">
        <f t="shared" si="24"/>
        <v>0.41</v>
      </c>
      <c r="G388" s="371">
        <f t="shared" si="25"/>
        <v>2</v>
      </c>
      <c r="H388" s="371" t="str">
        <f t="shared" si="26"/>
        <v/>
      </c>
      <c r="I388" s="371">
        <f t="shared" si="27"/>
        <v>2</v>
      </c>
    </row>
    <row r="389" spans="1:9" x14ac:dyDescent="0.15">
      <c r="A389" s="368" t="s">
        <v>5798</v>
      </c>
      <c r="B389" s="368" t="s">
        <v>1573</v>
      </c>
      <c r="C389" s="368" t="s">
        <v>438</v>
      </c>
      <c r="D389" s="368" t="s">
        <v>1574</v>
      </c>
      <c r="E389" s="370">
        <v>26</v>
      </c>
      <c r="F389" s="371">
        <f t="shared" si="24"/>
        <v>0.26</v>
      </c>
      <c r="G389" s="371">
        <f t="shared" si="25"/>
        <v>2</v>
      </c>
      <c r="H389" s="371" t="str">
        <f t="shared" si="26"/>
        <v/>
      </c>
      <c r="I389" s="371">
        <f t="shared" si="27"/>
        <v>2</v>
      </c>
    </row>
    <row r="390" spans="1:9" x14ac:dyDescent="0.15">
      <c r="A390" s="368" t="s">
        <v>5798</v>
      </c>
      <c r="B390" s="368" t="s">
        <v>1576</v>
      </c>
      <c r="C390" s="368" t="s">
        <v>438</v>
      </c>
      <c r="D390" s="368" t="s">
        <v>1577</v>
      </c>
      <c r="E390" s="370">
        <v>31</v>
      </c>
      <c r="F390" s="371">
        <f t="shared" si="24"/>
        <v>0.31</v>
      </c>
      <c r="G390" s="371">
        <f t="shared" si="25"/>
        <v>2</v>
      </c>
      <c r="H390" s="371" t="str">
        <f t="shared" si="26"/>
        <v/>
      </c>
      <c r="I390" s="371">
        <f t="shared" si="27"/>
        <v>2</v>
      </c>
    </row>
    <row r="391" spans="1:9" x14ac:dyDescent="0.15">
      <c r="A391" s="368" t="s">
        <v>5798</v>
      </c>
      <c r="B391" s="368" t="s">
        <v>1579</v>
      </c>
      <c r="C391" s="368" t="s">
        <v>438</v>
      </c>
      <c r="D391" s="368" t="s">
        <v>1580</v>
      </c>
      <c r="E391" s="370">
        <v>27</v>
      </c>
      <c r="F391" s="371">
        <f t="shared" si="24"/>
        <v>0.27</v>
      </c>
      <c r="G391" s="371">
        <f t="shared" si="25"/>
        <v>2</v>
      </c>
      <c r="H391" s="371" t="str">
        <f t="shared" si="26"/>
        <v/>
      </c>
      <c r="I391" s="371">
        <f t="shared" si="27"/>
        <v>2</v>
      </c>
    </row>
    <row r="392" spans="1:9" x14ac:dyDescent="0.15">
      <c r="A392" s="368" t="s">
        <v>5798</v>
      </c>
      <c r="B392" s="368" t="s">
        <v>1582</v>
      </c>
      <c r="C392" s="368" t="s">
        <v>438</v>
      </c>
      <c r="D392" s="368" t="s">
        <v>1583</v>
      </c>
      <c r="E392" s="370">
        <v>20</v>
      </c>
      <c r="F392" s="371">
        <f t="shared" si="24"/>
        <v>0.2</v>
      </c>
      <c r="G392" s="371">
        <f t="shared" si="25"/>
        <v>2</v>
      </c>
      <c r="H392" s="371" t="str">
        <f t="shared" si="26"/>
        <v/>
      </c>
      <c r="I392" s="371">
        <f t="shared" si="27"/>
        <v>2</v>
      </c>
    </row>
    <row r="393" spans="1:9" x14ac:dyDescent="0.15">
      <c r="A393" s="368" t="s">
        <v>5798</v>
      </c>
      <c r="B393" s="368" t="s">
        <v>1585</v>
      </c>
      <c r="C393" s="368" t="s">
        <v>438</v>
      </c>
      <c r="D393" s="368" t="s">
        <v>1586</v>
      </c>
      <c r="E393" s="370">
        <v>37</v>
      </c>
      <c r="F393" s="371">
        <f t="shared" si="24"/>
        <v>0.37</v>
      </c>
      <c r="G393" s="371">
        <f t="shared" si="25"/>
        <v>2</v>
      </c>
      <c r="H393" s="371" t="str">
        <f t="shared" si="26"/>
        <v/>
      </c>
      <c r="I393" s="371">
        <f t="shared" si="27"/>
        <v>2</v>
      </c>
    </row>
    <row r="394" spans="1:9" x14ac:dyDescent="0.15">
      <c r="A394" s="368" t="s">
        <v>5798</v>
      </c>
      <c r="B394" s="368" t="s">
        <v>1588</v>
      </c>
      <c r="C394" s="368" t="s">
        <v>438</v>
      </c>
      <c r="D394" s="368" t="s">
        <v>1589</v>
      </c>
      <c r="E394" s="370">
        <v>31</v>
      </c>
      <c r="F394" s="371">
        <f t="shared" si="24"/>
        <v>0.31</v>
      </c>
      <c r="G394" s="371">
        <f t="shared" si="25"/>
        <v>2</v>
      </c>
      <c r="H394" s="371" t="str">
        <f t="shared" si="26"/>
        <v/>
      </c>
      <c r="I394" s="371">
        <f t="shared" si="27"/>
        <v>2</v>
      </c>
    </row>
    <row r="395" spans="1:9" x14ac:dyDescent="0.15">
      <c r="A395" s="368" t="s">
        <v>5798</v>
      </c>
      <c r="B395" s="368" t="s">
        <v>1591</v>
      </c>
      <c r="C395" s="368" t="s">
        <v>438</v>
      </c>
      <c r="D395" s="368" t="s">
        <v>1592</v>
      </c>
      <c r="E395" s="370">
        <v>29</v>
      </c>
      <c r="F395" s="371">
        <f t="shared" si="24"/>
        <v>0.28999999999999998</v>
      </c>
      <c r="G395" s="371">
        <f t="shared" si="25"/>
        <v>2</v>
      </c>
      <c r="H395" s="371" t="str">
        <f t="shared" si="26"/>
        <v/>
      </c>
      <c r="I395" s="371">
        <f t="shared" si="27"/>
        <v>2</v>
      </c>
    </row>
    <row r="396" spans="1:9" x14ac:dyDescent="0.15">
      <c r="A396" s="368" t="s">
        <v>5798</v>
      </c>
      <c r="B396" s="368" t="s">
        <v>1596</v>
      </c>
      <c r="C396" s="368" t="s">
        <v>440</v>
      </c>
      <c r="D396" s="368" t="s">
        <v>1597</v>
      </c>
      <c r="E396" s="370">
        <v>75</v>
      </c>
      <c r="F396" s="371">
        <f t="shared" si="24"/>
        <v>0.75</v>
      </c>
      <c r="G396" s="371">
        <f t="shared" si="25"/>
        <v>2</v>
      </c>
      <c r="H396" s="371" t="str">
        <f t="shared" si="26"/>
        <v/>
      </c>
      <c r="I396" s="371">
        <f t="shared" si="27"/>
        <v>2</v>
      </c>
    </row>
    <row r="397" spans="1:9" x14ac:dyDescent="0.15">
      <c r="A397" s="368" t="s">
        <v>5798</v>
      </c>
      <c r="B397" s="368" t="s">
        <v>1599</v>
      </c>
      <c r="C397" s="368" t="s">
        <v>440</v>
      </c>
      <c r="D397" s="368" t="s">
        <v>1600</v>
      </c>
      <c r="E397" s="370">
        <v>62</v>
      </c>
      <c r="F397" s="371">
        <f t="shared" si="24"/>
        <v>0.62</v>
      </c>
      <c r="G397" s="371">
        <f t="shared" si="25"/>
        <v>2</v>
      </c>
      <c r="H397" s="371" t="str">
        <f t="shared" si="26"/>
        <v/>
      </c>
      <c r="I397" s="371">
        <f t="shared" si="27"/>
        <v>2</v>
      </c>
    </row>
    <row r="398" spans="1:9" x14ac:dyDescent="0.15">
      <c r="A398" s="368" t="s">
        <v>5798</v>
      </c>
      <c r="B398" s="368" t="s">
        <v>1602</v>
      </c>
      <c r="C398" s="368" t="s">
        <v>440</v>
      </c>
      <c r="D398" s="368" t="s">
        <v>1603</v>
      </c>
      <c r="E398" s="370">
        <v>81</v>
      </c>
      <c r="F398" s="371">
        <f t="shared" si="24"/>
        <v>0.81</v>
      </c>
      <c r="G398" s="371">
        <f t="shared" si="25"/>
        <v>2</v>
      </c>
      <c r="H398" s="371" t="str">
        <f t="shared" si="26"/>
        <v/>
      </c>
      <c r="I398" s="371">
        <f t="shared" si="27"/>
        <v>2</v>
      </c>
    </row>
    <row r="399" spans="1:9" x14ac:dyDescent="0.15">
      <c r="A399" s="368" t="s">
        <v>5798</v>
      </c>
      <c r="B399" s="368" t="s">
        <v>1605</v>
      </c>
      <c r="C399" s="368" t="s">
        <v>440</v>
      </c>
      <c r="D399" s="368" t="s">
        <v>1606</v>
      </c>
      <c r="E399" s="370">
        <v>78</v>
      </c>
      <c r="F399" s="371">
        <f t="shared" si="24"/>
        <v>0.78</v>
      </c>
      <c r="G399" s="371">
        <f t="shared" si="25"/>
        <v>2</v>
      </c>
      <c r="H399" s="371" t="str">
        <f t="shared" si="26"/>
        <v/>
      </c>
      <c r="I399" s="371">
        <f t="shared" si="27"/>
        <v>2</v>
      </c>
    </row>
    <row r="400" spans="1:9" x14ac:dyDescent="0.15">
      <c r="A400" s="368" t="s">
        <v>5798</v>
      </c>
      <c r="B400" s="368" t="s">
        <v>1608</v>
      </c>
      <c r="C400" s="368" t="s">
        <v>440</v>
      </c>
      <c r="D400" s="368" t="s">
        <v>1609</v>
      </c>
      <c r="E400" s="370">
        <v>62</v>
      </c>
      <c r="F400" s="371">
        <f t="shared" si="24"/>
        <v>0.62</v>
      </c>
      <c r="G400" s="371">
        <f t="shared" si="25"/>
        <v>2</v>
      </c>
      <c r="H400" s="371" t="str">
        <f t="shared" si="26"/>
        <v/>
      </c>
      <c r="I400" s="371">
        <f t="shared" si="27"/>
        <v>2</v>
      </c>
    </row>
    <row r="401" spans="1:9" x14ac:dyDescent="0.15">
      <c r="A401" s="368" t="s">
        <v>5798</v>
      </c>
      <c r="B401" s="368" t="s">
        <v>1611</v>
      </c>
      <c r="C401" s="368" t="s">
        <v>440</v>
      </c>
      <c r="D401" s="368" t="s">
        <v>1612</v>
      </c>
      <c r="E401" s="370">
        <v>56</v>
      </c>
      <c r="F401" s="371">
        <f t="shared" si="24"/>
        <v>0.56000000000000005</v>
      </c>
      <c r="G401" s="371">
        <f t="shared" si="25"/>
        <v>2</v>
      </c>
      <c r="H401" s="371" t="str">
        <f t="shared" si="26"/>
        <v/>
      </c>
      <c r="I401" s="371">
        <f t="shared" si="27"/>
        <v>2</v>
      </c>
    </row>
    <row r="402" spans="1:9" x14ac:dyDescent="0.15">
      <c r="A402" s="368" t="s">
        <v>5798</v>
      </c>
      <c r="B402" s="368" t="s">
        <v>1614</v>
      </c>
      <c r="C402" s="368" t="s">
        <v>440</v>
      </c>
      <c r="D402" s="368" t="s">
        <v>1615</v>
      </c>
      <c r="E402" s="370">
        <v>37</v>
      </c>
      <c r="F402" s="371">
        <f t="shared" si="24"/>
        <v>0.37</v>
      </c>
      <c r="G402" s="371">
        <f t="shared" si="25"/>
        <v>2</v>
      </c>
      <c r="H402" s="371" t="str">
        <f t="shared" si="26"/>
        <v/>
      </c>
      <c r="I402" s="371">
        <f t="shared" si="27"/>
        <v>2</v>
      </c>
    </row>
    <row r="403" spans="1:9" x14ac:dyDescent="0.15">
      <c r="A403" s="368" t="s">
        <v>5798</v>
      </c>
      <c r="B403" s="368" t="s">
        <v>1617</v>
      </c>
      <c r="C403" s="368" t="s">
        <v>440</v>
      </c>
      <c r="D403" s="368" t="s">
        <v>1618</v>
      </c>
      <c r="E403" s="370">
        <v>62</v>
      </c>
      <c r="F403" s="371">
        <f t="shared" si="24"/>
        <v>0.62</v>
      </c>
      <c r="G403" s="371">
        <f t="shared" si="25"/>
        <v>2</v>
      </c>
      <c r="H403" s="371" t="str">
        <f t="shared" si="26"/>
        <v/>
      </c>
      <c r="I403" s="371">
        <f t="shared" si="27"/>
        <v>2</v>
      </c>
    </row>
    <row r="404" spans="1:9" x14ac:dyDescent="0.15">
      <c r="A404" s="368" t="s">
        <v>5798</v>
      </c>
      <c r="B404" s="368" t="s">
        <v>1620</v>
      </c>
      <c r="C404" s="368" t="s">
        <v>440</v>
      </c>
      <c r="D404" s="368" t="s">
        <v>1621</v>
      </c>
      <c r="E404" s="370">
        <v>46</v>
      </c>
      <c r="F404" s="371">
        <f t="shared" si="24"/>
        <v>0.46</v>
      </c>
      <c r="G404" s="371">
        <f t="shared" si="25"/>
        <v>2</v>
      </c>
      <c r="H404" s="371" t="str">
        <f t="shared" si="26"/>
        <v/>
      </c>
      <c r="I404" s="371">
        <f t="shared" si="27"/>
        <v>2</v>
      </c>
    </row>
    <row r="405" spans="1:9" x14ac:dyDescent="0.15">
      <c r="A405" s="368" t="s">
        <v>5798</v>
      </c>
      <c r="B405" s="368" t="s">
        <v>1623</v>
      </c>
      <c r="C405" s="368" t="s">
        <v>440</v>
      </c>
      <c r="D405" s="368" t="s">
        <v>1624</v>
      </c>
      <c r="E405" s="370">
        <v>35</v>
      </c>
      <c r="F405" s="371">
        <f t="shared" si="24"/>
        <v>0.35</v>
      </c>
      <c r="G405" s="371">
        <f t="shared" si="25"/>
        <v>2</v>
      </c>
      <c r="H405" s="371" t="str">
        <f t="shared" si="26"/>
        <v/>
      </c>
      <c r="I405" s="371">
        <f t="shared" si="27"/>
        <v>2</v>
      </c>
    </row>
    <row r="406" spans="1:9" x14ac:dyDescent="0.15">
      <c r="A406" s="368" t="s">
        <v>5798</v>
      </c>
      <c r="B406" s="368" t="s">
        <v>1626</v>
      </c>
      <c r="C406" s="368" t="s">
        <v>440</v>
      </c>
      <c r="D406" s="368" t="s">
        <v>1627</v>
      </c>
      <c r="E406" s="370">
        <v>64</v>
      </c>
      <c r="F406" s="371">
        <f t="shared" si="24"/>
        <v>0.64</v>
      </c>
      <c r="G406" s="371">
        <f t="shared" si="25"/>
        <v>2</v>
      </c>
      <c r="H406" s="371" t="str">
        <f t="shared" si="26"/>
        <v/>
      </c>
      <c r="I406" s="371">
        <f t="shared" si="27"/>
        <v>2</v>
      </c>
    </row>
    <row r="407" spans="1:9" x14ac:dyDescent="0.15">
      <c r="A407" s="368" t="s">
        <v>5798</v>
      </c>
      <c r="B407" s="368" t="s">
        <v>1629</v>
      </c>
      <c r="C407" s="368" t="s">
        <v>440</v>
      </c>
      <c r="D407" s="368" t="s">
        <v>638</v>
      </c>
      <c r="E407" s="370">
        <v>41</v>
      </c>
      <c r="F407" s="371">
        <f t="shared" si="24"/>
        <v>0.41</v>
      </c>
      <c r="G407" s="371">
        <f t="shared" si="25"/>
        <v>2</v>
      </c>
      <c r="H407" s="371" t="str">
        <f t="shared" si="26"/>
        <v/>
      </c>
      <c r="I407" s="371">
        <f t="shared" si="27"/>
        <v>2</v>
      </c>
    </row>
    <row r="408" spans="1:9" x14ac:dyDescent="0.15">
      <c r="A408" s="368" t="s">
        <v>5798</v>
      </c>
      <c r="B408" s="368" t="s">
        <v>1630</v>
      </c>
      <c r="C408" s="368" t="s">
        <v>440</v>
      </c>
      <c r="D408" s="368" t="s">
        <v>1631</v>
      </c>
      <c r="E408" s="370">
        <v>65</v>
      </c>
      <c r="F408" s="371">
        <f t="shared" si="24"/>
        <v>0.65</v>
      </c>
      <c r="G408" s="371">
        <f t="shared" si="25"/>
        <v>2</v>
      </c>
      <c r="H408" s="371" t="str">
        <f t="shared" si="26"/>
        <v/>
      </c>
      <c r="I408" s="371">
        <f t="shared" si="27"/>
        <v>2</v>
      </c>
    </row>
    <row r="409" spans="1:9" x14ac:dyDescent="0.15">
      <c r="A409" s="368" t="s">
        <v>5798</v>
      </c>
      <c r="B409" s="368" t="s">
        <v>1633</v>
      </c>
      <c r="C409" s="368" t="s">
        <v>440</v>
      </c>
      <c r="D409" s="368" t="s">
        <v>1634</v>
      </c>
      <c r="E409" s="370">
        <v>42</v>
      </c>
      <c r="F409" s="371">
        <f t="shared" si="24"/>
        <v>0.42</v>
      </c>
      <c r="G409" s="371">
        <f t="shared" si="25"/>
        <v>2</v>
      </c>
      <c r="H409" s="371" t="str">
        <f t="shared" si="26"/>
        <v/>
      </c>
      <c r="I409" s="371">
        <f t="shared" si="27"/>
        <v>2</v>
      </c>
    </row>
    <row r="410" spans="1:9" x14ac:dyDescent="0.15">
      <c r="A410" s="368" t="s">
        <v>5798</v>
      </c>
      <c r="B410" s="368" t="s">
        <v>1636</v>
      </c>
      <c r="C410" s="368" t="s">
        <v>440</v>
      </c>
      <c r="D410" s="368" t="s">
        <v>1637</v>
      </c>
      <c r="E410" s="370">
        <v>29</v>
      </c>
      <c r="F410" s="371">
        <f t="shared" si="24"/>
        <v>0.28999999999999998</v>
      </c>
      <c r="G410" s="371">
        <f t="shared" si="25"/>
        <v>2</v>
      </c>
      <c r="H410" s="371" t="str">
        <f t="shared" si="26"/>
        <v/>
      </c>
      <c r="I410" s="371">
        <f t="shared" si="27"/>
        <v>2</v>
      </c>
    </row>
    <row r="411" spans="1:9" x14ac:dyDescent="0.15">
      <c r="A411" s="368" t="s">
        <v>5798</v>
      </c>
      <c r="B411" s="368" t="s">
        <v>1639</v>
      </c>
      <c r="C411" s="368" t="s">
        <v>440</v>
      </c>
      <c r="D411" s="368" t="s">
        <v>1640</v>
      </c>
      <c r="E411" s="370">
        <v>33</v>
      </c>
      <c r="F411" s="371">
        <f t="shared" si="24"/>
        <v>0.33</v>
      </c>
      <c r="G411" s="371">
        <f t="shared" si="25"/>
        <v>2</v>
      </c>
      <c r="H411" s="371" t="str">
        <f t="shared" si="26"/>
        <v/>
      </c>
      <c r="I411" s="371">
        <f t="shared" si="27"/>
        <v>2</v>
      </c>
    </row>
    <row r="412" spans="1:9" x14ac:dyDescent="0.15">
      <c r="A412" s="368" t="s">
        <v>5798</v>
      </c>
      <c r="B412" s="368" t="s">
        <v>1642</v>
      </c>
      <c r="C412" s="368" t="s">
        <v>440</v>
      </c>
      <c r="D412" s="368" t="s">
        <v>1643</v>
      </c>
      <c r="E412" s="370">
        <v>37</v>
      </c>
      <c r="F412" s="371">
        <f t="shared" si="24"/>
        <v>0.37</v>
      </c>
      <c r="G412" s="371">
        <f t="shared" si="25"/>
        <v>2</v>
      </c>
      <c r="H412" s="371" t="str">
        <f t="shared" si="26"/>
        <v/>
      </c>
      <c r="I412" s="371">
        <f t="shared" si="27"/>
        <v>2</v>
      </c>
    </row>
    <row r="413" spans="1:9" x14ac:dyDescent="0.15">
      <c r="A413" s="368" t="s">
        <v>5798</v>
      </c>
      <c r="B413" s="368" t="s">
        <v>1645</v>
      </c>
      <c r="C413" s="368" t="s">
        <v>440</v>
      </c>
      <c r="D413" s="368" t="s">
        <v>1646</v>
      </c>
      <c r="E413" s="370">
        <v>55</v>
      </c>
      <c r="F413" s="371">
        <f t="shared" si="24"/>
        <v>0.55000000000000004</v>
      </c>
      <c r="G413" s="371">
        <f t="shared" si="25"/>
        <v>2</v>
      </c>
      <c r="H413" s="371" t="str">
        <f t="shared" si="26"/>
        <v/>
      </c>
      <c r="I413" s="371">
        <f t="shared" si="27"/>
        <v>2</v>
      </c>
    </row>
    <row r="414" spans="1:9" x14ac:dyDescent="0.15">
      <c r="A414" s="368" t="s">
        <v>5798</v>
      </c>
      <c r="B414" s="368" t="s">
        <v>1648</v>
      </c>
      <c r="C414" s="368" t="s">
        <v>440</v>
      </c>
      <c r="D414" s="368" t="s">
        <v>1649</v>
      </c>
      <c r="E414" s="370">
        <v>30</v>
      </c>
      <c r="F414" s="371">
        <f t="shared" si="24"/>
        <v>0.3</v>
      </c>
      <c r="G414" s="371">
        <f t="shared" si="25"/>
        <v>2</v>
      </c>
      <c r="H414" s="371" t="str">
        <f t="shared" si="26"/>
        <v/>
      </c>
      <c r="I414" s="371">
        <f t="shared" si="27"/>
        <v>2</v>
      </c>
    </row>
    <row r="415" spans="1:9" x14ac:dyDescent="0.15">
      <c r="A415" s="368" t="s">
        <v>5798</v>
      </c>
      <c r="B415" s="368" t="s">
        <v>1651</v>
      </c>
      <c r="C415" s="368" t="s">
        <v>440</v>
      </c>
      <c r="D415" s="368" t="s">
        <v>1652</v>
      </c>
      <c r="E415" s="370">
        <v>32</v>
      </c>
      <c r="F415" s="371">
        <f t="shared" si="24"/>
        <v>0.32</v>
      </c>
      <c r="G415" s="371">
        <f t="shared" si="25"/>
        <v>2</v>
      </c>
      <c r="H415" s="371" t="str">
        <f t="shared" si="26"/>
        <v/>
      </c>
      <c r="I415" s="371">
        <f t="shared" si="27"/>
        <v>2</v>
      </c>
    </row>
    <row r="416" spans="1:9" x14ac:dyDescent="0.15">
      <c r="A416" s="368" t="s">
        <v>5798</v>
      </c>
      <c r="B416" s="368" t="s">
        <v>1654</v>
      </c>
      <c r="C416" s="368" t="s">
        <v>440</v>
      </c>
      <c r="D416" s="368" t="s">
        <v>1655</v>
      </c>
      <c r="E416" s="370">
        <v>26</v>
      </c>
      <c r="F416" s="371">
        <f t="shared" si="24"/>
        <v>0.26</v>
      </c>
      <c r="G416" s="371">
        <f t="shared" si="25"/>
        <v>2</v>
      </c>
      <c r="H416" s="371" t="str">
        <f t="shared" si="26"/>
        <v/>
      </c>
      <c r="I416" s="371">
        <f t="shared" si="27"/>
        <v>2</v>
      </c>
    </row>
    <row r="417" spans="1:9" x14ac:dyDescent="0.15">
      <c r="A417" s="368" t="s">
        <v>5798</v>
      </c>
      <c r="B417" s="368" t="s">
        <v>1657</v>
      </c>
      <c r="C417" s="368" t="s">
        <v>440</v>
      </c>
      <c r="D417" s="368" t="s">
        <v>1658</v>
      </c>
      <c r="E417" s="370">
        <v>21</v>
      </c>
      <c r="F417" s="371">
        <f t="shared" si="24"/>
        <v>0.21</v>
      </c>
      <c r="G417" s="371">
        <f t="shared" si="25"/>
        <v>2</v>
      </c>
      <c r="H417" s="371" t="str">
        <f t="shared" si="26"/>
        <v/>
      </c>
      <c r="I417" s="371">
        <f t="shared" si="27"/>
        <v>2</v>
      </c>
    </row>
    <row r="418" spans="1:9" x14ac:dyDescent="0.15">
      <c r="A418" s="368" t="s">
        <v>5798</v>
      </c>
      <c r="B418" s="368" t="s">
        <v>1660</v>
      </c>
      <c r="C418" s="368" t="s">
        <v>440</v>
      </c>
      <c r="D418" s="368" t="s">
        <v>1661</v>
      </c>
      <c r="E418" s="370">
        <v>24</v>
      </c>
      <c r="F418" s="371">
        <f t="shared" si="24"/>
        <v>0.24</v>
      </c>
      <c r="G418" s="371">
        <f t="shared" si="25"/>
        <v>2</v>
      </c>
      <c r="H418" s="371" t="str">
        <f t="shared" si="26"/>
        <v/>
      </c>
      <c r="I418" s="371">
        <f t="shared" si="27"/>
        <v>2</v>
      </c>
    </row>
    <row r="419" spans="1:9" x14ac:dyDescent="0.15">
      <c r="A419" s="368" t="s">
        <v>5798</v>
      </c>
      <c r="B419" s="368" t="s">
        <v>1663</v>
      </c>
      <c r="C419" s="368" t="s">
        <v>440</v>
      </c>
      <c r="D419" s="368" t="s">
        <v>1664</v>
      </c>
      <c r="E419" s="370">
        <v>22</v>
      </c>
      <c r="F419" s="371">
        <f t="shared" si="24"/>
        <v>0.22</v>
      </c>
      <c r="G419" s="371">
        <f t="shared" si="25"/>
        <v>2</v>
      </c>
      <c r="H419" s="371" t="str">
        <f t="shared" si="26"/>
        <v/>
      </c>
      <c r="I419" s="371">
        <f t="shared" si="27"/>
        <v>2</v>
      </c>
    </row>
    <row r="420" spans="1:9" x14ac:dyDescent="0.15">
      <c r="A420" s="368" t="s">
        <v>5798</v>
      </c>
      <c r="B420" s="368" t="s">
        <v>1666</v>
      </c>
      <c r="C420" s="368" t="s">
        <v>440</v>
      </c>
      <c r="D420" s="368" t="s">
        <v>1667</v>
      </c>
      <c r="E420" s="370">
        <v>19</v>
      </c>
      <c r="F420" s="371">
        <f t="shared" si="24"/>
        <v>0.19</v>
      </c>
      <c r="G420" s="371">
        <f t="shared" si="25"/>
        <v>2</v>
      </c>
      <c r="H420" s="371" t="str">
        <f t="shared" si="26"/>
        <v/>
      </c>
      <c r="I420" s="371">
        <f t="shared" si="27"/>
        <v>2</v>
      </c>
    </row>
    <row r="421" spans="1:9" x14ac:dyDescent="0.15">
      <c r="A421" s="368" t="s">
        <v>5798</v>
      </c>
      <c r="B421" s="368" t="s">
        <v>1669</v>
      </c>
      <c r="C421" s="368" t="s">
        <v>440</v>
      </c>
      <c r="D421" s="368" t="s">
        <v>1670</v>
      </c>
      <c r="E421" s="370">
        <v>30</v>
      </c>
      <c r="F421" s="371">
        <f t="shared" si="24"/>
        <v>0.3</v>
      </c>
      <c r="G421" s="371">
        <f t="shared" si="25"/>
        <v>2</v>
      </c>
      <c r="H421" s="371" t="str">
        <f t="shared" si="26"/>
        <v/>
      </c>
      <c r="I421" s="371">
        <f t="shared" si="27"/>
        <v>2</v>
      </c>
    </row>
    <row r="422" spans="1:9" x14ac:dyDescent="0.15">
      <c r="A422" s="368" t="s">
        <v>5798</v>
      </c>
      <c r="B422" s="368" t="s">
        <v>1672</v>
      </c>
      <c r="C422" s="368" t="s">
        <v>440</v>
      </c>
      <c r="D422" s="368" t="s">
        <v>1673</v>
      </c>
      <c r="E422" s="370">
        <v>37</v>
      </c>
      <c r="F422" s="371">
        <f t="shared" si="24"/>
        <v>0.37</v>
      </c>
      <c r="G422" s="371">
        <f t="shared" si="25"/>
        <v>2</v>
      </c>
      <c r="H422" s="371" t="str">
        <f t="shared" si="26"/>
        <v/>
      </c>
      <c r="I422" s="371">
        <f t="shared" si="27"/>
        <v>2</v>
      </c>
    </row>
    <row r="423" spans="1:9" x14ac:dyDescent="0.15">
      <c r="A423" s="368" t="s">
        <v>5798</v>
      </c>
      <c r="B423" s="368" t="s">
        <v>1675</v>
      </c>
      <c r="C423" s="368" t="s">
        <v>440</v>
      </c>
      <c r="D423" s="368" t="s">
        <v>1676</v>
      </c>
      <c r="E423" s="370">
        <v>38</v>
      </c>
      <c r="F423" s="371">
        <f t="shared" si="24"/>
        <v>0.38</v>
      </c>
      <c r="G423" s="371">
        <f t="shared" si="25"/>
        <v>2</v>
      </c>
      <c r="H423" s="371" t="str">
        <f t="shared" si="26"/>
        <v/>
      </c>
      <c r="I423" s="371">
        <f t="shared" si="27"/>
        <v>2</v>
      </c>
    </row>
    <row r="424" spans="1:9" x14ac:dyDescent="0.15">
      <c r="A424" s="368" t="s">
        <v>5798</v>
      </c>
      <c r="B424" s="368" t="s">
        <v>1678</v>
      </c>
      <c r="C424" s="368" t="s">
        <v>440</v>
      </c>
      <c r="D424" s="368" t="s">
        <v>1679</v>
      </c>
      <c r="E424" s="370">
        <v>21</v>
      </c>
      <c r="F424" s="371">
        <f t="shared" si="24"/>
        <v>0.21</v>
      </c>
      <c r="G424" s="371">
        <f t="shared" si="25"/>
        <v>2</v>
      </c>
      <c r="H424" s="371" t="str">
        <f t="shared" si="26"/>
        <v/>
      </c>
      <c r="I424" s="371">
        <f t="shared" si="27"/>
        <v>2</v>
      </c>
    </row>
    <row r="425" spans="1:9" x14ac:dyDescent="0.15">
      <c r="A425" s="368" t="s">
        <v>5798</v>
      </c>
      <c r="B425" s="368" t="s">
        <v>1681</v>
      </c>
      <c r="C425" s="368" t="s">
        <v>440</v>
      </c>
      <c r="D425" s="368" t="s">
        <v>1682</v>
      </c>
      <c r="E425" s="370">
        <v>18</v>
      </c>
      <c r="F425" s="371">
        <f t="shared" si="24"/>
        <v>0.18</v>
      </c>
      <c r="G425" s="371">
        <f t="shared" si="25"/>
        <v>2</v>
      </c>
      <c r="H425" s="371" t="str">
        <f t="shared" si="26"/>
        <v/>
      </c>
      <c r="I425" s="371">
        <f t="shared" si="27"/>
        <v>2</v>
      </c>
    </row>
    <row r="426" spans="1:9" x14ac:dyDescent="0.15">
      <c r="A426" s="368" t="s">
        <v>5798</v>
      </c>
      <c r="B426" s="368" t="s">
        <v>1684</v>
      </c>
      <c r="C426" s="368" t="s">
        <v>440</v>
      </c>
      <c r="D426" s="368" t="s">
        <v>1685</v>
      </c>
      <c r="E426" s="370">
        <v>13</v>
      </c>
      <c r="F426" s="371">
        <f t="shared" si="24"/>
        <v>0.13</v>
      </c>
      <c r="G426" s="371">
        <f t="shared" si="25"/>
        <v>2</v>
      </c>
      <c r="H426" s="371" t="str">
        <f t="shared" si="26"/>
        <v/>
      </c>
      <c r="I426" s="371">
        <f t="shared" si="27"/>
        <v>2</v>
      </c>
    </row>
    <row r="427" spans="1:9" x14ac:dyDescent="0.15">
      <c r="A427" s="368" t="s">
        <v>5798</v>
      </c>
      <c r="B427" s="368" t="s">
        <v>1687</v>
      </c>
      <c r="C427" s="368" t="s">
        <v>440</v>
      </c>
      <c r="D427" s="368" t="s">
        <v>1550</v>
      </c>
      <c r="E427" s="370">
        <v>24</v>
      </c>
      <c r="F427" s="371">
        <f t="shared" si="24"/>
        <v>0.24</v>
      </c>
      <c r="G427" s="371">
        <f t="shared" si="25"/>
        <v>2</v>
      </c>
      <c r="H427" s="371" t="str">
        <f t="shared" si="26"/>
        <v/>
      </c>
      <c r="I427" s="371">
        <f t="shared" si="27"/>
        <v>2</v>
      </c>
    </row>
    <row r="428" spans="1:9" x14ac:dyDescent="0.15">
      <c r="A428" s="368" t="s">
        <v>5798</v>
      </c>
      <c r="B428" s="368" t="s">
        <v>1688</v>
      </c>
      <c r="C428" s="368" t="s">
        <v>440</v>
      </c>
      <c r="D428" s="368" t="s">
        <v>1689</v>
      </c>
      <c r="E428" s="370">
        <v>9</v>
      </c>
      <c r="F428" s="371">
        <f t="shared" si="24"/>
        <v>0.09</v>
      </c>
      <c r="G428" s="371">
        <f t="shared" si="25"/>
        <v>2</v>
      </c>
      <c r="H428" s="371" t="str">
        <f t="shared" si="26"/>
        <v/>
      </c>
      <c r="I428" s="371">
        <f t="shared" si="27"/>
        <v>2</v>
      </c>
    </row>
    <row r="429" spans="1:9" x14ac:dyDescent="0.15">
      <c r="A429" s="368" t="s">
        <v>5798</v>
      </c>
      <c r="B429" s="368" t="s">
        <v>1691</v>
      </c>
      <c r="C429" s="368" t="s">
        <v>440</v>
      </c>
      <c r="D429" s="368" t="s">
        <v>1692</v>
      </c>
      <c r="E429" s="370">
        <v>31</v>
      </c>
      <c r="F429" s="371">
        <f t="shared" si="24"/>
        <v>0.31</v>
      </c>
      <c r="G429" s="371">
        <f t="shared" si="25"/>
        <v>2</v>
      </c>
      <c r="H429" s="371" t="str">
        <f t="shared" si="26"/>
        <v/>
      </c>
      <c r="I429" s="371">
        <f t="shared" si="27"/>
        <v>2</v>
      </c>
    </row>
    <row r="430" spans="1:9" x14ac:dyDescent="0.15">
      <c r="A430" s="368" t="s">
        <v>5798</v>
      </c>
      <c r="B430" s="368" t="s">
        <v>1694</v>
      </c>
      <c r="C430" s="368" t="s">
        <v>440</v>
      </c>
      <c r="D430" s="368" t="s">
        <v>1695</v>
      </c>
      <c r="E430" s="370">
        <v>106</v>
      </c>
      <c r="F430" s="371">
        <f t="shared" si="24"/>
        <v>1.06</v>
      </c>
      <c r="G430" s="371">
        <f t="shared" si="25"/>
        <v>1</v>
      </c>
      <c r="H430" s="371" t="str">
        <f t="shared" si="26"/>
        <v/>
      </c>
      <c r="I430" s="371">
        <f t="shared" si="27"/>
        <v>1</v>
      </c>
    </row>
    <row r="431" spans="1:9" x14ac:dyDescent="0.15">
      <c r="A431" s="368" t="s">
        <v>5798</v>
      </c>
      <c r="B431" s="368" t="s">
        <v>1697</v>
      </c>
      <c r="C431" s="368" t="s">
        <v>440</v>
      </c>
      <c r="D431" s="368" t="s">
        <v>1698</v>
      </c>
      <c r="E431" s="370">
        <v>52</v>
      </c>
      <c r="F431" s="371">
        <f t="shared" si="24"/>
        <v>0.52</v>
      </c>
      <c r="G431" s="371">
        <f t="shared" si="25"/>
        <v>2</v>
      </c>
      <c r="H431" s="371" t="str">
        <f t="shared" si="26"/>
        <v/>
      </c>
      <c r="I431" s="371">
        <f t="shared" si="27"/>
        <v>2</v>
      </c>
    </row>
    <row r="432" spans="1:9" x14ac:dyDescent="0.15">
      <c r="A432" s="368" t="s">
        <v>5798</v>
      </c>
      <c r="B432" s="368" t="s">
        <v>1700</v>
      </c>
      <c r="C432" s="368" t="s">
        <v>440</v>
      </c>
      <c r="D432" s="368" t="s">
        <v>1701</v>
      </c>
      <c r="E432" s="370">
        <v>29</v>
      </c>
      <c r="F432" s="371">
        <f t="shared" si="24"/>
        <v>0.28999999999999998</v>
      </c>
      <c r="G432" s="371">
        <f t="shared" si="25"/>
        <v>2</v>
      </c>
      <c r="H432" s="371" t="str">
        <f t="shared" si="26"/>
        <v/>
      </c>
      <c r="I432" s="371">
        <f t="shared" si="27"/>
        <v>2</v>
      </c>
    </row>
    <row r="433" spans="1:9" x14ac:dyDescent="0.15">
      <c r="A433" s="368" t="s">
        <v>5798</v>
      </c>
      <c r="B433" s="368" t="s">
        <v>1703</v>
      </c>
      <c r="C433" s="368" t="s">
        <v>440</v>
      </c>
      <c r="D433" s="368" t="s">
        <v>1704</v>
      </c>
      <c r="E433" s="370">
        <v>60</v>
      </c>
      <c r="F433" s="371">
        <f t="shared" si="24"/>
        <v>0.6</v>
      </c>
      <c r="G433" s="371">
        <f t="shared" si="25"/>
        <v>2</v>
      </c>
      <c r="H433" s="371" t="str">
        <f t="shared" si="26"/>
        <v/>
      </c>
      <c r="I433" s="371">
        <f t="shared" si="27"/>
        <v>2</v>
      </c>
    </row>
    <row r="434" spans="1:9" x14ac:dyDescent="0.15">
      <c r="A434" s="368" t="s">
        <v>5798</v>
      </c>
      <c r="B434" s="368" t="s">
        <v>1706</v>
      </c>
      <c r="C434" s="368" t="s">
        <v>440</v>
      </c>
      <c r="D434" s="368" t="s">
        <v>1707</v>
      </c>
      <c r="E434" s="370">
        <v>52</v>
      </c>
      <c r="F434" s="371">
        <f t="shared" si="24"/>
        <v>0.52</v>
      </c>
      <c r="G434" s="371">
        <f t="shared" si="25"/>
        <v>2</v>
      </c>
      <c r="H434" s="371" t="str">
        <f t="shared" si="26"/>
        <v/>
      </c>
      <c r="I434" s="371">
        <f t="shared" si="27"/>
        <v>2</v>
      </c>
    </row>
    <row r="435" spans="1:9" x14ac:dyDescent="0.15">
      <c r="A435" s="368" t="s">
        <v>5798</v>
      </c>
      <c r="B435" s="368" t="s">
        <v>1709</v>
      </c>
      <c r="C435" s="368" t="s">
        <v>440</v>
      </c>
      <c r="D435" s="368" t="s">
        <v>1710</v>
      </c>
      <c r="E435" s="370">
        <v>37</v>
      </c>
      <c r="F435" s="371">
        <f t="shared" si="24"/>
        <v>0.37</v>
      </c>
      <c r="G435" s="371">
        <f t="shared" si="25"/>
        <v>2</v>
      </c>
      <c r="H435" s="371" t="str">
        <f t="shared" si="26"/>
        <v/>
      </c>
      <c r="I435" s="371">
        <f t="shared" si="27"/>
        <v>2</v>
      </c>
    </row>
    <row r="436" spans="1:9" x14ac:dyDescent="0.15">
      <c r="A436" s="368" t="s">
        <v>5798</v>
      </c>
      <c r="B436" s="368" t="s">
        <v>1712</v>
      </c>
      <c r="C436" s="368" t="s">
        <v>440</v>
      </c>
      <c r="D436" s="368" t="s">
        <v>1713</v>
      </c>
      <c r="E436" s="370">
        <v>28</v>
      </c>
      <c r="F436" s="371">
        <f t="shared" si="24"/>
        <v>0.28000000000000003</v>
      </c>
      <c r="G436" s="371">
        <f t="shared" si="25"/>
        <v>2</v>
      </c>
      <c r="H436" s="371" t="str">
        <f t="shared" si="26"/>
        <v/>
      </c>
      <c r="I436" s="371">
        <f t="shared" si="27"/>
        <v>2</v>
      </c>
    </row>
    <row r="437" spans="1:9" x14ac:dyDescent="0.15">
      <c r="A437" s="368" t="s">
        <v>5798</v>
      </c>
      <c r="B437" s="368" t="s">
        <v>1715</v>
      </c>
      <c r="C437" s="368" t="s">
        <v>440</v>
      </c>
      <c r="D437" s="368" t="s">
        <v>1716</v>
      </c>
      <c r="E437" s="370">
        <v>18</v>
      </c>
      <c r="F437" s="371">
        <f t="shared" si="24"/>
        <v>0.18</v>
      </c>
      <c r="G437" s="371">
        <f t="shared" si="25"/>
        <v>2</v>
      </c>
      <c r="H437" s="371" t="str">
        <f t="shared" si="26"/>
        <v/>
      </c>
      <c r="I437" s="371">
        <f t="shared" si="27"/>
        <v>2</v>
      </c>
    </row>
    <row r="438" spans="1:9" x14ac:dyDescent="0.15">
      <c r="A438" s="368" t="s">
        <v>5798</v>
      </c>
      <c r="B438" s="368" t="s">
        <v>1718</v>
      </c>
      <c r="C438" s="368" t="s">
        <v>440</v>
      </c>
      <c r="D438" s="368" t="s">
        <v>1719</v>
      </c>
      <c r="E438" s="370">
        <v>41</v>
      </c>
      <c r="F438" s="371">
        <f t="shared" si="24"/>
        <v>0.41</v>
      </c>
      <c r="G438" s="371">
        <f t="shared" si="25"/>
        <v>2</v>
      </c>
      <c r="H438" s="371" t="str">
        <f t="shared" si="26"/>
        <v/>
      </c>
      <c r="I438" s="371">
        <f t="shared" si="27"/>
        <v>2</v>
      </c>
    </row>
    <row r="439" spans="1:9" x14ac:dyDescent="0.15">
      <c r="A439" s="368" t="s">
        <v>5798</v>
      </c>
      <c r="B439" s="368" t="s">
        <v>1721</v>
      </c>
      <c r="C439" s="368" t="s">
        <v>440</v>
      </c>
      <c r="D439" s="368" t="s">
        <v>1722</v>
      </c>
      <c r="E439" s="370">
        <v>34</v>
      </c>
      <c r="F439" s="371">
        <f t="shared" si="24"/>
        <v>0.34</v>
      </c>
      <c r="G439" s="371">
        <f t="shared" si="25"/>
        <v>2</v>
      </c>
      <c r="H439" s="371" t="str">
        <f t="shared" si="26"/>
        <v/>
      </c>
      <c r="I439" s="371">
        <f t="shared" si="27"/>
        <v>2</v>
      </c>
    </row>
    <row r="440" spans="1:9" x14ac:dyDescent="0.15">
      <c r="A440" s="368" t="s">
        <v>5798</v>
      </c>
      <c r="B440" s="368" t="s">
        <v>1724</v>
      </c>
      <c r="C440" s="368" t="s">
        <v>440</v>
      </c>
      <c r="D440" s="368" t="s">
        <v>1725</v>
      </c>
      <c r="E440" s="370">
        <v>24</v>
      </c>
      <c r="F440" s="371">
        <f t="shared" si="24"/>
        <v>0.24</v>
      </c>
      <c r="G440" s="371">
        <f t="shared" si="25"/>
        <v>2</v>
      </c>
      <c r="H440" s="371" t="str">
        <f t="shared" si="26"/>
        <v/>
      </c>
      <c r="I440" s="371">
        <f t="shared" si="27"/>
        <v>2</v>
      </c>
    </row>
    <row r="441" spans="1:9" x14ac:dyDescent="0.15">
      <c r="A441" s="368" t="s">
        <v>5798</v>
      </c>
      <c r="B441" s="368" t="s">
        <v>1727</v>
      </c>
      <c r="C441" s="368" t="s">
        <v>440</v>
      </c>
      <c r="D441" s="368" t="s">
        <v>1728</v>
      </c>
      <c r="E441" s="370">
        <v>31</v>
      </c>
      <c r="F441" s="371">
        <f t="shared" si="24"/>
        <v>0.31</v>
      </c>
      <c r="G441" s="371">
        <f t="shared" si="25"/>
        <v>2</v>
      </c>
      <c r="H441" s="371" t="str">
        <f t="shared" si="26"/>
        <v/>
      </c>
      <c r="I441" s="371">
        <f t="shared" si="27"/>
        <v>2</v>
      </c>
    </row>
    <row r="442" spans="1:9" x14ac:dyDescent="0.15">
      <c r="A442" s="368" t="s">
        <v>5798</v>
      </c>
      <c r="B442" s="368" t="s">
        <v>1730</v>
      </c>
      <c r="C442" s="368" t="s">
        <v>440</v>
      </c>
      <c r="D442" s="368" t="s">
        <v>1731</v>
      </c>
      <c r="E442" s="370">
        <v>21</v>
      </c>
      <c r="F442" s="371">
        <f t="shared" si="24"/>
        <v>0.21</v>
      </c>
      <c r="G442" s="371">
        <f t="shared" si="25"/>
        <v>2</v>
      </c>
      <c r="H442" s="371" t="str">
        <f t="shared" si="26"/>
        <v/>
      </c>
      <c r="I442" s="371">
        <f t="shared" si="27"/>
        <v>2</v>
      </c>
    </row>
    <row r="443" spans="1:9" x14ac:dyDescent="0.15">
      <c r="A443" s="368" t="s">
        <v>5798</v>
      </c>
      <c r="B443" s="368" t="s">
        <v>1733</v>
      </c>
      <c r="C443" s="368" t="s">
        <v>440</v>
      </c>
      <c r="D443" s="368" t="s">
        <v>1734</v>
      </c>
      <c r="E443" s="370">
        <v>44</v>
      </c>
      <c r="F443" s="371">
        <f t="shared" si="24"/>
        <v>0.44</v>
      </c>
      <c r="G443" s="371">
        <f t="shared" si="25"/>
        <v>2</v>
      </c>
      <c r="H443" s="371" t="str">
        <f t="shared" si="26"/>
        <v/>
      </c>
      <c r="I443" s="371">
        <f t="shared" si="27"/>
        <v>2</v>
      </c>
    </row>
    <row r="444" spans="1:9" x14ac:dyDescent="0.15">
      <c r="A444" s="368" t="s">
        <v>5798</v>
      </c>
      <c r="B444" s="368" t="s">
        <v>1736</v>
      </c>
      <c r="C444" s="368" t="s">
        <v>440</v>
      </c>
      <c r="D444" s="368" t="s">
        <v>1737</v>
      </c>
      <c r="E444" s="370">
        <v>37</v>
      </c>
      <c r="F444" s="371">
        <f t="shared" si="24"/>
        <v>0.37</v>
      </c>
      <c r="G444" s="371">
        <f t="shared" si="25"/>
        <v>2</v>
      </c>
      <c r="H444" s="371" t="str">
        <f t="shared" si="26"/>
        <v/>
      </c>
      <c r="I444" s="371">
        <f t="shared" si="27"/>
        <v>2</v>
      </c>
    </row>
    <row r="445" spans="1:9" x14ac:dyDescent="0.15">
      <c r="A445" s="368" t="s">
        <v>5798</v>
      </c>
      <c r="B445" s="368" t="s">
        <v>1739</v>
      </c>
      <c r="C445" s="368" t="s">
        <v>440</v>
      </c>
      <c r="D445" s="368" t="s">
        <v>1740</v>
      </c>
      <c r="E445" s="370">
        <v>144</v>
      </c>
      <c r="F445" s="371">
        <f t="shared" si="24"/>
        <v>1.44</v>
      </c>
      <c r="G445" s="371">
        <f t="shared" si="25"/>
        <v>1</v>
      </c>
      <c r="H445" s="371" t="str">
        <f t="shared" si="26"/>
        <v/>
      </c>
      <c r="I445" s="371">
        <f t="shared" si="27"/>
        <v>1</v>
      </c>
    </row>
    <row r="446" spans="1:9" x14ac:dyDescent="0.15">
      <c r="A446" s="368" t="s">
        <v>5798</v>
      </c>
      <c r="B446" s="368" t="s">
        <v>1742</v>
      </c>
      <c r="C446" s="368" t="s">
        <v>440</v>
      </c>
      <c r="D446" s="368" t="s">
        <v>1743</v>
      </c>
      <c r="E446" s="370">
        <v>70</v>
      </c>
      <c r="F446" s="371">
        <f t="shared" si="24"/>
        <v>0.7</v>
      </c>
      <c r="G446" s="371">
        <f t="shared" si="25"/>
        <v>2</v>
      </c>
      <c r="H446" s="371" t="str">
        <f t="shared" si="26"/>
        <v/>
      </c>
      <c r="I446" s="371">
        <f t="shared" si="27"/>
        <v>2</v>
      </c>
    </row>
    <row r="447" spans="1:9" x14ac:dyDescent="0.15">
      <c r="A447" s="368" t="s">
        <v>5798</v>
      </c>
      <c r="B447" s="368" t="s">
        <v>1745</v>
      </c>
      <c r="C447" s="368" t="s">
        <v>440</v>
      </c>
      <c r="D447" s="368" t="s">
        <v>1746</v>
      </c>
      <c r="E447" s="370">
        <v>64</v>
      </c>
      <c r="F447" s="371">
        <f t="shared" si="24"/>
        <v>0.64</v>
      </c>
      <c r="G447" s="371">
        <f t="shared" si="25"/>
        <v>2</v>
      </c>
      <c r="H447" s="371" t="str">
        <f t="shared" si="26"/>
        <v/>
      </c>
      <c r="I447" s="371">
        <f t="shared" si="27"/>
        <v>2</v>
      </c>
    </row>
    <row r="448" spans="1:9" x14ac:dyDescent="0.15">
      <c r="A448" s="368" t="s">
        <v>5798</v>
      </c>
      <c r="B448" s="368" t="s">
        <v>1748</v>
      </c>
      <c r="C448" s="368" t="s">
        <v>440</v>
      </c>
      <c r="D448" s="368" t="s">
        <v>1749</v>
      </c>
      <c r="E448" s="370">
        <v>28</v>
      </c>
      <c r="F448" s="371">
        <f t="shared" si="24"/>
        <v>0.28000000000000003</v>
      </c>
      <c r="G448" s="371">
        <f t="shared" si="25"/>
        <v>2</v>
      </c>
      <c r="H448" s="371" t="str">
        <f t="shared" si="26"/>
        <v/>
      </c>
      <c r="I448" s="371">
        <f t="shared" si="27"/>
        <v>2</v>
      </c>
    </row>
    <row r="449" spans="1:9" x14ac:dyDescent="0.15">
      <c r="A449" s="368" t="s">
        <v>5798</v>
      </c>
      <c r="B449" s="368" t="s">
        <v>1751</v>
      </c>
      <c r="C449" s="368" t="s">
        <v>440</v>
      </c>
      <c r="D449" s="368" t="s">
        <v>1752</v>
      </c>
      <c r="E449" s="370">
        <v>159</v>
      </c>
      <c r="F449" s="371">
        <f t="shared" si="24"/>
        <v>1.59</v>
      </c>
      <c r="G449" s="371">
        <f t="shared" si="25"/>
        <v>1</v>
      </c>
      <c r="H449" s="371" t="str">
        <f t="shared" si="26"/>
        <v/>
      </c>
      <c r="I449" s="371">
        <f t="shared" si="27"/>
        <v>1</v>
      </c>
    </row>
    <row r="450" spans="1:9" x14ac:dyDescent="0.15">
      <c r="A450" s="368" t="s">
        <v>5798</v>
      </c>
      <c r="B450" s="368" t="s">
        <v>1754</v>
      </c>
      <c r="C450" s="368" t="s">
        <v>440</v>
      </c>
      <c r="D450" s="368" t="s">
        <v>1755</v>
      </c>
      <c r="E450" s="370">
        <v>73</v>
      </c>
      <c r="F450" s="371">
        <f t="shared" ref="F450:F513" si="28">IF(A450="都道府県",E450/100000,IF(A450="市区町村",E450/100,"エラー"))</f>
        <v>0.73</v>
      </c>
      <c r="G450" s="371">
        <f t="shared" ref="G450:G513" si="29">IF(F450&lt;&gt;"エラー",IF(F450&gt;=$N$16,1,IF(F450&lt;=$N$18,3,2)),"エラー")</f>
        <v>2</v>
      </c>
      <c r="H450" s="371" t="str">
        <f t="shared" ref="H450:H513" si="30">IF(_xlfn.IFNA(VLOOKUP(B450,$T:$T,1,0),"")="","","〇")</f>
        <v/>
      </c>
      <c r="I450" s="371">
        <f t="shared" ref="I450:I513" si="31">IF(H450="〇",1,G450)</f>
        <v>2</v>
      </c>
    </row>
    <row r="451" spans="1:9" x14ac:dyDescent="0.15">
      <c r="A451" s="368" t="s">
        <v>5798</v>
      </c>
      <c r="B451" s="368" t="s">
        <v>1757</v>
      </c>
      <c r="C451" s="368" t="s">
        <v>440</v>
      </c>
      <c r="D451" s="368" t="s">
        <v>1758</v>
      </c>
      <c r="E451" s="370">
        <v>41</v>
      </c>
      <c r="F451" s="371">
        <f t="shared" si="28"/>
        <v>0.41</v>
      </c>
      <c r="G451" s="371">
        <f t="shared" si="29"/>
        <v>2</v>
      </c>
      <c r="H451" s="371" t="str">
        <f t="shared" si="30"/>
        <v/>
      </c>
      <c r="I451" s="371">
        <f t="shared" si="31"/>
        <v>2</v>
      </c>
    </row>
    <row r="452" spans="1:9" x14ac:dyDescent="0.15">
      <c r="A452" s="368" t="s">
        <v>5798</v>
      </c>
      <c r="B452" s="368" t="s">
        <v>1760</v>
      </c>
      <c r="C452" s="368" t="s">
        <v>440</v>
      </c>
      <c r="D452" s="368" t="s">
        <v>1761</v>
      </c>
      <c r="E452" s="370">
        <v>16</v>
      </c>
      <c r="F452" s="371">
        <f t="shared" si="28"/>
        <v>0.16</v>
      </c>
      <c r="G452" s="371">
        <f t="shared" si="29"/>
        <v>2</v>
      </c>
      <c r="H452" s="371" t="str">
        <f t="shared" si="30"/>
        <v/>
      </c>
      <c r="I452" s="371">
        <f t="shared" si="31"/>
        <v>2</v>
      </c>
    </row>
    <row r="453" spans="1:9" x14ac:dyDescent="0.15">
      <c r="A453" s="368" t="s">
        <v>5798</v>
      </c>
      <c r="B453" s="368" t="s">
        <v>1763</v>
      </c>
      <c r="C453" s="368" t="s">
        <v>440</v>
      </c>
      <c r="D453" s="368" t="s">
        <v>1764</v>
      </c>
      <c r="E453" s="370">
        <v>104</v>
      </c>
      <c r="F453" s="371">
        <f t="shared" si="28"/>
        <v>1.04</v>
      </c>
      <c r="G453" s="371">
        <f t="shared" si="29"/>
        <v>1</v>
      </c>
      <c r="H453" s="371" t="str">
        <f t="shared" si="30"/>
        <v/>
      </c>
      <c r="I453" s="371">
        <f t="shared" si="31"/>
        <v>1</v>
      </c>
    </row>
    <row r="454" spans="1:9" x14ac:dyDescent="0.15">
      <c r="A454" s="368" t="s">
        <v>5798</v>
      </c>
      <c r="B454" s="368" t="s">
        <v>1766</v>
      </c>
      <c r="C454" s="368" t="s">
        <v>440</v>
      </c>
      <c r="D454" s="368" t="s">
        <v>1767</v>
      </c>
      <c r="E454" s="370">
        <v>25</v>
      </c>
      <c r="F454" s="371">
        <f t="shared" si="28"/>
        <v>0.25</v>
      </c>
      <c r="G454" s="371">
        <f t="shared" si="29"/>
        <v>2</v>
      </c>
      <c r="H454" s="371" t="str">
        <f t="shared" si="30"/>
        <v/>
      </c>
      <c r="I454" s="371">
        <f t="shared" si="31"/>
        <v>2</v>
      </c>
    </row>
    <row r="455" spans="1:9" x14ac:dyDescent="0.15">
      <c r="A455" s="368" t="s">
        <v>5798</v>
      </c>
      <c r="B455" s="368" t="s">
        <v>1771</v>
      </c>
      <c r="C455" s="368" t="s">
        <v>444</v>
      </c>
      <c r="D455" s="368" t="s">
        <v>1772</v>
      </c>
      <c r="E455" s="370">
        <v>78</v>
      </c>
      <c r="F455" s="371">
        <f t="shared" si="28"/>
        <v>0.78</v>
      </c>
      <c r="G455" s="371">
        <f t="shared" si="29"/>
        <v>2</v>
      </c>
      <c r="H455" s="371" t="str">
        <f t="shared" si="30"/>
        <v/>
      </c>
      <c r="I455" s="371">
        <f t="shared" si="31"/>
        <v>2</v>
      </c>
    </row>
    <row r="456" spans="1:9" x14ac:dyDescent="0.15">
      <c r="A456" s="368" t="s">
        <v>5798</v>
      </c>
      <c r="B456" s="368" t="s">
        <v>1774</v>
      </c>
      <c r="C456" s="368" t="s">
        <v>444</v>
      </c>
      <c r="D456" s="368" t="s">
        <v>1775</v>
      </c>
      <c r="E456" s="370">
        <v>77</v>
      </c>
      <c r="F456" s="371">
        <f t="shared" si="28"/>
        <v>0.77</v>
      </c>
      <c r="G456" s="371">
        <f t="shared" si="29"/>
        <v>2</v>
      </c>
      <c r="H456" s="371" t="str">
        <f t="shared" si="30"/>
        <v/>
      </c>
      <c r="I456" s="371">
        <f t="shared" si="31"/>
        <v>2</v>
      </c>
    </row>
    <row r="457" spans="1:9" x14ac:dyDescent="0.15">
      <c r="A457" s="368" t="s">
        <v>5798</v>
      </c>
      <c r="B457" s="368" t="s">
        <v>1777</v>
      </c>
      <c r="C457" s="368" t="s">
        <v>444</v>
      </c>
      <c r="D457" s="368" t="s">
        <v>1778</v>
      </c>
      <c r="E457" s="370">
        <v>81</v>
      </c>
      <c r="F457" s="371">
        <f t="shared" si="28"/>
        <v>0.81</v>
      </c>
      <c r="G457" s="371">
        <f t="shared" si="29"/>
        <v>2</v>
      </c>
      <c r="H457" s="371" t="str">
        <f t="shared" si="30"/>
        <v/>
      </c>
      <c r="I457" s="371">
        <f t="shared" si="31"/>
        <v>2</v>
      </c>
    </row>
    <row r="458" spans="1:9" x14ac:dyDescent="0.15">
      <c r="A458" s="368" t="s">
        <v>5798</v>
      </c>
      <c r="B458" s="368" t="s">
        <v>1780</v>
      </c>
      <c r="C458" s="368" t="s">
        <v>444</v>
      </c>
      <c r="D458" s="368" t="s">
        <v>1781</v>
      </c>
      <c r="E458" s="370">
        <v>73</v>
      </c>
      <c r="F458" s="371">
        <f t="shared" si="28"/>
        <v>0.73</v>
      </c>
      <c r="G458" s="371">
        <f t="shared" si="29"/>
        <v>2</v>
      </c>
      <c r="H458" s="371" t="str">
        <f t="shared" si="30"/>
        <v/>
      </c>
      <c r="I458" s="371">
        <f t="shared" si="31"/>
        <v>2</v>
      </c>
    </row>
    <row r="459" spans="1:9" x14ac:dyDescent="0.15">
      <c r="A459" s="368" t="s">
        <v>5798</v>
      </c>
      <c r="B459" s="368" t="s">
        <v>1783</v>
      </c>
      <c r="C459" s="368" t="s">
        <v>444</v>
      </c>
      <c r="D459" s="368" t="s">
        <v>1784</v>
      </c>
      <c r="E459" s="370">
        <v>58</v>
      </c>
      <c r="F459" s="371">
        <f t="shared" si="28"/>
        <v>0.57999999999999996</v>
      </c>
      <c r="G459" s="371">
        <f t="shared" si="29"/>
        <v>2</v>
      </c>
      <c r="H459" s="371" t="str">
        <f t="shared" si="30"/>
        <v/>
      </c>
      <c r="I459" s="371">
        <f t="shared" si="31"/>
        <v>2</v>
      </c>
    </row>
    <row r="460" spans="1:9" x14ac:dyDescent="0.15">
      <c r="A460" s="368" t="s">
        <v>5798</v>
      </c>
      <c r="B460" s="368" t="s">
        <v>1786</v>
      </c>
      <c r="C460" s="368" t="s">
        <v>444</v>
      </c>
      <c r="D460" s="368" t="s">
        <v>1787</v>
      </c>
      <c r="E460" s="370">
        <v>69</v>
      </c>
      <c r="F460" s="371">
        <f t="shared" si="28"/>
        <v>0.69</v>
      </c>
      <c r="G460" s="371">
        <f t="shared" si="29"/>
        <v>2</v>
      </c>
      <c r="H460" s="371" t="str">
        <f t="shared" si="30"/>
        <v/>
      </c>
      <c r="I460" s="371">
        <f t="shared" si="31"/>
        <v>2</v>
      </c>
    </row>
    <row r="461" spans="1:9" x14ac:dyDescent="0.15">
      <c r="A461" s="368" t="s">
        <v>5798</v>
      </c>
      <c r="B461" s="368" t="s">
        <v>1789</v>
      </c>
      <c r="C461" s="368" t="s">
        <v>444</v>
      </c>
      <c r="D461" s="368" t="s">
        <v>1790</v>
      </c>
      <c r="E461" s="370">
        <v>71</v>
      </c>
      <c r="F461" s="371">
        <f t="shared" si="28"/>
        <v>0.71</v>
      </c>
      <c r="G461" s="371">
        <f t="shared" si="29"/>
        <v>2</v>
      </c>
      <c r="H461" s="371" t="str">
        <f t="shared" si="30"/>
        <v/>
      </c>
      <c r="I461" s="371">
        <f t="shared" si="31"/>
        <v>2</v>
      </c>
    </row>
    <row r="462" spans="1:9" x14ac:dyDescent="0.15">
      <c r="A462" s="368" t="s">
        <v>5798</v>
      </c>
      <c r="B462" s="368" t="s">
        <v>1792</v>
      </c>
      <c r="C462" s="368" t="s">
        <v>444</v>
      </c>
      <c r="D462" s="368" t="s">
        <v>1793</v>
      </c>
      <c r="E462" s="370">
        <v>68</v>
      </c>
      <c r="F462" s="371">
        <f t="shared" si="28"/>
        <v>0.68</v>
      </c>
      <c r="G462" s="371">
        <f t="shared" si="29"/>
        <v>2</v>
      </c>
      <c r="H462" s="371" t="str">
        <f t="shared" si="30"/>
        <v/>
      </c>
      <c r="I462" s="371">
        <f t="shared" si="31"/>
        <v>2</v>
      </c>
    </row>
    <row r="463" spans="1:9" x14ac:dyDescent="0.15">
      <c r="A463" s="368" t="s">
        <v>5798</v>
      </c>
      <c r="B463" s="368" t="s">
        <v>1795</v>
      </c>
      <c r="C463" s="368" t="s">
        <v>444</v>
      </c>
      <c r="D463" s="368" t="s">
        <v>1796</v>
      </c>
      <c r="E463" s="370">
        <v>70</v>
      </c>
      <c r="F463" s="371">
        <f t="shared" si="28"/>
        <v>0.7</v>
      </c>
      <c r="G463" s="371">
        <f t="shared" si="29"/>
        <v>2</v>
      </c>
      <c r="H463" s="371" t="str">
        <f t="shared" si="30"/>
        <v/>
      </c>
      <c r="I463" s="371">
        <f t="shared" si="31"/>
        <v>2</v>
      </c>
    </row>
    <row r="464" spans="1:9" x14ac:dyDescent="0.15">
      <c r="A464" s="368" t="s">
        <v>5798</v>
      </c>
      <c r="B464" s="368" t="s">
        <v>1798</v>
      </c>
      <c r="C464" s="368" t="s">
        <v>444</v>
      </c>
      <c r="D464" s="368" t="s">
        <v>1799</v>
      </c>
      <c r="E464" s="370">
        <v>41</v>
      </c>
      <c r="F464" s="371">
        <f t="shared" si="28"/>
        <v>0.41</v>
      </c>
      <c r="G464" s="371">
        <f t="shared" si="29"/>
        <v>2</v>
      </c>
      <c r="H464" s="371" t="str">
        <f t="shared" si="30"/>
        <v/>
      </c>
      <c r="I464" s="371">
        <f t="shared" si="31"/>
        <v>2</v>
      </c>
    </row>
    <row r="465" spans="1:9" x14ac:dyDescent="0.15">
      <c r="A465" s="368" t="s">
        <v>5798</v>
      </c>
      <c r="B465" s="368" t="s">
        <v>1801</v>
      </c>
      <c r="C465" s="368" t="s">
        <v>444</v>
      </c>
      <c r="D465" s="368" t="s">
        <v>1802</v>
      </c>
      <c r="E465" s="370">
        <v>57</v>
      </c>
      <c r="F465" s="371">
        <f t="shared" si="28"/>
        <v>0.56999999999999995</v>
      </c>
      <c r="G465" s="371">
        <f t="shared" si="29"/>
        <v>2</v>
      </c>
      <c r="H465" s="371" t="str">
        <f t="shared" si="30"/>
        <v/>
      </c>
      <c r="I465" s="371">
        <f t="shared" si="31"/>
        <v>2</v>
      </c>
    </row>
    <row r="466" spans="1:9" x14ac:dyDescent="0.15">
      <c r="A466" s="368" t="s">
        <v>5798</v>
      </c>
      <c r="B466" s="368" t="s">
        <v>1804</v>
      </c>
      <c r="C466" s="368" t="s">
        <v>444</v>
      </c>
      <c r="D466" s="368" t="s">
        <v>1805</v>
      </c>
      <c r="E466" s="370">
        <v>68</v>
      </c>
      <c r="F466" s="371">
        <f t="shared" si="28"/>
        <v>0.68</v>
      </c>
      <c r="G466" s="371">
        <f t="shared" si="29"/>
        <v>2</v>
      </c>
      <c r="H466" s="371" t="str">
        <f t="shared" si="30"/>
        <v/>
      </c>
      <c r="I466" s="371">
        <f t="shared" si="31"/>
        <v>2</v>
      </c>
    </row>
    <row r="467" spans="1:9" x14ac:dyDescent="0.15">
      <c r="A467" s="368" t="s">
        <v>5798</v>
      </c>
      <c r="B467" s="368" t="s">
        <v>1807</v>
      </c>
      <c r="C467" s="368" t="s">
        <v>444</v>
      </c>
      <c r="D467" s="368" t="s">
        <v>1808</v>
      </c>
      <c r="E467" s="370">
        <v>59</v>
      </c>
      <c r="F467" s="371">
        <f t="shared" si="28"/>
        <v>0.59</v>
      </c>
      <c r="G467" s="371">
        <f t="shared" si="29"/>
        <v>2</v>
      </c>
      <c r="H467" s="371" t="str">
        <f t="shared" si="30"/>
        <v/>
      </c>
      <c r="I467" s="371">
        <f t="shared" si="31"/>
        <v>2</v>
      </c>
    </row>
    <row r="468" spans="1:9" x14ac:dyDescent="0.15">
      <c r="A468" s="368" t="s">
        <v>5798</v>
      </c>
      <c r="B468" s="368" t="s">
        <v>1810</v>
      </c>
      <c r="C468" s="368" t="s">
        <v>444</v>
      </c>
      <c r="D468" s="368" t="s">
        <v>1811</v>
      </c>
      <c r="E468" s="370">
        <v>59</v>
      </c>
      <c r="F468" s="371">
        <f t="shared" si="28"/>
        <v>0.59</v>
      </c>
      <c r="G468" s="371">
        <f t="shared" si="29"/>
        <v>2</v>
      </c>
      <c r="H468" s="371" t="str">
        <f t="shared" si="30"/>
        <v/>
      </c>
      <c r="I468" s="371">
        <f t="shared" si="31"/>
        <v>2</v>
      </c>
    </row>
    <row r="469" spans="1:9" x14ac:dyDescent="0.15">
      <c r="A469" s="368" t="s">
        <v>5798</v>
      </c>
      <c r="B469" s="368" t="s">
        <v>1813</v>
      </c>
      <c r="C469" s="368" t="s">
        <v>444</v>
      </c>
      <c r="D469" s="368" t="s">
        <v>1814</v>
      </c>
      <c r="E469" s="370">
        <v>78</v>
      </c>
      <c r="F469" s="371">
        <f t="shared" si="28"/>
        <v>0.78</v>
      </c>
      <c r="G469" s="371">
        <f t="shared" si="29"/>
        <v>2</v>
      </c>
      <c r="H469" s="371" t="str">
        <f t="shared" si="30"/>
        <v/>
      </c>
      <c r="I469" s="371">
        <f t="shared" si="31"/>
        <v>2</v>
      </c>
    </row>
    <row r="470" spans="1:9" x14ac:dyDescent="0.15">
      <c r="A470" s="368" t="s">
        <v>5798</v>
      </c>
      <c r="B470" s="368" t="s">
        <v>1816</v>
      </c>
      <c r="C470" s="368" t="s">
        <v>444</v>
      </c>
      <c r="D470" s="368" t="s">
        <v>1817</v>
      </c>
      <c r="E470" s="370">
        <v>110</v>
      </c>
      <c r="F470" s="371">
        <f t="shared" si="28"/>
        <v>1.1000000000000001</v>
      </c>
      <c r="G470" s="371">
        <f t="shared" si="29"/>
        <v>1</v>
      </c>
      <c r="H470" s="371" t="str">
        <f t="shared" si="30"/>
        <v/>
      </c>
      <c r="I470" s="371">
        <f t="shared" si="31"/>
        <v>1</v>
      </c>
    </row>
    <row r="471" spans="1:9" x14ac:dyDescent="0.15">
      <c r="A471" s="368" t="s">
        <v>5798</v>
      </c>
      <c r="B471" s="368" t="s">
        <v>1819</v>
      </c>
      <c r="C471" s="368" t="s">
        <v>444</v>
      </c>
      <c r="D471" s="368" t="s">
        <v>1820</v>
      </c>
      <c r="E471" s="370">
        <v>90</v>
      </c>
      <c r="F471" s="371">
        <f t="shared" si="28"/>
        <v>0.9</v>
      </c>
      <c r="G471" s="371">
        <f t="shared" si="29"/>
        <v>2</v>
      </c>
      <c r="H471" s="371" t="str">
        <f t="shared" si="30"/>
        <v/>
      </c>
      <c r="I471" s="371">
        <f t="shared" si="31"/>
        <v>2</v>
      </c>
    </row>
    <row r="472" spans="1:9" x14ac:dyDescent="0.15">
      <c r="A472" s="368" t="s">
        <v>5798</v>
      </c>
      <c r="B472" s="368" t="s">
        <v>1822</v>
      </c>
      <c r="C472" s="368" t="s">
        <v>444</v>
      </c>
      <c r="D472" s="368" t="s">
        <v>1823</v>
      </c>
      <c r="E472" s="370">
        <v>96</v>
      </c>
      <c r="F472" s="371">
        <f t="shared" si="28"/>
        <v>0.96</v>
      </c>
      <c r="G472" s="371">
        <f t="shared" si="29"/>
        <v>2</v>
      </c>
      <c r="H472" s="371" t="str">
        <f t="shared" si="30"/>
        <v/>
      </c>
      <c r="I472" s="371">
        <f t="shared" si="31"/>
        <v>2</v>
      </c>
    </row>
    <row r="473" spans="1:9" x14ac:dyDescent="0.15">
      <c r="A473" s="368" t="s">
        <v>5798</v>
      </c>
      <c r="B473" s="368" t="s">
        <v>1825</v>
      </c>
      <c r="C473" s="368" t="s">
        <v>444</v>
      </c>
      <c r="D473" s="368" t="s">
        <v>1826</v>
      </c>
      <c r="E473" s="370">
        <v>48</v>
      </c>
      <c r="F473" s="371">
        <f t="shared" si="28"/>
        <v>0.48</v>
      </c>
      <c r="G473" s="371">
        <f t="shared" si="29"/>
        <v>2</v>
      </c>
      <c r="H473" s="371" t="str">
        <f t="shared" si="30"/>
        <v/>
      </c>
      <c r="I473" s="371">
        <f t="shared" si="31"/>
        <v>2</v>
      </c>
    </row>
    <row r="474" spans="1:9" x14ac:dyDescent="0.15">
      <c r="A474" s="368" t="s">
        <v>5798</v>
      </c>
      <c r="B474" s="368" t="s">
        <v>1828</v>
      </c>
      <c r="C474" s="368" t="s">
        <v>444</v>
      </c>
      <c r="D474" s="368" t="s">
        <v>1829</v>
      </c>
      <c r="E474" s="370">
        <v>96</v>
      </c>
      <c r="F474" s="371">
        <f t="shared" si="28"/>
        <v>0.96</v>
      </c>
      <c r="G474" s="371">
        <f t="shared" si="29"/>
        <v>2</v>
      </c>
      <c r="H474" s="371" t="str">
        <f t="shared" si="30"/>
        <v/>
      </c>
      <c r="I474" s="371">
        <f t="shared" si="31"/>
        <v>2</v>
      </c>
    </row>
    <row r="475" spans="1:9" x14ac:dyDescent="0.15">
      <c r="A475" s="368" t="s">
        <v>5798</v>
      </c>
      <c r="B475" s="368" t="s">
        <v>1831</v>
      </c>
      <c r="C475" s="368" t="s">
        <v>444</v>
      </c>
      <c r="D475" s="368" t="s">
        <v>1832</v>
      </c>
      <c r="E475" s="370">
        <v>43</v>
      </c>
      <c r="F475" s="371">
        <f t="shared" si="28"/>
        <v>0.43</v>
      </c>
      <c r="G475" s="371">
        <f t="shared" si="29"/>
        <v>2</v>
      </c>
      <c r="H475" s="371" t="str">
        <f t="shared" si="30"/>
        <v/>
      </c>
      <c r="I475" s="371">
        <f t="shared" si="31"/>
        <v>2</v>
      </c>
    </row>
    <row r="476" spans="1:9" x14ac:dyDescent="0.15">
      <c r="A476" s="368" t="s">
        <v>5798</v>
      </c>
      <c r="B476" s="368" t="s">
        <v>1834</v>
      </c>
      <c r="C476" s="368" t="s">
        <v>444</v>
      </c>
      <c r="D476" s="368" t="s">
        <v>1835</v>
      </c>
      <c r="E476" s="370">
        <v>61</v>
      </c>
      <c r="F476" s="371">
        <f t="shared" si="28"/>
        <v>0.61</v>
      </c>
      <c r="G476" s="371">
        <f t="shared" si="29"/>
        <v>2</v>
      </c>
      <c r="H476" s="371" t="str">
        <f t="shared" si="30"/>
        <v/>
      </c>
      <c r="I476" s="371">
        <f t="shared" si="31"/>
        <v>2</v>
      </c>
    </row>
    <row r="477" spans="1:9" x14ac:dyDescent="0.15">
      <c r="A477" s="368" t="s">
        <v>5798</v>
      </c>
      <c r="B477" s="368" t="s">
        <v>1837</v>
      </c>
      <c r="C477" s="368" t="s">
        <v>444</v>
      </c>
      <c r="D477" s="368" t="s">
        <v>1838</v>
      </c>
      <c r="E477" s="370">
        <v>65</v>
      </c>
      <c r="F477" s="371">
        <f t="shared" si="28"/>
        <v>0.65</v>
      </c>
      <c r="G477" s="371">
        <f t="shared" si="29"/>
        <v>2</v>
      </c>
      <c r="H477" s="371" t="str">
        <f t="shared" si="30"/>
        <v/>
      </c>
      <c r="I477" s="371">
        <f t="shared" si="31"/>
        <v>2</v>
      </c>
    </row>
    <row r="478" spans="1:9" x14ac:dyDescent="0.15">
      <c r="A478" s="368" t="s">
        <v>5798</v>
      </c>
      <c r="B478" s="368" t="s">
        <v>1840</v>
      </c>
      <c r="C478" s="368" t="s">
        <v>444</v>
      </c>
      <c r="D478" s="368" t="s">
        <v>1841</v>
      </c>
      <c r="E478" s="370">
        <v>66</v>
      </c>
      <c r="F478" s="371">
        <f t="shared" si="28"/>
        <v>0.66</v>
      </c>
      <c r="G478" s="371">
        <f t="shared" si="29"/>
        <v>2</v>
      </c>
      <c r="H478" s="371" t="str">
        <f t="shared" si="30"/>
        <v/>
      </c>
      <c r="I478" s="371">
        <f t="shared" si="31"/>
        <v>2</v>
      </c>
    </row>
    <row r="479" spans="1:9" x14ac:dyDescent="0.15">
      <c r="A479" s="368" t="s">
        <v>5798</v>
      </c>
      <c r="B479" s="368" t="s">
        <v>1843</v>
      </c>
      <c r="C479" s="368" t="s">
        <v>444</v>
      </c>
      <c r="D479" s="368" t="s">
        <v>1844</v>
      </c>
      <c r="E479" s="370">
        <v>47</v>
      </c>
      <c r="F479" s="371">
        <f t="shared" si="28"/>
        <v>0.47</v>
      </c>
      <c r="G479" s="371">
        <f t="shared" si="29"/>
        <v>2</v>
      </c>
      <c r="H479" s="371" t="str">
        <f t="shared" si="30"/>
        <v/>
      </c>
      <c r="I479" s="371">
        <f t="shared" si="31"/>
        <v>2</v>
      </c>
    </row>
    <row r="480" spans="1:9" x14ac:dyDescent="0.15">
      <c r="A480" s="368" t="s">
        <v>5798</v>
      </c>
      <c r="B480" s="368" t="s">
        <v>1846</v>
      </c>
      <c r="C480" s="368" t="s">
        <v>444</v>
      </c>
      <c r="D480" s="368" t="s">
        <v>1847</v>
      </c>
      <c r="E480" s="370">
        <v>57</v>
      </c>
      <c r="F480" s="371">
        <f t="shared" si="28"/>
        <v>0.56999999999999995</v>
      </c>
      <c r="G480" s="371">
        <f t="shared" si="29"/>
        <v>2</v>
      </c>
      <c r="H480" s="371" t="str">
        <f t="shared" si="30"/>
        <v/>
      </c>
      <c r="I480" s="371">
        <f t="shared" si="31"/>
        <v>2</v>
      </c>
    </row>
    <row r="481" spans="1:9" x14ac:dyDescent="0.15">
      <c r="A481" s="368" t="s">
        <v>5798</v>
      </c>
      <c r="B481" s="368" t="s">
        <v>1849</v>
      </c>
      <c r="C481" s="368" t="s">
        <v>444</v>
      </c>
      <c r="D481" s="368" t="s">
        <v>1850</v>
      </c>
      <c r="E481" s="370">
        <v>46</v>
      </c>
      <c r="F481" s="371">
        <f t="shared" si="28"/>
        <v>0.46</v>
      </c>
      <c r="G481" s="371">
        <f t="shared" si="29"/>
        <v>2</v>
      </c>
      <c r="H481" s="371" t="str">
        <f t="shared" si="30"/>
        <v/>
      </c>
      <c r="I481" s="371">
        <f t="shared" si="31"/>
        <v>2</v>
      </c>
    </row>
    <row r="482" spans="1:9" x14ac:dyDescent="0.15">
      <c r="A482" s="368" t="s">
        <v>5798</v>
      </c>
      <c r="B482" s="368" t="s">
        <v>1852</v>
      </c>
      <c r="C482" s="368" t="s">
        <v>444</v>
      </c>
      <c r="D482" s="368" t="s">
        <v>1853</v>
      </c>
      <c r="E482" s="370">
        <v>135</v>
      </c>
      <c r="F482" s="371">
        <f t="shared" si="28"/>
        <v>1.35</v>
      </c>
      <c r="G482" s="371">
        <f t="shared" si="29"/>
        <v>1</v>
      </c>
      <c r="H482" s="371" t="str">
        <f t="shared" si="30"/>
        <v/>
      </c>
      <c r="I482" s="371">
        <f t="shared" si="31"/>
        <v>1</v>
      </c>
    </row>
    <row r="483" spans="1:9" x14ac:dyDescent="0.15">
      <c r="A483" s="368" t="s">
        <v>5798</v>
      </c>
      <c r="B483" s="368" t="s">
        <v>1855</v>
      </c>
      <c r="C483" s="368" t="s">
        <v>444</v>
      </c>
      <c r="D483" s="368" t="s">
        <v>1856</v>
      </c>
      <c r="E483" s="370">
        <v>44</v>
      </c>
      <c r="F483" s="371">
        <f t="shared" si="28"/>
        <v>0.44</v>
      </c>
      <c r="G483" s="371">
        <f t="shared" si="29"/>
        <v>2</v>
      </c>
      <c r="H483" s="371" t="str">
        <f t="shared" si="30"/>
        <v/>
      </c>
      <c r="I483" s="371">
        <f t="shared" si="31"/>
        <v>2</v>
      </c>
    </row>
    <row r="484" spans="1:9" x14ac:dyDescent="0.15">
      <c r="A484" s="368" t="s">
        <v>5798</v>
      </c>
      <c r="B484" s="368" t="s">
        <v>1858</v>
      </c>
      <c r="C484" s="368" t="s">
        <v>444</v>
      </c>
      <c r="D484" s="368" t="s">
        <v>1859</v>
      </c>
      <c r="E484" s="370">
        <v>46</v>
      </c>
      <c r="F484" s="371">
        <f t="shared" si="28"/>
        <v>0.46</v>
      </c>
      <c r="G484" s="371">
        <f t="shared" si="29"/>
        <v>2</v>
      </c>
      <c r="H484" s="371" t="str">
        <f t="shared" si="30"/>
        <v/>
      </c>
      <c r="I484" s="371">
        <f t="shared" si="31"/>
        <v>2</v>
      </c>
    </row>
    <row r="485" spans="1:9" x14ac:dyDescent="0.15">
      <c r="A485" s="368" t="s">
        <v>5798</v>
      </c>
      <c r="B485" s="368" t="s">
        <v>1861</v>
      </c>
      <c r="C485" s="368" t="s">
        <v>444</v>
      </c>
      <c r="D485" s="368" t="s">
        <v>1862</v>
      </c>
      <c r="E485" s="370">
        <v>75</v>
      </c>
      <c r="F485" s="371">
        <f t="shared" si="28"/>
        <v>0.75</v>
      </c>
      <c r="G485" s="371">
        <f t="shared" si="29"/>
        <v>2</v>
      </c>
      <c r="H485" s="371" t="str">
        <f t="shared" si="30"/>
        <v/>
      </c>
      <c r="I485" s="371">
        <f t="shared" si="31"/>
        <v>2</v>
      </c>
    </row>
    <row r="486" spans="1:9" x14ac:dyDescent="0.15">
      <c r="A486" s="368" t="s">
        <v>5798</v>
      </c>
      <c r="B486" s="368" t="s">
        <v>1864</v>
      </c>
      <c r="C486" s="368" t="s">
        <v>444</v>
      </c>
      <c r="D486" s="368" t="s">
        <v>1865</v>
      </c>
      <c r="E486" s="370">
        <v>57</v>
      </c>
      <c r="F486" s="371">
        <f t="shared" si="28"/>
        <v>0.56999999999999995</v>
      </c>
      <c r="G486" s="371">
        <f t="shared" si="29"/>
        <v>2</v>
      </c>
      <c r="H486" s="371" t="str">
        <f t="shared" si="30"/>
        <v/>
      </c>
      <c r="I486" s="371">
        <f t="shared" si="31"/>
        <v>2</v>
      </c>
    </row>
    <row r="487" spans="1:9" x14ac:dyDescent="0.15">
      <c r="A487" s="368" t="s">
        <v>5798</v>
      </c>
      <c r="B487" s="368" t="s">
        <v>1867</v>
      </c>
      <c r="C487" s="368" t="s">
        <v>444</v>
      </c>
      <c r="D487" s="368" t="s">
        <v>1868</v>
      </c>
      <c r="E487" s="370">
        <v>59</v>
      </c>
      <c r="F487" s="371">
        <f t="shared" si="28"/>
        <v>0.59</v>
      </c>
      <c r="G487" s="371">
        <f t="shared" si="29"/>
        <v>2</v>
      </c>
      <c r="H487" s="371" t="str">
        <f t="shared" si="30"/>
        <v/>
      </c>
      <c r="I487" s="371">
        <f t="shared" si="31"/>
        <v>2</v>
      </c>
    </row>
    <row r="488" spans="1:9" x14ac:dyDescent="0.15">
      <c r="A488" s="368" t="s">
        <v>5798</v>
      </c>
      <c r="B488" s="368" t="s">
        <v>1870</v>
      </c>
      <c r="C488" s="368" t="s">
        <v>444</v>
      </c>
      <c r="D488" s="368" t="s">
        <v>1871</v>
      </c>
      <c r="E488" s="370">
        <v>66</v>
      </c>
      <c r="F488" s="371">
        <f t="shared" si="28"/>
        <v>0.66</v>
      </c>
      <c r="G488" s="371">
        <f t="shared" si="29"/>
        <v>2</v>
      </c>
      <c r="H488" s="371" t="str">
        <f t="shared" si="30"/>
        <v/>
      </c>
      <c r="I488" s="371">
        <f t="shared" si="31"/>
        <v>2</v>
      </c>
    </row>
    <row r="489" spans="1:9" x14ac:dyDescent="0.15">
      <c r="A489" s="368" t="s">
        <v>5798</v>
      </c>
      <c r="B489" s="368" t="s">
        <v>1873</v>
      </c>
      <c r="C489" s="368" t="s">
        <v>444</v>
      </c>
      <c r="D489" s="368" t="s">
        <v>1874</v>
      </c>
      <c r="E489" s="370">
        <v>36</v>
      </c>
      <c r="F489" s="371">
        <f t="shared" si="28"/>
        <v>0.36</v>
      </c>
      <c r="G489" s="371">
        <f t="shared" si="29"/>
        <v>2</v>
      </c>
      <c r="H489" s="371" t="str">
        <f t="shared" si="30"/>
        <v/>
      </c>
      <c r="I489" s="371">
        <f t="shared" si="31"/>
        <v>2</v>
      </c>
    </row>
    <row r="490" spans="1:9" x14ac:dyDescent="0.15">
      <c r="A490" s="368" t="s">
        <v>5798</v>
      </c>
      <c r="B490" s="368" t="s">
        <v>1876</v>
      </c>
      <c r="C490" s="368" t="s">
        <v>444</v>
      </c>
      <c r="D490" s="368" t="s">
        <v>1877</v>
      </c>
      <c r="E490" s="370">
        <v>136</v>
      </c>
      <c r="F490" s="371">
        <f t="shared" si="28"/>
        <v>1.36</v>
      </c>
      <c r="G490" s="371">
        <f t="shared" si="29"/>
        <v>1</v>
      </c>
      <c r="H490" s="371" t="str">
        <f t="shared" si="30"/>
        <v/>
      </c>
      <c r="I490" s="371">
        <f t="shared" si="31"/>
        <v>1</v>
      </c>
    </row>
    <row r="491" spans="1:9" x14ac:dyDescent="0.15">
      <c r="A491" s="368" t="s">
        <v>5798</v>
      </c>
      <c r="B491" s="368" t="s">
        <v>1879</v>
      </c>
      <c r="C491" s="368" t="s">
        <v>444</v>
      </c>
      <c r="D491" s="368" t="s">
        <v>1880</v>
      </c>
      <c r="E491" s="370">
        <v>32</v>
      </c>
      <c r="F491" s="371">
        <f t="shared" si="28"/>
        <v>0.32</v>
      </c>
      <c r="G491" s="371">
        <f t="shared" si="29"/>
        <v>2</v>
      </c>
      <c r="H491" s="371" t="str">
        <f t="shared" si="30"/>
        <v/>
      </c>
      <c r="I491" s="371">
        <f t="shared" si="31"/>
        <v>2</v>
      </c>
    </row>
    <row r="492" spans="1:9" x14ac:dyDescent="0.15">
      <c r="A492" s="368" t="s">
        <v>5798</v>
      </c>
      <c r="B492" s="368" t="s">
        <v>1882</v>
      </c>
      <c r="C492" s="368" t="s">
        <v>444</v>
      </c>
      <c r="D492" s="368" t="s">
        <v>1883</v>
      </c>
      <c r="E492" s="370">
        <v>61</v>
      </c>
      <c r="F492" s="371">
        <f t="shared" si="28"/>
        <v>0.61</v>
      </c>
      <c r="G492" s="371">
        <f t="shared" si="29"/>
        <v>2</v>
      </c>
      <c r="H492" s="371" t="str">
        <f t="shared" si="30"/>
        <v/>
      </c>
      <c r="I492" s="371">
        <f t="shared" si="31"/>
        <v>2</v>
      </c>
    </row>
    <row r="493" spans="1:9" x14ac:dyDescent="0.15">
      <c r="A493" s="368" t="s">
        <v>5798</v>
      </c>
      <c r="B493" s="368" t="s">
        <v>1885</v>
      </c>
      <c r="C493" s="368" t="s">
        <v>444</v>
      </c>
      <c r="D493" s="368" t="s">
        <v>1886</v>
      </c>
      <c r="E493" s="370">
        <v>88</v>
      </c>
      <c r="F493" s="371">
        <f t="shared" si="28"/>
        <v>0.88</v>
      </c>
      <c r="G493" s="371">
        <f t="shared" si="29"/>
        <v>2</v>
      </c>
      <c r="H493" s="371" t="str">
        <f t="shared" si="30"/>
        <v/>
      </c>
      <c r="I493" s="371">
        <f t="shared" si="31"/>
        <v>2</v>
      </c>
    </row>
    <row r="494" spans="1:9" x14ac:dyDescent="0.15">
      <c r="A494" s="368" t="s">
        <v>5798</v>
      </c>
      <c r="B494" s="368" t="s">
        <v>1888</v>
      </c>
      <c r="C494" s="368" t="s">
        <v>444</v>
      </c>
      <c r="D494" s="368" t="s">
        <v>1889</v>
      </c>
      <c r="E494" s="370">
        <v>33</v>
      </c>
      <c r="F494" s="371">
        <f t="shared" si="28"/>
        <v>0.33</v>
      </c>
      <c r="G494" s="371">
        <f t="shared" si="29"/>
        <v>2</v>
      </c>
      <c r="H494" s="371" t="str">
        <f t="shared" si="30"/>
        <v/>
      </c>
      <c r="I494" s="371">
        <f t="shared" si="31"/>
        <v>2</v>
      </c>
    </row>
    <row r="495" spans="1:9" x14ac:dyDescent="0.15">
      <c r="A495" s="368" t="s">
        <v>5798</v>
      </c>
      <c r="B495" s="368" t="s">
        <v>1891</v>
      </c>
      <c r="C495" s="368" t="s">
        <v>444</v>
      </c>
      <c r="D495" s="368" t="s">
        <v>1892</v>
      </c>
      <c r="E495" s="370">
        <v>62</v>
      </c>
      <c r="F495" s="371">
        <f t="shared" si="28"/>
        <v>0.62</v>
      </c>
      <c r="G495" s="371">
        <f t="shared" si="29"/>
        <v>2</v>
      </c>
      <c r="H495" s="371" t="str">
        <f t="shared" si="30"/>
        <v/>
      </c>
      <c r="I495" s="371">
        <f t="shared" si="31"/>
        <v>2</v>
      </c>
    </row>
    <row r="496" spans="1:9" x14ac:dyDescent="0.15">
      <c r="A496" s="368" t="s">
        <v>5798</v>
      </c>
      <c r="B496" s="368" t="s">
        <v>1894</v>
      </c>
      <c r="C496" s="368" t="s">
        <v>444</v>
      </c>
      <c r="D496" s="368" t="s">
        <v>1895</v>
      </c>
      <c r="E496" s="370">
        <v>79</v>
      </c>
      <c r="F496" s="371">
        <f t="shared" si="28"/>
        <v>0.79</v>
      </c>
      <c r="G496" s="371">
        <f t="shared" si="29"/>
        <v>2</v>
      </c>
      <c r="H496" s="371" t="str">
        <f t="shared" si="30"/>
        <v/>
      </c>
      <c r="I496" s="371">
        <f t="shared" si="31"/>
        <v>2</v>
      </c>
    </row>
    <row r="497" spans="1:9" x14ac:dyDescent="0.15">
      <c r="A497" s="368" t="s">
        <v>5798</v>
      </c>
      <c r="B497" s="368" t="s">
        <v>1897</v>
      </c>
      <c r="C497" s="368" t="s">
        <v>444</v>
      </c>
      <c r="D497" s="368" t="s">
        <v>1898</v>
      </c>
      <c r="E497" s="370">
        <v>67</v>
      </c>
      <c r="F497" s="371">
        <f t="shared" si="28"/>
        <v>0.67</v>
      </c>
      <c r="G497" s="371">
        <f t="shared" si="29"/>
        <v>2</v>
      </c>
      <c r="H497" s="371" t="str">
        <f t="shared" si="30"/>
        <v/>
      </c>
      <c r="I497" s="371">
        <f t="shared" si="31"/>
        <v>2</v>
      </c>
    </row>
    <row r="498" spans="1:9" x14ac:dyDescent="0.15">
      <c r="A498" s="368" t="s">
        <v>5798</v>
      </c>
      <c r="B498" s="368" t="s">
        <v>1900</v>
      </c>
      <c r="C498" s="368" t="s">
        <v>444</v>
      </c>
      <c r="D498" s="368" t="s">
        <v>1901</v>
      </c>
      <c r="E498" s="370">
        <v>37</v>
      </c>
      <c r="F498" s="371">
        <f t="shared" si="28"/>
        <v>0.37</v>
      </c>
      <c r="G498" s="371">
        <f t="shared" si="29"/>
        <v>2</v>
      </c>
      <c r="H498" s="371" t="str">
        <f t="shared" si="30"/>
        <v/>
      </c>
      <c r="I498" s="371">
        <f t="shared" si="31"/>
        <v>2</v>
      </c>
    </row>
    <row r="499" spans="1:9" x14ac:dyDescent="0.15">
      <c r="A499" s="368" t="s">
        <v>5798</v>
      </c>
      <c r="B499" s="368" t="s">
        <v>1905</v>
      </c>
      <c r="C499" s="368" t="s">
        <v>447</v>
      </c>
      <c r="D499" s="368" t="s">
        <v>1906</v>
      </c>
      <c r="E499" s="370">
        <v>97</v>
      </c>
      <c r="F499" s="371">
        <f t="shared" si="28"/>
        <v>0.97</v>
      </c>
      <c r="G499" s="371">
        <f t="shared" si="29"/>
        <v>2</v>
      </c>
      <c r="H499" s="371" t="str">
        <f t="shared" si="30"/>
        <v/>
      </c>
      <c r="I499" s="371">
        <f t="shared" si="31"/>
        <v>2</v>
      </c>
    </row>
    <row r="500" spans="1:9" x14ac:dyDescent="0.15">
      <c r="A500" s="368" t="s">
        <v>5798</v>
      </c>
      <c r="B500" s="368" t="s">
        <v>1908</v>
      </c>
      <c r="C500" s="368" t="s">
        <v>447</v>
      </c>
      <c r="D500" s="368" t="s">
        <v>1909</v>
      </c>
      <c r="E500" s="370">
        <v>73</v>
      </c>
      <c r="F500" s="371">
        <f t="shared" si="28"/>
        <v>0.73</v>
      </c>
      <c r="G500" s="371">
        <f t="shared" si="29"/>
        <v>2</v>
      </c>
      <c r="H500" s="371" t="str">
        <f t="shared" si="30"/>
        <v/>
      </c>
      <c r="I500" s="371">
        <f t="shared" si="31"/>
        <v>2</v>
      </c>
    </row>
    <row r="501" spans="1:9" x14ac:dyDescent="0.15">
      <c r="A501" s="368" t="s">
        <v>5798</v>
      </c>
      <c r="B501" s="368" t="s">
        <v>1911</v>
      </c>
      <c r="C501" s="368" t="s">
        <v>447</v>
      </c>
      <c r="D501" s="368" t="s">
        <v>1912</v>
      </c>
      <c r="E501" s="370">
        <v>69</v>
      </c>
      <c r="F501" s="371">
        <f t="shared" si="28"/>
        <v>0.69</v>
      </c>
      <c r="G501" s="371">
        <f t="shared" si="29"/>
        <v>2</v>
      </c>
      <c r="H501" s="371" t="str">
        <f t="shared" si="30"/>
        <v/>
      </c>
      <c r="I501" s="371">
        <f t="shared" si="31"/>
        <v>2</v>
      </c>
    </row>
    <row r="502" spans="1:9" x14ac:dyDescent="0.15">
      <c r="A502" s="368" t="s">
        <v>5798</v>
      </c>
      <c r="B502" s="368" t="s">
        <v>1914</v>
      </c>
      <c r="C502" s="368" t="s">
        <v>447</v>
      </c>
      <c r="D502" s="368" t="s">
        <v>1915</v>
      </c>
      <c r="E502" s="370">
        <v>69</v>
      </c>
      <c r="F502" s="371">
        <f t="shared" si="28"/>
        <v>0.69</v>
      </c>
      <c r="G502" s="371">
        <f t="shared" si="29"/>
        <v>2</v>
      </c>
      <c r="H502" s="371" t="str">
        <f t="shared" si="30"/>
        <v/>
      </c>
      <c r="I502" s="371">
        <f t="shared" si="31"/>
        <v>2</v>
      </c>
    </row>
    <row r="503" spans="1:9" x14ac:dyDescent="0.15">
      <c r="A503" s="368" t="s">
        <v>5798</v>
      </c>
      <c r="B503" s="368" t="s">
        <v>1917</v>
      </c>
      <c r="C503" s="368" t="s">
        <v>447</v>
      </c>
      <c r="D503" s="368" t="s">
        <v>1918</v>
      </c>
      <c r="E503" s="370">
        <v>69</v>
      </c>
      <c r="F503" s="371">
        <f t="shared" si="28"/>
        <v>0.69</v>
      </c>
      <c r="G503" s="371">
        <f t="shared" si="29"/>
        <v>2</v>
      </c>
      <c r="H503" s="371" t="str">
        <f t="shared" si="30"/>
        <v/>
      </c>
      <c r="I503" s="371">
        <f t="shared" si="31"/>
        <v>2</v>
      </c>
    </row>
    <row r="504" spans="1:9" x14ac:dyDescent="0.15">
      <c r="A504" s="368" t="s">
        <v>5798</v>
      </c>
      <c r="B504" s="368" t="s">
        <v>1920</v>
      </c>
      <c r="C504" s="368" t="s">
        <v>447</v>
      </c>
      <c r="D504" s="368" t="s">
        <v>1921</v>
      </c>
      <c r="E504" s="370">
        <v>55</v>
      </c>
      <c r="F504" s="371">
        <f t="shared" si="28"/>
        <v>0.55000000000000004</v>
      </c>
      <c r="G504" s="371">
        <f t="shared" si="29"/>
        <v>2</v>
      </c>
      <c r="H504" s="371" t="str">
        <f t="shared" si="30"/>
        <v/>
      </c>
      <c r="I504" s="371">
        <f t="shared" si="31"/>
        <v>2</v>
      </c>
    </row>
    <row r="505" spans="1:9" x14ac:dyDescent="0.15">
      <c r="A505" s="368" t="s">
        <v>5798</v>
      </c>
      <c r="B505" s="368" t="s">
        <v>1923</v>
      </c>
      <c r="C505" s="368" t="s">
        <v>447</v>
      </c>
      <c r="D505" s="368" t="s">
        <v>1924</v>
      </c>
      <c r="E505" s="370">
        <v>94</v>
      </c>
      <c r="F505" s="371">
        <f t="shared" si="28"/>
        <v>0.94</v>
      </c>
      <c r="G505" s="371">
        <f t="shared" si="29"/>
        <v>2</v>
      </c>
      <c r="H505" s="371" t="str">
        <f t="shared" si="30"/>
        <v/>
      </c>
      <c r="I505" s="371">
        <f t="shared" si="31"/>
        <v>2</v>
      </c>
    </row>
    <row r="506" spans="1:9" x14ac:dyDescent="0.15">
      <c r="A506" s="368" t="s">
        <v>5798</v>
      </c>
      <c r="B506" s="368" t="s">
        <v>1926</v>
      </c>
      <c r="C506" s="368" t="s">
        <v>447</v>
      </c>
      <c r="D506" s="368" t="s">
        <v>1927</v>
      </c>
      <c r="E506" s="370">
        <v>82</v>
      </c>
      <c r="F506" s="371">
        <f t="shared" si="28"/>
        <v>0.82</v>
      </c>
      <c r="G506" s="371">
        <f t="shared" si="29"/>
        <v>2</v>
      </c>
      <c r="H506" s="371" t="str">
        <f t="shared" si="30"/>
        <v/>
      </c>
      <c r="I506" s="371">
        <f t="shared" si="31"/>
        <v>2</v>
      </c>
    </row>
    <row r="507" spans="1:9" x14ac:dyDescent="0.15">
      <c r="A507" s="368" t="s">
        <v>5798</v>
      </c>
      <c r="B507" s="368" t="s">
        <v>1929</v>
      </c>
      <c r="C507" s="368" t="s">
        <v>447</v>
      </c>
      <c r="D507" s="368" t="s">
        <v>1930</v>
      </c>
      <c r="E507" s="370">
        <v>64</v>
      </c>
      <c r="F507" s="371">
        <f t="shared" si="28"/>
        <v>0.64</v>
      </c>
      <c r="G507" s="371">
        <f t="shared" si="29"/>
        <v>2</v>
      </c>
      <c r="H507" s="371" t="str">
        <f t="shared" si="30"/>
        <v/>
      </c>
      <c r="I507" s="371">
        <f t="shared" si="31"/>
        <v>2</v>
      </c>
    </row>
    <row r="508" spans="1:9" x14ac:dyDescent="0.15">
      <c r="A508" s="368" t="s">
        <v>5798</v>
      </c>
      <c r="B508" s="368" t="s">
        <v>1932</v>
      </c>
      <c r="C508" s="368" t="s">
        <v>447</v>
      </c>
      <c r="D508" s="368" t="s">
        <v>1933</v>
      </c>
      <c r="E508" s="370">
        <v>64</v>
      </c>
      <c r="F508" s="371">
        <f t="shared" si="28"/>
        <v>0.64</v>
      </c>
      <c r="G508" s="371">
        <f t="shared" si="29"/>
        <v>2</v>
      </c>
      <c r="H508" s="371" t="str">
        <f t="shared" si="30"/>
        <v/>
      </c>
      <c r="I508" s="371">
        <f t="shared" si="31"/>
        <v>2</v>
      </c>
    </row>
    <row r="509" spans="1:9" x14ac:dyDescent="0.15">
      <c r="A509" s="368" t="s">
        <v>5798</v>
      </c>
      <c r="B509" s="368" t="s">
        <v>1935</v>
      </c>
      <c r="C509" s="368" t="s">
        <v>447</v>
      </c>
      <c r="D509" s="368" t="s">
        <v>1936</v>
      </c>
      <c r="E509" s="370">
        <v>76</v>
      </c>
      <c r="F509" s="371">
        <f t="shared" si="28"/>
        <v>0.76</v>
      </c>
      <c r="G509" s="371">
        <f t="shared" si="29"/>
        <v>2</v>
      </c>
      <c r="H509" s="371" t="str">
        <f t="shared" si="30"/>
        <v/>
      </c>
      <c r="I509" s="371">
        <f t="shared" si="31"/>
        <v>2</v>
      </c>
    </row>
    <row r="510" spans="1:9" x14ac:dyDescent="0.15">
      <c r="A510" s="368" t="s">
        <v>5798</v>
      </c>
      <c r="B510" s="368" t="s">
        <v>1938</v>
      </c>
      <c r="C510" s="368" t="s">
        <v>447</v>
      </c>
      <c r="D510" s="368" t="s">
        <v>1939</v>
      </c>
      <c r="E510" s="370">
        <v>69</v>
      </c>
      <c r="F510" s="371">
        <f t="shared" si="28"/>
        <v>0.69</v>
      </c>
      <c r="G510" s="371">
        <f t="shared" si="29"/>
        <v>2</v>
      </c>
      <c r="H510" s="371" t="str">
        <f t="shared" si="30"/>
        <v/>
      </c>
      <c r="I510" s="371">
        <f t="shared" si="31"/>
        <v>2</v>
      </c>
    </row>
    <row r="511" spans="1:9" x14ac:dyDescent="0.15">
      <c r="A511" s="368" t="s">
        <v>5798</v>
      </c>
      <c r="B511" s="368" t="s">
        <v>1941</v>
      </c>
      <c r="C511" s="368" t="s">
        <v>447</v>
      </c>
      <c r="D511" s="368" t="s">
        <v>1942</v>
      </c>
      <c r="E511" s="370">
        <v>45</v>
      </c>
      <c r="F511" s="371">
        <f t="shared" si="28"/>
        <v>0.45</v>
      </c>
      <c r="G511" s="371">
        <f t="shared" si="29"/>
        <v>2</v>
      </c>
      <c r="H511" s="371" t="str">
        <f t="shared" si="30"/>
        <v/>
      </c>
      <c r="I511" s="371">
        <f t="shared" si="31"/>
        <v>2</v>
      </c>
    </row>
    <row r="512" spans="1:9" x14ac:dyDescent="0.15">
      <c r="A512" s="368" t="s">
        <v>5798</v>
      </c>
      <c r="B512" s="368" t="s">
        <v>1944</v>
      </c>
      <c r="C512" s="368" t="s">
        <v>447</v>
      </c>
      <c r="D512" s="368" t="s">
        <v>1945</v>
      </c>
      <c r="E512" s="370">
        <v>70</v>
      </c>
      <c r="F512" s="371">
        <f t="shared" si="28"/>
        <v>0.7</v>
      </c>
      <c r="G512" s="371">
        <f t="shared" si="29"/>
        <v>2</v>
      </c>
      <c r="H512" s="371" t="str">
        <f t="shared" si="30"/>
        <v/>
      </c>
      <c r="I512" s="371">
        <f t="shared" si="31"/>
        <v>2</v>
      </c>
    </row>
    <row r="513" spans="1:9" x14ac:dyDescent="0.15">
      <c r="A513" s="368" t="s">
        <v>5798</v>
      </c>
      <c r="B513" s="368" t="s">
        <v>1947</v>
      </c>
      <c r="C513" s="368" t="s">
        <v>447</v>
      </c>
      <c r="D513" s="368" t="s">
        <v>1948</v>
      </c>
      <c r="E513" s="370">
        <v>93</v>
      </c>
      <c r="F513" s="371">
        <f t="shared" si="28"/>
        <v>0.93</v>
      </c>
      <c r="G513" s="371">
        <f t="shared" si="29"/>
        <v>2</v>
      </c>
      <c r="H513" s="371" t="str">
        <f t="shared" si="30"/>
        <v/>
      </c>
      <c r="I513" s="371">
        <f t="shared" si="31"/>
        <v>2</v>
      </c>
    </row>
    <row r="514" spans="1:9" x14ac:dyDescent="0.15">
      <c r="A514" s="368" t="s">
        <v>5798</v>
      </c>
      <c r="B514" s="368" t="s">
        <v>1950</v>
      </c>
      <c r="C514" s="368" t="s">
        <v>447</v>
      </c>
      <c r="D514" s="368" t="s">
        <v>1951</v>
      </c>
      <c r="E514" s="370">
        <v>55</v>
      </c>
      <c r="F514" s="371">
        <f t="shared" ref="F514:F577" si="32">IF(A514="都道府県",E514/100000,IF(A514="市区町村",E514/100,"エラー"))</f>
        <v>0.55000000000000004</v>
      </c>
      <c r="G514" s="371">
        <f t="shared" ref="G514:G577" si="33">IF(F514&lt;&gt;"エラー",IF(F514&gt;=$N$16,1,IF(F514&lt;=$N$18,3,2)),"エラー")</f>
        <v>2</v>
      </c>
      <c r="H514" s="371" t="str">
        <f t="shared" ref="H514:H577" si="34">IF(_xlfn.IFNA(VLOOKUP(B514,$T:$T,1,0),"")="","","〇")</f>
        <v/>
      </c>
      <c r="I514" s="371">
        <f t="shared" ref="I514:I577" si="35">IF(H514="〇",1,G514)</f>
        <v>2</v>
      </c>
    </row>
    <row r="515" spans="1:9" x14ac:dyDescent="0.15">
      <c r="A515" s="368" t="s">
        <v>5798</v>
      </c>
      <c r="B515" s="368" t="s">
        <v>1953</v>
      </c>
      <c r="C515" s="368" t="s">
        <v>447</v>
      </c>
      <c r="D515" s="368" t="s">
        <v>1954</v>
      </c>
      <c r="E515" s="370">
        <v>37</v>
      </c>
      <c r="F515" s="371">
        <f t="shared" si="32"/>
        <v>0.37</v>
      </c>
      <c r="G515" s="371">
        <f t="shared" si="33"/>
        <v>2</v>
      </c>
      <c r="H515" s="371" t="str">
        <f t="shared" si="34"/>
        <v/>
      </c>
      <c r="I515" s="371">
        <f t="shared" si="35"/>
        <v>2</v>
      </c>
    </row>
    <row r="516" spans="1:9" x14ac:dyDescent="0.15">
      <c r="A516" s="368" t="s">
        <v>5798</v>
      </c>
      <c r="B516" s="368" t="s">
        <v>1956</v>
      </c>
      <c r="C516" s="368" t="s">
        <v>447</v>
      </c>
      <c r="D516" s="368" t="s">
        <v>1957</v>
      </c>
      <c r="E516" s="370">
        <v>60</v>
      </c>
      <c r="F516" s="371">
        <f t="shared" si="32"/>
        <v>0.6</v>
      </c>
      <c r="G516" s="371">
        <f t="shared" si="33"/>
        <v>2</v>
      </c>
      <c r="H516" s="371" t="str">
        <f t="shared" si="34"/>
        <v/>
      </c>
      <c r="I516" s="371">
        <f t="shared" si="35"/>
        <v>2</v>
      </c>
    </row>
    <row r="517" spans="1:9" x14ac:dyDescent="0.15">
      <c r="A517" s="368" t="s">
        <v>5798</v>
      </c>
      <c r="B517" s="368" t="s">
        <v>1959</v>
      </c>
      <c r="C517" s="368" t="s">
        <v>447</v>
      </c>
      <c r="D517" s="368" t="s">
        <v>1960</v>
      </c>
      <c r="E517" s="370">
        <v>98</v>
      </c>
      <c r="F517" s="371">
        <f t="shared" si="32"/>
        <v>0.98</v>
      </c>
      <c r="G517" s="371">
        <f t="shared" si="33"/>
        <v>2</v>
      </c>
      <c r="H517" s="371" t="str">
        <f t="shared" si="34"/>
        <v/>
      </c>
      <c r="I517" s="371">
        <f t="shared" si="35"/>
        <v>2</v>
      </c>
    </row>
    <row r="518" spans="1:9" x14ac:dyDescent="0.15">
      <c r="A518" s="368" t="s">
        <v>5798</v>
      </c>
      <c r="B518" s="368" t="s">
        <v>1962</v>
      </c>
      <c r="C518" s="368" t="s">
        <v>447</v>
      </c>
      <c r="D518" s="368" t="s">
        <v>1963</v>
      </c>
      <c r="E518" s="370">
        <v>81</v>
      </c>
      <c r="F518" s="371">
        <f t="shared" si="32"/>
        <v>0.81</v>
      </c>
      <c r="G518" s="371">
        <f t="shared" si="33"/>
        <v>2</v>
      </c>
      <c r="H518" s="371" t="str">
        <f t="shared" si="34"/>
        <v/>
      </c>
      <c r="I518" s="371">
        <f t="shared" si="35"/>
        <v>2</v>
      </c>
    </row>
    <row r="519" spans="1:9" x14ac:dyDescent="0.15">
      <c r="A519" s="368" t="s">
        <v>5798</v>
      </c>
      <c r="B519" s="368" t="s">
        <v>1965</v>
      </c>
      <c r="C519" s="368" t="s">
        <v>447</v>
      </c>
      <c r="D519" s="368" t="s">
        <v>1966</v>
      </c>
      <c r="E519" s="370">
        <v>74</v>
      </c>
      <c r="F519" s="371">
        <f t="shared" si="32"/>
        <v>0.74</v>
      </c>
      <c r="G519" s="371">
        <f t="shared" si="33"/>
        <v>2</v>
      </c>
      <c r="H519" s="371" t="str">
        <f t="shared" si="34"/>
        <v/>
      </c>
      <c r="I519" s="371">
        <f t="shared" si="35"/>
        <v>2</v>
      </c>
    </row>
    <row r="520" spans="1:9" x14ac:dyDescent="0.15">
      <c r="A520" s="368" t="s">
        <v>5798</v>
      </c>
      <c r="B520" s="368" t="s">
        <v>1968</v>
      </c>
      <c r="C520" s="368" t="s">
        <v>447</v>
      </c>
      <c r="D520" s="368" t="s">
        <v>1969</v>
      </c>
      <c r="E520" s="370">
        <v>41</v>
      </c>
      <c r="F520" s="371">
        <f t="shared" si="32"/>
        <v>0.41</v>
      </c>
      <c r="G520" s="371">
        <f t="shared" si="33"/>
        <v>2</v>
      </c>
      <c r="H520" s="371" t="str">
        <f t="shared" si="34"/>
        <v/>
      </c>
      <c r="I520" s="371">
        <f t="shared" si="35"/>
        <v>2</v>
      </c>
    </row>
    <row r="521" spans="1:9" x14ac:dyDescent="0.15">
      <c r="A521" s="368" t="s">
        <v>5798</v>
      </c>
      <c r="B521" s="368" t="s">
        <v>1971</v>
      </c>
      <c r="C521" s="368" t="s">
        <v>447</v>
      </c>
      <c r="D521" s="368" t="s">
        <v>1972</v>
      </c>
      <c r="E521" s="370">
        <v>72</v>
      </c>
      <c r="F521" s="371">
        <f t="shared" si="32"/>
        <v>0.72</v>
      </c>
      <c r="G521" s="371">
        <f t="shared" si="33"/>
        <v>2</v>
      </c>
      <c r="H521" s="371" t="str">
        <f t="shared" si="34"/>
        <v/>
      </c>
      <c r="I521" s="371">
        <f t="shared" si="35"/>
        <v>2</v>
      </c>
    </row>
    <row r="522" spans="1:9" x14ac:dyDescent="0.15">
      <c r="A522" s="368" t="s">
        <v>5798</v>
      </c>
      <c r="B522" s="368" t="s">
        <v>1974</v>
      </c>
      <c r="C522" s="368" t="s">
        <v>447</v>
      </c>
      <c r="D522" s="368" t="s">
        <v>1975</v>
      </c>
      <c r="E522" s="370">
        <v>68</v>
      </c>
      <c r="F522" s="371">
        <f t="shared" si="32"/>
        <v>0.68</v>
      </c>
      <c r="G522" s="371">
        <f t="shared" si="33"/>
        <v>2</v>
      </c>
      <c r="H522" s="371" t="str">
        <f t="shared" si="34"/>
        <v/>
      </c>
      <c r="I522" s="371">
        <f t="shared" si="35"/>
        <v>2</v>
      </c>
    </row>
    <row r="523" spans="1:9" x14ac:dyDescent="0.15">
      <c r="A523" s="368" t="s">
        <v>5798</v>
      </c>
      <c r="B523" s="368" t="s">
        <v>1977</v>
      </c>
      <c r="C523" s="368" t="s">
        <v>447</v>
      </c>
      <c r="D523" s="368" t="s">
        <v>1978</v>
      </c>
      <c r="E523" s="370">
        <v>37</v>
      </c>
      <c r="F523" s="371">
        <f t="shared" si="32"/>
        <v>0.37</v>
      </c>
      <c r="G523" s="371">
        <f t="shared" si="33"/>
        <v>2</v>
      </c>
      <c r="H523" s="371" t="str">
        <f t="shared" si="34"/>
        <v/>
      </c>
      <c r="I523" s="371">
        <f t="shared" si="35"/>
        <v>2</v>
      </c>
    </row>
    <row r="524" spans="1:9" x14ac:dyDescent="0.15">
      <c r="A524" s="368" t="s">
        <v>5798</v>
      </c>
      <c r="B524" s="368" t="s">
        <v>1982</v>
      </c>
      <c r="C524" s="368" t="s">
        <v>450</v>
      </c>
      <c r="D524" s="368" t="s">
        <v>1983</v>
      </c>
      <c r="E524" s="370">
        <v>77</v>
      </c>
      <c r="F524" s="371">
        <f t="shared" si="32"/>
        <v>0.77</v>
      </c>
      <c r="G524" s="371">
        <f t="shared" si="33"/>
        <v>2</v>
      </c>
      <c r="H524" s="371" t="str">
        <f t="shared" si="34"/>
        <v/>
      </c>
      <c r="I524" s="371">
        <f t="shared" si="35"/>
        <v>2</v>
      </c>
    </row>
    <row r="525" spans="1:9" x14ac:dyDescent="0.15">
      <c r="A525" s="368" t="s">
        <v>5798</v>
      </c>
      <c r="B525" s="368" t="s">
        <v>1985</v>
      </c>
      <c r="C525" s="368" t="s">
        <v>450</v>
      </c>
      <c r="D525" s="368" t="s">
        <v>1986</v>
      </c>
      <c r="E525" s="370">
        <v>81</v>
      </c>
      <c r="F525" s="371">
        <f t="shared" si="32"/>
        <v>0.81</v>
      </c>
      <c r="G525" s="371">
        <f t="shared" si="33"/>
        <v>2</v>
      </c>
      <c r="H525" s="371" t="str">
        <f t="shared" si="34"/>
        <v/>
      </c>
      <c r="I525" s="371">
        <f t="shared" si="35"/>
        <v>2</v>
      </c>
    </row>
    <row r="526" spans="1:9" x14ac:dyDescent="0.15">
      <c r="A526" s="368" t="s">
        <v>5798</v>
      </c>
      <c r="B526" s="368" t="s">
        <v>1988</v>
      </c>
      <c r="C526" s="368" t="s">
        <v>450</v>
      </c>
      <c r="D526" s="368" t="s">
        <v>1989</v>
      </c>
      <c r="E526" s="370">
        <v>55</v>
      </c>
      <c r="F526" s="371">
        <f t="shared" si="32"/>
        <v>0.55000000000000004</v>
      </c>
      <c r="G526" s="371">
        <f t="shared" si="33"/>
        <v>2</v>
      </c>
      <c r="H526" s="371" t="str">
        <f t="shared" si="34"/>
        <v/>
      </c>
      <c r="I526" s="371">
        <f t="shared" si="35"/>
        <v>2</v>
      </c>
    </row>
    <row r="527" spans="1:9" x14ac:dyDescent="0.15">
      <c r="A527" s="368" t="s">
        <v>5798</v>
      </c>
      <c r="B527" s="368" t="s">
        <v>1991</v>
      </c>
      <c r="C527" s="368" t="s">
        <v>450</v>
      </c>
      <c r="D527" s="368" t="s">
        <v>1992</v>
      </c>
      <c r="E527" s="370">
        <v>80</v>
      </c>
      <c r="F527" s="371">
        <f t="shared" si="32"/>
        <v>0.8</v>
      </c>
      <c r="G527" s="371">
        <f t="shared" si="33"/>
        <v>2</v>
      </c>
      <c r="H527" s="371" t="str">
        <f t="shared" si="34"/>
        <v/>
      </c>
      <c r="I527" s="371">
        <f t="shared" si="35"/>
        <v>2</v>
      </c>
    </row>
    <row r="528" spans="1:9" x14ac:dyDescent="0.15">
      <c r="A528" s="368" t="s">
        <v>5798</v>
      </c>
      <c r="B528" s="368" t="s">
        <v>1994</v>
      </c>
      <c r="C528" s="368" t="s">
        <v>450</v>
      </c>
      <c r="D528" s="368" t="s">
        <v>1995</v>
      </c>
      <c r="E528" s="370">
        <v>94</v>
      </c>
      <c r="F528" s="371">
        <f t="shared" si="32"/>
        <v>0.94</v>
      </c>
      <c r="G528" s="371">
        <f t="shared" si="33"/>
        <v>2</v>
      </c>
      <c r="H528" s="371" t="str">
        <f t="shared" si="34"/>
        <v/>
      </c>
      <c r="I528" s="371">
        <f t="shared" si="35"/>
        <v>2</v>
      </c>
    </row>
    <row r="529" spans="1:9" x14ac:dyDescent="0.15">
      <c r="A529" s="368" t="s">
        <v>5798</v>
      </c>
      <c r="B529" s="368" t="s">
        <v>1997</v>
      </c>
      <c r="C529" s="368" t="s">
        <v>450</v>
      </c>
      <c r="D529" s="368" t="s">
        <v>1998</v>
      </c>
      <c r="E529" s="370">
        <v>50</v>
      </c>
      <c r="F529" s="371">
        <f t="shared" si="32"/>
        <v>0.5</v>
      </c>
      <c r="G529" s="371">
        <f t="shared" si="33"/>
        <v>2</v>
      </c>
      <c r="H529" s="371" t="str">
        <f t="shared" si="34"/>
        <v/>
      </c>
      <c r="I529" s="371">
        <f t="shared" si="35"/>
        <v>2</v>
      </c>
    </row>
    <row r="530" spans="1:9" x14ac:dyDescent="0.15">
      <c r="A530" s="368" t="s">
        <v>5798</v>
      </c>
      <c r="B530" s="368" t="s">
        <v>2000</v>
      </c>
      <c r="C530" s="368" t="s">
        <v>450</v>
      </c>
      <c r="D530" s="368" t="s">
        <v>2001</v>
      </c>
      <c r="E530" s="370">
        <v>78</v>
      </c>
      <c r="F530" s="371">
        <f t="shared" si="32"/>
        <v>0.78</v>
      </c>
      <c r="G530" s="371">
        <f t="shared" si="33"/>
        <v>2</v>
      </c>
      <c r="H530" s="371" t="str">
        <f t="shared" si="34"/>
        <v/>
      </c>
      <c r="I530" s="371">
        <f t="shared" si="35"/>
        <v>2</v>
      </c>
    </row>
    <row r="531" spans="1:9" x14ac:dyDescent="0.15">
      <c r="A531" s="368" t="s">
        <v>5798</v>
      </c>
      <c r="B531" s="368" t="s">
        <v>2003</v>
      </c>
      <c r="C531" s="368" t="s">
        <v>450</v>
      </c>
      <c r="D531" s="368" t="s">
        <v>2004</v>
      </c>
      <c r="E531" s="370">
        <v>57</v>
      </c>
      <c r="F531" s="371">
        <f t="shared" si="32"/>
        <v>0.56999999999999995</v>
      </c>
      <c r="G531" s="371">
        <f t="shared" si="33"/>
        <v>2</v>
      </c>
      <c r="H531" s="371" t="str">
        <f t="shared" si="34"/>
        <v/>
      </c>
      <c r="I531" s="371">
        <f t="shared" si="35"/>
        <v>2</v>
      </c>
    </row>
    <row r="532" spans="1:9" x14ac:dyDescent="0.15">
      <c r="A532" s="368" t="s">
        <v>5798</v>
      </c>
      <c r="B532" s="368" t="s">
        <v>2006</v>
      </c>
      <c r="C532" s="368" t="s">
        <v>450</v>
      </c>
      <c r="D532" s="368" t="s">
        <v>2007</v>
      </c>
      <c r="E532" s="370">
        <v>64</v>
      </c>
      <c r="F532" s="371">
        <f t="shared" si="32"/>
        <v>0.64</v>
      </c>
      <c r="G532" s="371">
        <f t="shared" si="33"/>
        <v>2</v>
      </c>
      <c r="H532" s="371" t="str">
        <f t="shared" si="34"/>
        <v/>
      </c>
      <c r="I532" s="371">
        <f t="shared" si="35"/>
        <v>2</v>
      </c>
    </row>
    <row r="533" spans="1:9" x14ac:dyDescent="0.15">
      <c r="A533" s="368" t="s">
        <v>5798</v>
      </c>
      <c r="B533" s="368" t="s">
        <v>2009</v>
      </c>
      <c r="C533" s="368" t="s">
        <v>450</v>
      </c>
      <c r="D533" s="368" t="s">
        <v>2010</v>
      </c>
      <c r="E533" s="370">
        <v>62</v>
      </c>
      <c r="F533" s="371">
        <f t="shared" si="32"/>
        <v>0.62</v>
      </c>
      <c r="G533" s="371">
        <f t="shared" si="33"/>
        <v>2</v>
      </c>
      <c r="H533" s="371" t="str">
        <f t="shared" si="34"/>
        <v/>
      </c>
      <c r="I533" s="371">
        <f t="shared" si="35"/>
        <v>2</v>
      </c>
    </row>
    <row r="534" spans="1:9" x14ac:dyDescent="0.15">
      <c r="A534" s="368" t="s">
        <v>5798</v>
      </c>
      <c r="B534" s="368" t="s">
        <v>2012</v>
      </c>
      <c r="C534" s="368" t="s">
        <v>450</v>
      </c>
      <c r="D534" s="368" t="s">
        <v>2013</v>
      </c>
      <c r="E534" s="370">
        <v>81</v>
      </c>
      <c r="F534" s="371">
        <f t="shared" si="32"/>
        <v>0.81</v>
      </c>
      <c r="G534" s="371">
        <f t="shared" si="33"/>
        <v>2</v>
      </c>
      <c r="H534" s="371" t="str">
        <f t="shared" si="34"/>
        <v/>
      </c>
      <c r="I534" s="371">
        <f t="shared" si="35"/>
        <v>2</v>
      </c>
    </row>
    <row r="535" spans="1:9" x14ac:dyDescent="0.15">
      <c r="A535" s="368" t="s">
        <v>5798</v>
      </c>
      <c r="B535" s="368" t="s">
        <v>2015</v>
      </c>
      <c r="C535" s="368" t="s">
        <v>450</v>
      </c>
      <c r="D535" s="368" t="s">
        <v>2016</v>
      </c>
      <c r="E535" s="370">
        <v>62</v>
      </c>
      <c r="F535" s="371">
        <f t="shared" si="32"/>
        <v>0.62</v>
      </c>
      <c r="G535" s="371">
        <f t="shared" si="33"/>
        <v>2</v>
      </c>
      <c r="H535" s="371" t="str">
        <f t="shared" si="34"/>
        <v/>
      </c>
      <c r="I535" s="371">
        <f t="shared" si="35"/>
        <v>2</v>
      </c>
    </row>
    <row r="536" spans="1:9" x14ac:dyDescent="0.15">
      <c r="A536" s="368" t="s">
        <v>5798</v>
      </c>
      <c r="B536" s="368" t="s">
        <v>2018</v>
      </c>
      <c r="C536" s="368" t="s">
        <v>450</v>
      </c>
      <c r="D536" s="368" t="s">
        <v>2019</v>
      </c>
      <c r="E536" s="370">
        <v>52</v>
      </c>
      <c r="F536" s="371">
        <f t="shared" si="32"/>
        <v>0.52</v>
      </c>
      <c r="G536" s="371">
        <f t="shared" si="33"/>
        <v>2</v>
      </c>
      <c r="H536" s="371" t="str">
        <f t="shared" si="34"/>
        <v/>
      </c>
      <c r="I536" s="371">
        <f t="shared" si="35"/>
        <v>2</v>
      </c>
    </row>
    <row r="537" spans="1:9" x14ac:dyDescent="0.15">
      <c r="A537" s="368" t="s">
        <v>5798</v>
      </c>
      <c r="B537" s="368" t="s">
        <v>2021</v>
      </c>
      <c r="C537" s="368" t="s">
        <v>450</v>
      </c>
      <c r="D537" s="368" t="s">
        <v>2022</v>
      </c>
      <c r="E537" s="370">
        <v>68</v>
      </c>
      <c r="F537" s="371">
        <f t="shared" si="32"/>
        <v>0.68</v>
      </c>
      <c r="G537" s="371">
        <f t="shared" si="33"/>
        <v>2</v>
      </c>
      <c r="H537" s="371" t="str">
        <f t="shared" si="34"/>
        <v/>
      </c>
      <c r="I537" s="371">
        <f t="shared" si="35"/>
        <v>2</v>
      </c>
    </row>
    <row r="538" spans="1:9" x14ac:dyDescent="0.15">
      <c r="A538" s="368" t="s">
        <v>5798</v>
      </c>
      <c r="B538" s="368" t="s">
        <v>2024</v>
      </c>
      <c r="C538" s="368" t="s">
        <v>450</v>
      </c>
      <c r="D538" s="368" t="s">
        <v>2025</v>
      </c>
      <c r="E538" s="370">
        <v>73</v>
      </c>
      <c r="F538" s="371">
        <f t="shared" si="32"/>
        <v>0.73</v>
      </c>
      <c r="G538" s="371">
        <f t="shared" si="33"/>
        <v>2</v>
      </c>
      <c r="H538" s="371" t="str">
        <f t="shared" si="34"/>
        <v/>
      </c>
      <c r="I538" s="371">
        <f t="shared" si="35"/>
        <v>2</v>
      </c>
    </row>
    <row r="539" spans="1:9" x14ac:dyDescent="0.15">
      <c r="A539" s="368" t="s">
        <v>5798</v>
      </c>
      <c r="B539" s="368" t="s">
        <v>2027</v>
      </c>
      <c r="C539" s="368" t="s">
        <v>450</v>
      </c>
      <c r="D539" s="368" t="s">
        <v>2028</v>
      </c>
      <c r="E539" s="370">
        <v>16</v>
      </c>
      <c r="F539" s="371">
        <f t="shared" si="32"/>
        <v>0.16</v>
      </c>
      <c r="G539" s="371">
        <f t="shared" si="33"/>
        <v>2</v>
      </c>
      <c r="H539" s="371" t="str">
        <f t="shared" si="34"/>
        <v/>
      </c>
      <c r="I539" s="371">
        <f t="shared" si="35"/>
        <v>2</v>
      </c>
    </row>
    <row r="540" spans="1:9" x14ac:dyDescent="0.15">
      <c r="A540" s="368" t="s">
        <v>5798</v>
      </c>
      <c r="B540" s="368" t="s">
        <v>2030</v>
      </c>
      <c r="C540" s="368" t="s">
        <v>450</v>
      </c>
      <c r="D540" s="368" t="s">
        <v>2031</v>
      </c>
      <c r="E540" s="370">
        <v>26</v>
      </c>
      <c r="F540" s="371">
        <f t="shared" si="32"/>
        <v>0.26</v>
      </c>
      <c r="G540" s="371">
        <f t="shared" si="33"/>
        <v>2</v>
      </c>
      <c r="H540" s="371" t="str">
        <f t="shared" si="34"/>
        <v/>
      </c>
      <c r="I540" s="371">
        <f t="shared" si="35"/>
        <v>2</v>
      </c>
    </row>
    <row r="541" spans="1:9" x14ac:dyDescent="0.15">
      <c r="A541" s="368" t="s">
        <v>5798</v>
      </c>
      <c r="B541" s="368" t="s">
        <v>2033</v>
      </c>
      <c r="C541" s="368" t="s">
        <v>450</v>
      </c>
      <c r="D541" s="368" t="s">
        <v>2034</v>
      </c>
      <c r="E541" s="370">
        <v>13</v>
      </c>
      <c r="F541" s="371">
        <f t="shared" si="32"/>
        <v>0.13</v>
      </c>
      <c r="G541" s="371">
        <f t="shared" si="33"/>
        <v>2</v>
      </c>
      <c r="H541" s="371" t="str">
        <f t="shared" si="34"/>
        <v/>
      </c>
      <c r="I541" s="371">
        <f t="shared" si="35"/>
        <v>2</v>
      </c>
    </row>
    <row r="542" spans="1:9" x14ac:dyDescent="0.15">
      <c r="A542" s="368" t="s">
        <v>5798</v>
      </c>
      <c r="B542" s="368" t="s">
        <v>2036</v>
      </c>
      <c r="C542" s="368" t="s">
        <v>450</v>
      </c>
      <c r="D542" s="368" t="s">
        <v>2037</v>
      </c>
      <c r="E542" s="370">
        <v>48</v>
      </c>
      <c r="F542" s="371">
        <f t="shared" si="32"/>
        <v>0.48</v>
      </c>
      <c r="G542" s="371">
        <f t="shared" si="33"/>
        <v>2</v>
      </c>
      <c r="H542" s="371" t="str">
        <f t="shared" si="34"/>
        <v/>
      </c>
      <c r="I542" s="371">
        <f t="shared" si="35"/>
        <v>2</v>
      </c>
    </row>
    <row r="543" spans="1:9" x14ac:dyDescent="0.15">
      <c r="A543" s="368" t="s">
        <v>5798</v>
      </c>
      <c r="B543" s="368" t="s">
        <v>2039</v>
      </c>
      <c r="C543" s="368" t="s">
        <v>450</v>
      </c>
      <c r="D543" s="368" t="s">
        <v>2040</v>
      </c>
      <c r="E543" s="370">
        <v>35</v>
      </c>
      <c r="F543" s="371">
        <f t="shared" si="32"/>
        <v>0.35</v>
      </c>
      <c r="G543" s="371">
        <f t="shared" si="33"/>
        <v>2</v>
      </c>
      <c r="H543" s="371" t="str">
        <f t="shared" si="34"/>
        <v/>
      </c>
      <c r="I543" s="371">
        <f t="shared" si="35"/>
        <v>2</v>
      </c>
    </row>
    <row r="544" spans="1:9" x14ac:dyDescent="0.15">
      <c r="A544" s="368" t="s">
        <v>5798</v>
      </c>
      <c r="B544" s="368" t="s">
        <v>2042</v>
      </c>
      <c r="C544" s="368" t="s">
        <v>450</v>
      </c>
      <c r="D544" s="368" t="s">
        <v>2043</v>
      </c>
      <c r="E544" s="370">
        <v>52</v>
      </c>
      <c r="F544" s="371">
        <f t="shared" si="32"/>
        <v>0.52</v>
      </c>
      <c r="G544" s="371">
        <f t="shared" si="33"/>
        <v>2</v>
      </c>
      <c r="H544" s="371" t="str">
        <f t="shared" si="34"/>
        <v/>
      </c>
      <c r="I544" s="371">
        <f t="shared" si="35"/>
        <v>2</v>
      </c>
    </row>
    <row r="545" spans="1:9" x14ac:dyDescent="0.15">
      <c r="A545" s="368" t="s">
        <v>5798</v>
      </c>
      <c r="B545" s="368" t="s">
        <v>2045</v>
      </c>
      <c r="C545" s="368" t="s">
        <v>450</v>
      </c>
      <c r="D545" s="368" t="s">
        <v>2046</v>
      </c>
      <c r="E545" s="370">
        <v>42</v>
      </c>
      <c r="F545" s="371">
        <f t="shared" si="32"/>
        <v>0.42</v>
      </c>
      <c r="G545" s="371">
        <f t="shared" si="33"/>
        <v>2</v>
      </c>
      <c r="H545" s="371" t="str">
        <f t="shared" si="34"/>
        <v/>
      </c>
      <c r="I545" s="371">
        <f t="shared" si="35"/>
        <v>2</v>
      </c>
    </row>
    <row r="546" spans="1:9" x14ac:dyDescent="0.15">
      <c r="A546" s="368" t="s">
        <v>5798</v>
      </c>
      <c r="B546" s="368" t="s">
        <v>2048</v>
      </c>
      <c r="C546" s="368" t="s">
        <v>450</v>
      </c>
      <c r="D546" s="368" t="s">
        <v>2049</v>
      </c>
      <c r="E546" s="370">
        <v>58</v>
      </c>
      <c r="F546" s="371">
        <f t="shared" si="32"/>
        <v>0.57999999999999996</v>
      </c>
      <c r="G546" s="371">
        <f t="shared" si="33"/>
        <v>2</v>
      </c>
      <c r="H546" s="371" t="str">
        <f t="shared" si="34"/>
        <v/>
      </c>
      <c r="I546" s="371">
        <f t="shared" si="35"/>
        <v>2</v>
      </c>
    </row>
    <row r="547" spans="1:9" x14ac:dyDescent="0.15">
      <c r="A547" s="368" t="s">
        <v>5798</v>
      </c>
      <c r="B547" s="368" t="s">
        <v>2051</v>
      </c>
      <c r="C547" s="368" t="s">
        <v>450</v>
      </c>
      <c r="D547" s="368" t="s">
        <v>2052</v>
      </c>
      <c r="E547" s="370">
        <v>28</v>
      </c>
      <c r="F547" s="371">
        <f t="shared" si="32"/>
        <v>0.28000000000000003</v>
      </c>
      <c r="G547" s="371">
        <f t="shared" si="33"/>
        <v>2</v>
      </c>
      <c r="H547" s="371" t="str">
        <f t="shared" si="34"/>
        <v/>
      </c>
      <c r="I547" s="371">
        <f t="shared" si="35"/>
        <v>2</v>
      </c>
    </row>
    <row r="548" spans="1:9" x14ac:dyDescent="0.15">
      <c r="A548" s="368" t="s">
        <v>5798</v>
      </c>
      <c r="B548" s="368" t="s">
        <v>2054</v>
      </c>
      <c r="C548" s="368" t="s">
        <v>450</v>
      </c>
      <c r="D548" s="368" t="s">
        <v>2055</v>
      </c>
      <c r="E548" s="370">
        <v>39</v>
      </c>
      <c r="F548" s="371">
        <f t="shared" si="32"/>
        <v>0.39</v>
      </c>
      <c r="G548" s="371">
        <f t="shared" si="33"/>
        <v>2</v>
      </c>
      <c r="H548" s="371" t="str">
        <f t="shared" si="34"/>
        <v/>
      </c>
      <c r="I548" s="371">
        <f t="shared" si="35"/>
        <v>2</v>
      </c>
    </row>
    <row r="549" spans="1:9" x14ac:dyDescent="0.15">
      <c r="A549" s="368" t="s">
        <v>5798</v>
      </c>
      <c r="B549" s="368" t="s">
        <v>2057</v>
      </c>
      <c r="C549" s="368" t="s">
        <v>450</v>
      </c>
      <c r="D549" s="368" t="s">
        <v>2058</v>
      </c>
      <c r="E549" s="370">
        <v>24</v>
      </c>
      <c r="F549" s="371">
        <f t="shared" si="32"/>
        <v>0.24</v>
      </c>
      <c r="G549" s="371">
        <f t="shared" si="33"/>
        <v>2</v>
      </c>
      <c r="H549" s="371" t="str">
        <f t="shared" si="34"/>
        <v/>
      </c>
      <c r="I549" s="371">
        <f t="shared" si="35"/>
        <v>2</v>
      </c>
    </row>
    <row r="550" spans="1:9" x14ac:dyDescent="0.15">
      <c r="A550" s="368" t="s">
        <v>5798</v>
      </c>
      <c r="B550" s="368" t="s">
        <v>2060</v>
      </c>
      <c r="C550" s="368" t="s">
        <v>450</v>
      </c>
      <c r="D550" s="368" t="s">
        <v>2061</v>
      </c>
      <c r="E550" s="370">
        <v>24</v>
      </c>
      <c r="F550" s="371">
        <f t="shared" si="32"/>
        <v>0.24</v>
      </c>
      <c r="G550" s="371">
        <f t="shared" si="33"/>
        <v>2</v>
      </c>
      <c r="H550" s="371" t="str">
        <f t="shared" si="34"/>
        <v/>
      </c>
      <c r="I550" s="371">
        <f t="shared" si="35"/>
        <v>2</v>
      </c>
    </row>
    <row r="551" spans="1:9" x14ac:dyDescent="0.15">
      <c r="A551" s="368" t="s">
        <v>5798</v>
      </c>
      <c r="B551" s="368" t="s">
        <v>2063</v>
      </c>
      <c r="C551" s="368" t="s">
        <v>450</v>
      </c>
      <c r="D551" s="368" t="s">
        <v>1689</v>
      </c>
      <c r="E551" s="370">
        <v>44</v>
      </c>
      <c r="F551" s="371">
        <f t="shared" si="32"/>
        <v>0.44</v>
      </c>
      <c r="G551" s="371">
        <f t="shared" si="33"/>
        <v>2</v>
      </c>
      <c r="H551" s="371" t="str">
        <f t="shared" si="34"/>
        <v/>
      </c>
      <c r="I551" s="371">
        <f t="shared" si="35"/>
        <v>2</v>
      </c>
    </row>
    <row r="552" spans="1:9" x14ac:dyDescent="0.15">
      <c r="A552" s="368" t="s">
        <v>5798</v>
      </c>
      <c r="B552" s="368" t="s">
        <v>2064</v>
      </c>
      <c r="C552" s="368" t="s">
        <v>450</v>
      </c>
      <c r="D552" s="368" t="s">
        <v>2065</v>
      </c>
      <c r="E552" s="370">
        <v>39</v>
      </c>
      <c r="F552" s="371">
        <f t="shared" si="32"/>
        <v>0.39</v>
      </c>
      <c r="G552" s="371">
        <f t="shared" si="33"/>
        <v>2</v>
      </c>
      <c r="H552" s="371" t="str">
        <f t="shared" si="34"/>
        <v/>
      </c>
      <c r="I552" s="371">
        <f t="shared" si="35"/>
        <v>2</v>
      </c>
    </row>
    <row r="553" spans="1:9" x14ac:dyDescent="0.15">
      <c r="A553" s="368" t="s">
        <v>5798</v>
      </c>
      <c r="B553" s="368" t="s">
        <v>2067</v>
      </c>
      <c r="C553" s="368" t="s">
        <v>450</v>
      </c>
      <c r="D553" s="368" t="s">
        <v>2068</v>
      </c>
      <c r="E553" s="370">
        <v>74</v>
      </c>
      <c r="F553" s="371">
        <f t="shared" si="32"/>
        <v>0.74</v>
      </c>
      <c r="G553" s="371">
        <f t="shared" si="33"/>
        <v>2</v>
      </c>
      <c r="H553" s="371" t="str">
        <f t="shared" si="34"/>
        <v/>
      </c>
      <c r="I553" s="371">
        <f t="shared" si="35"/>
        <v>2</v>
      </c>
    </row>
    <row r="554" spans="1:9" x14ac:dyDescent="0.15">
      <c r="A554" s="368" t="s">
        <v>5798</v>
      </c>
      <c r="B554" s="368" t="s">
        <v>2070</v>
      </c>
      <c r="C554" s="368" t="s">
        <v>450</v>
      </c>
      <c r="D554" s="368" t="s">
        <v>2071</v>
      </c>
      <c r="E554" s="370">
        <v>60</v>
      </c>
      <c r="F554" s="371">
        <f t="shared" si="32"/>
        <v>0.6</v>
      </c>
      <c r="G554" s="371">
        <f t="shared" si="33"/>
        <v>2</v>
      </c>
      <c r="H554" s="371" t="str">
        <f t="shared" si="34"/>
        <v/>
      </c>
      <c r="I554" s="371">
        <f t="shared" si="35"/>
        <v>2</v>
      </c>
    </row>
    <row r="555" spans="1:9" x14ac:dyDescent="0.15">
      <c r="A555" s="368" t="s">
        <v>5798</v>
      </c>
      <c r="B555" s="368" t="s">
        <v>2073</v>
      </c>
      <c r="C555" s="368" t="s">
        <v>450</v>
      </c>
      <c r="D555" s="368" t="s">
        <v>2074</v>
      </c>
      <c r="E555" s="370">
        <v>93</v>
      </c>
      <c r="F555" s="371">
        <f t="shared" si="32"/>
        <v>0.93</v>
      </c>
      <c r="G555" s="371">
        <f t="shared" si="33"/>
        <v>2</v>
      </c>
      <c r="H555" s="371" t="str">
        <f t="shared" si="34"/>
        <v/>
      </c>
      <c r="I555" s="371">
        <f t="shared" si="35"/>
        <v>2</v>
      </c>
    </row>
    <row r="556" spans="1:9" x14ac:dyDescent="0.15">
      <c r="A556" s="368" t="s">
        <v>5798</v>
      </c>
      <c r="B556" s="368" t="s">
        <v>2076</v>
      </c>
      <c r="C556" s="368" t="s">
        <v>450</v>
      </c>
      <c r="D556" s="368" t="s">
        <v>2077</v>
      </c>
      <c r="E556" s="370">
        <v>69</v>
      </c>
      <c r="F556" s="371">
        <f t="shared" si="32"/>
        <v>0.69</v>
      </c>
      <c r="G556" s="371">
        <f t="shared" si="33"/>
        <v>2</v>
      </c>
      <c r="H556" s="371" t="str">
        <f t="shared" si="34"/>
        <v/>
      </c>
      <c r="I556" s="371">
        <f t="shared" si="35"/>
        <v>2</v>
      </c>
    </row>
    <row r="557" spans="1:9" x14ac:dyDescent="0.15">
      <c r="A557" s="368" t="s">
        <v>5798</v>
      </c>
      <c r="B557" s="368" t="s">
        <v>2079</v>
      </c>
      <c r="C557" s="368" t="s">
        <v>450</v>
      </c>
      <c r="D557" s="368" t="s">
        <v>2080</v>
      </c>
      <c r="E557" s="370">
        <v>92</v>
      </c>
      <c r="F557" s="371">
        <f t="shared" si="32"/>
        <v>0.92</v>
      </c>
      <c r="G557" s="371">
        <f t="shared" si="33"/>
        <v>2</v>
      </c>
      <c r="H557" s="371" t="str">
        <f t="shared" si="34"/>
        <v/>
      </c>
      <c r="I557" s="371">
        <f t="shared" si="35"/>
        <v>2</v>
      </c>
    </row>
    <row r="558" spans="1:9" x14ac:dyDescent="0.15">
      <c r="A558" s="368" t="s">
        <v>5798</v>
      </c>
      <c r="B558" s="368" t="s">
        <v>2082</v>
      </c>
      <c r="C558" s="368" t="s">
        <v>450</v>
      </c>
      <c r="D558" s="368" t="s">
        <v>2083</v>
      </c>
      <c r="E558" s="370">
        <v>74</v>
      </c>
      <c r="F558" s="371">
        <f t="shared" si="32"/>
        <v>0.74</v>
      </c>
      <c r="G558" s="371">
        <f t="shared" si="33"/>
        <v>2</v>
      </c>
      <c r="H558" s="371" t="str">
        <f t="shared" si="34"/>
        <v/>
      </c>
      <c r="I558" s="371">
        <f t="shared" si="35"/>
        <v>2</v>
      </c>
    </row>
    <row r="559" spans="1:9" x14ac:dyDescent="0.15">
      <c r="A559" s="368" t="s">
        <v>5798</v>
      </c>
      <c r="B559" s="368" t="s">
        <v>2087</v>
      </c>
      <c r="C559" s="368" t="s">
        <v>452</v>
      </c>
      <c r="D559" s="368" t="s">
        <v>2088</v>
      </c>
      <c r="E559" s="370">
        <v>95</v>
      </c>
      <c r="F559" s="371">
        <f t="shared" si="32"/>
        <v>0.95</v>
      </c>
      <c r="G559" s="371">
        <f t="shared" si="33"/>
        <v>2</v>
      </c>
      <c r="H559" s="371" t="str">
        <f t="shared" si="34"/>
        <v/>
      </c>
      <c r="I559" s="371">
        <f t="shared" si="35"/>
        <v>2</v>
      </c>
    </row>
    <row r="560" spans="1:9" x14ac:dyDescent="0.15">
      <c r="A560" s="368" t="s">
        <v>5798</v>
      </c>
      <c r="B560" s="368" t="s">
        <v>2090</v>
      </c>
      <c r="C560" s="368" t="s">
        <v>452</v>
      </c>
      <c r="D560" s="368" t="s">
        <v>2091</v>
      </c>
      <c r="E560" s="370">
        <v>94</v>
      </c>
      <c r="F560" s="371">
        <f t="shared" si="32"/>
        <v>0.94</v>
      </c>
      <c r="G560" s="371">
        <f t="shared" si="33"/>
        <v>2</v>
      </c>
      <c r="H560" s="371" t="str">
        <f t="shared" si="34"/>
        <v/>
      </c>
      <c r="I560" s="371">
        <f t="shared" si="35"/>
        <v>2</v>
      </c>
    </row>
    <row r="561" spans="1:9" x14ac:dyDescent="0.15">
      <c r="A561" s="368" t="s">
        <v>5798</v>
      </c>
      <c r="B561" s="368" t="s">
        <v>2093</v>
      </c>
      <c r="C561" s="368" t="s">
        <v>452</v>
      </c>
      <c r="D561" s="368" t="s">
        <v>2094</v>
      </c>
      <c r="E561" s="370">
        <v>82</v>
      </c>
      <c r="F561" s="371">
        <f t="shared" si="32"/>
        <v>0.82</v>
      </c>
      <c r="G561" s="371">
        <f t="shared" si="33"/>
        <v>2</v>
      </c>
      <c r="H561" s="371" t="str">
        <f t="shared" si="34"/>
        <v/>
      </c>
      <c r="I561" s="371">
        <f t="shared" si="35"/>
        <v>2</v>
      </c>
    </row>
    <row r="562" spans="1:9" x14ac:dyDescent="0.15">
      <c r="A562" s="368" t="s">
        <v>5798</v>
      </c>
      <c r="B562" s="368" t="s">
        <v>2096</v>
      </c>
      <c r="C562" s="368" t="s">
        <v>452</v>
      </c>
      <c r="D562" s="368" t="s">
        <v>2097</v>
      </c>
      <c r="E562" s="370">
        <v>94</v>
      </c>
      <c r="F562" s="371">
        <f t="shared" si="32"/>
        <v>0.94</v>
      </c>
      <c r="G562" s="371">
        <f t="shared" si="33"/>
        <v>2</v>
      </c>
      <c r="H562" s="371" t="str">
        <f t="shared" si="34"/>
        <v/>
      </c>
      <c r="I562" s="371">
        <f t="shared" si="35"/>
        <v>2</v>
      </c>
    </row>
    <row r="563" spans="1:9" x14ac:dyDescent="0.15">
      <c r="A563" s="368" t="s">
        <v>5798</v>
      </c>
      <c r="B563" s="368" t="s">
        <v>2099</v>
      </c>
      <c r="C563" s="368" t="s">
        <v>452</v>
      </c>
      <c r="D563" s="368" t="s">
        <v>2100</v>
      </c>
      <c r="E563" s="370">
        <v>66</v>
      </c>
      <c r="F563" s="371">
        <f t="shared" si="32"/>
        <v>0.66</v>
      </c>
      <c r="G563" s="371">
        <f t="shared" si="33"/>
        <v>2</v>
      </c>
      <c r="H563" s="371" t="str">
        <f t="shared" si="34"/>
        <v/>
      </c>
      <c r="I563" s="371">
        <f t="shared" si="35"/>
        <v>2</v>
      </c>
    </row>
    <row r="564" spans="1:9" x14ac:dyDescent="0.15">
      <c r="A564" s="368" t="s">
        <v>5798</v>
      </c>
      <c r="B564" s="368" t="s">
        <v>2102</v>
      </c>
      <c r="C564" s="368" t="s">
        <v>452</v>
      </c>
      <c r="D564" s="368" t="s">
        <v>2103</v>
      </c>
      <c r="E564" s="370">
        <v>56</v>
      </c>
      <c r="F564" s="371">
        <f t="shared" si="32"/>
        <v>0.56000000000000005</v>
      </c>
      <c r="G564" s="371">
        <f t="shared" si="33"/>
        <v>2</v>
      </c>
      <c r="H564" s="371" t="str">
        <f t="shared" si="34"/>
        <v/>
      </c>
      <c r="I564" s="371">
        <f t="shared" si="35"/>
        <v>2</v>
      </c>
    </row>
    <row r="565" spans="1:9" x14ac:dyDescent="0.15">
      <c r="A565" s="368" t="s">
        <v>5798</v>
      </c>
      <c r="B565" s="368" t="s">
        <v>2105</v>
      </c>
      <c r="C565" s="368" t="s">
        <v>452</v>
      </c>
      <c r="D565" s="368" t="s">
        <v>2106</v>
      </c>
      <c r="E565" s="370">
        <v>94</v>
      </c>
      <c r="F565" s="371">
        <f t="shared" si="32"/>
        <v>0.94</v>
      </c>
      <c r="G565" s="371">
        <f t="shared" si="33"/>
        <v>2</v>
      </c>
      <c r="H565" s="371" t="str">
        <f t="shared" si="34"/>
        <v/>
      </c>
      <c r="I565" s="371">
        <f t="shared" si="35"/>
        <v>2</v>
      </c>
    </row>
    <row r="566" spans="1:9" x14ac:dyDescent="0.15">
      <c r="A566" s="368" t="s">
        <v>5798</v>
      </c>
      <c r="B566" s="368" t="s">
        <v>2108</v>
      </c>
      <c r="C566" s="368" t="s">
        <v>452</v>
      </c>
      <c r="D566" s="368" t="s">
        <v>2109</v>
      </c>
      <c r="E566" s="370">
        <v>70</v>
      </c>
      <c r="F566" s="371">
        <f t="shared" si="32"/>
        <v>0.7</v>
      </c>
      <c r="G566" s="371">
        <f t="shared" si="33"/>
        <v>2</v>
      </c>
      <c r="H566" s="371" t="str">
        <f t="shared" si="34"/>
        <v/>
      </c>
      <c r="I566" s="371">
        <f t="shared" si="35"/>
        <v>2</v>
      </c>
    </row>
    <row r="567" spans="1:9" x14ac:dyDescent="0.15">
      <c r="A567" s="368" t="s">
        <v>5798</v>
      </c>
      <c r="B567" s="368" t="s">
        <v>2111</v>
      </c>
      <c r="C567" s="368" t="s">
        <v>452</v>
      </c>
      <c r="D567" s="368" t="s">
        <v>2112</v>
      </c>
      <c r="E567" s="370">
        <v>73</v>
      </c>
      <c r="F567" s="371">
        <f t="shared" si="32"/>
        <v>0.73</v>
      </c>
      <c r="G567" s="371">
        <f t="shared" si="33"/>
        <v>2</v>
      </c>
      <c r="H567" s="371" t="str">
        <f t="shared" si="34"/>
        <v/>
      </c>
      <c r="I567" s="371">
        <f t="shared" si="35"/>
        <v>2</v>
      </c>
    </row>
    <row r="568" spans="1:9" x14ac:dyDescent="0.15">
      <c r="A568" s="368" t="s">
        <v>5798</v>
      </c>
      <c r="B568" s="368" t="s">
        <v>2114</v>
      </c>
      <c r="C568" s="368" t="s">
        <v>452</v>
      </c>
      <c r="D568" s="368" t="s">
        <v>2115</v>
      </c>
      <c r="E568" s="370">
        <v>72</v>
      </c>
      <c r="F568" s="371">
        <f t="shared" si="32"/>
        <v>0.72</v>
      </c>
      <c r="G568" s="371">
        <f t="shared" si="33"/>
        <v>2</v>
      </c>
      <c r="H568" s="371" t="str">
        <f t="shared" si="34"/>
        <v/>
      </c>
      <c r="I568" s="371">
        <f t="shared" si="35"/>
        <v>2</v>
      </c>
    </row>
    <row r="569" spans="1:9" x14ac:dyDescent="0.15">
      <c r="A569" s="368" t="s">
        <v>5798</v>
      </c>
      <c r="B569" s="368" t="s">
        <v>2117</v>
      </c>
      <c r="C569" s="368" t="s">
        <v>452</v>
      </c>
      <c r="D569" s="368" t="s">
        <v>2118</v>
      </c>
      <c r="E569" s="370">
        <v>79</v>
      </c>
      <c r="F569" s="371">
        <f t="shared" si="32"/>
        <v>0.79</v>
      </c>
      <c r="G569" s="371">
        <f t="shared" si="33"/>
        <v>2</v>
      </c>
      <c r="H569" s="371" t="str">
        <f t="shared" si="34"/>
        <v/>
      </c>
      <c r="I569" s="371">
        <f t="shared" si="35"/>
        <v>2</v>
      </c>
    </row>
    <row r="570" spans="1:9" x14ac:dyDescent="0.15">
      <c r="A570" s="368" t="s">
        <v>5798</v>
      </c>
      <c r="B570" s="368" t="s">
        <v>2120</v>
      </c>
      <c r="C570" s="368" t="s">
        <v>452</v>
      </c>
      <c r="D570" s="368" t="s">
        <v>2121</v>
      </c>
      <c r="E570" s="370">
        <v>71</v>
      </c>
      <c r="F570" s="371">
        <f t="shared" si="32"/>
        <v>0.71</v>
      </c>
      <c r="G570" s="371">
        <f t="shared" si="33"/>
        <v>2</v>
      </c>
      <c r="H570" s="371" t="str">
        <f t="shared" si="34"/>
        <v/>
      </c>
      <c r="I570" s="371">
        <f t="shared" si="35"/>
        <v>2</v>
      </c>
    </row>
    <row r="571" spans="1:9" x14ac:dyDescent="0.15">
      <c r="A571" s="368" t="s">
        <v>5798</v>
      </c>
      <c r="B571" s="368" t="s">
        <v>2123</v>
      </c>
      <c r="C571" s="368" t="s">
        <v>452</v>
      </c>
      <c r="D571" s="368" t="s">
        <v>2124</v>
      </c>
      <c r="E571" s="370">
        <v>84</v>
      </c>
      <c r="F571" s="371">
        <f t="shared" si="32"/>
        <v>0.84</v>
      </c>
      <c r="G571" s="371">
        <f t="shared" si="33"/>
        <v>2</v>
      </c>
      <c r="H571" s="371" t="str">
        <f t="shared" si="34"/>
        <v/>
      </c>
      <c r="I571" s="371">
        <f t="shared" si="35"/>
        <v>2</v>
      </c>
    </row>
    <row r="572" spans="1:9" x14ac:dyDescent="0.15">
      <c r="A572" s="368" t="s">
        <v>5798</v>
      </c>
      <c r="B572" s="368" t="s">
        <v>2126</v>
      </c>
      <c r="C572" s="368" t="s">
        <v>452</v>
      </c>
      <c r="D572" s="368" t="s">
        <v>2127</v>
      </c>
      <c r="E572" s="370">
        <v>76</v>
      </c>
      <c r="F572" s="371">
        <f t="shared" si="32"/>
        <v>0.76</v>
      </c>
      <c r="G572" s="371">
        <f t="shared" si="33"/>
        <v>2</v>
      </c>
      <c r="H572" s="371" t="str">
        <f t="shared" si="34"/>
        <v/>
      </c>
      <c r="I572" s="371">
        <f t="shared" si="35"/>
        <v>2</v>
      </c>
    </row>
    <row r="573" spans="1:9" x14ac:dyDescent="0.15">
      <c r="A573" s="368" t="s">
        <v>5798</v>
      </c>
      <c r="B573" s="368" t="s">
        <v>2129</v>
      </c>
      <c r="C573" s="368" t="s">
        <v>452</v>
      </c>
      <c r="D573" s="368" t="s">
        <v>2130</v>
      </c>
      <c r="E573" s="370">
        <v>65</v>
      </c>
      <c r="F573" s="371">
        <f t="shared" si="32"/>
        <v>0.65</v>
      </c>
      <c r="G573" s="371">
        <f t="shared" si="33"/>
        <v>2</v>
      </c>
      <c r="H573" s="371" t="str">
        <f t="shared" si="34"/>
        <v/>
      </c>
      <c r="I573" s="371">
        <f t="shared" si="35"/>
        <v>2</v>
      </c>
    </row>
    <row r="574" spans="1:9" x14ac:dyDescent="0.15">
      <c r="A574" s="368" t="s">
        <v>5798</v>
      </c>
      <c r="B574" s="368" t="s">
        <v>2132</v>
      </c>
      <c r="C574" s="368" t="s">
        <v>452</v>
      </c>
      <c r="D574" s="368" t="s">
        <v>2133</v>
      </c>
      <c r="E574" s="370">
        <v>71</v>
      </c>
      <c r="F574" s="371">
        <f t="shared" si="32"/>
        <v>0.71</v>
      </c>
      <c r="G574" s="371">
        <f t="shared" si="33"/>
        <v>2</v>
      </c>
      <c r="H574" s="371" t="str">
        <f t="shared" si="34"/>
        <v/>
      </c>
      <c r="I574" s="371">
        <f t="shared" si="35"/>
        <v>2</v>
      </c>
    </row>
    <row r="575" spans="1:9" x14ac:dyDescent="0.15">
      <c r="A575" s="368" t="s">
        <v>5798</v>
      </c>
      <c r="B575" s="368" t="s">
        <v>2135</v>
      </c>
      <c r="C575" s="368" t="s">
        <v>452</v>
      </c>
      <c r="D575" s="368" t="s">
        <v>2136</v>
      </c>
      <c r="E575" s="370">
        <v>85</v>
      </c>
      <c r="F575" s="371">
        <f t="shared" si="32"/>
        <v>0.85</v>
      </c>
      <c r="G575" s="371">
        <f t="shared" si="33"/>
        <v>2</v>
      </c>
      <c r="H575" s="371" t="str">
        <f t="shared" si="34"/>
        <v/>
      </c>
      <c r="I575" s="371">
        <f t="shared" si="35"/>
        <v>2</v>
      </c>
    </row>
    <row r="576" spans="1:9" x14ac:dyDescent="0.15">
      <c r="A576" s="368" t="s">
        <v>5798</v>
      </c>
      <c r="B576" s="368" t="s">
        <v>2138</v>
      </c>
      <c r="C576" s="368" t="s">
        <v>452</v>
      </c>
      <c r="D576" s="368" t="s">
        <v>2139</v>
      </c>
      <c r="E576" s="370">
        <v>89</v>
      </c>
      <c r="F576" s="371">
        <f t="shared" si="32"/>
        <v>0.89</v>
      </c>
      <c r="G576" s="371">
        <f t="shared" si="33"/>
        <v>2</v>
      </c>
      <c r="H576" s="371" t="str">
        <f t="shared" si="34"/>
        <v/>
      </c>
      <c r="I576" s="371">
        <f t="shared" si="35"/>
        <v>2</v>
      </c>
    </row>
    <row r="577" spans="1:9" x14ac:dyDescent="0.15">
      <c r="A577" s="368" t="s">
        <v>5798</v>
      </c>
      <c r="B577" s="368" t="s">
        <v>2141</v>
      </c>
      <c r="C577" s="368" t="s">
        <v>452</v>
      </c>
      <c r="D577" s="368" t="s">
        <v>2142</v>
      </c>
      <c r="E577" s="370">
        <v>86</v>
      </c>
      <c r="F577" s="371">
        <f t="shared" si="32"/>
        <v>0.86</v>
      </c>
      <c r="G577" s="371">
        <f t="shared" si="33"/>
        <v>2</v>
      </c>
      <c r="H577" s="371" t="str">
        <f t="shared" si="34"/>
        <v/>
      </c>
      <c r="I577" s="371">
        <f t="shared" si="35"/>
        <v>2</v>
      </c>
    </row>
    <row r="578" spans="1:9" x14ac:dyDescent="0.15">
      <c r="A578" s="368" t="s">
        <v>5798</v>
      </c>
      <c r="B578" s="368" t="s">
        <v>2144</v>
      </c>
      <c r="C578" s="368" t="s">
        <v>452</v>
      </c>
      <c r="D578" s="368" t="s">
        <v>2145</v>
      </c>
      <c r="E578" s="370">
        <v>81</v>
      </c>
      <c r="F578" s="371">
        <f t="shared" ref="F578:F641" si="36">IF(A578="都道府県",E578/100000,IF(A578="市区町村",E578/100,"エラー"))</f>
        <v>0.81</v>
      </c>
      <c r="G578" s="371">
        <f t="shared" ref="G578:G641" si="37">IF(F578&lt;&gt;"エラー",IF(F578&gt;=$N$16,1,IF(F578&lt;=$N$18,3,2)),"エラー")</f>
        <v>2</v>
      </c>
      <c r="H578" s="371" t="str">
        <f t="shared" ref="H578:H641" si="38">IF(_xlfn.IFNA(VLOOKUP(B578,$T:$T,1,0),"")="","","〇")</f>
        <v/>
      </c>
      <c r="I578" s="371">
        <f t="shared" ref="I578:I641" si="39">IF(H578="〇",1,G578)</f>
        <v>2</v>
      </c>
    </row>
    <row r="579" spans="1:9" x14ac:dyDescent="0.15">
      <c r="A579" s="368" t="s">
        <v>5798</v>
      </c>
      <c r="B579" s="368" t="s">
        <v>2147</v>
      </c>
      <c r="C579" s="368" t="s">
        <v>452</v>
      </c>
      <c r="D579" s="368" t="s">
        <v>2148</v>
      </c>
      <c r="E579" s="370">
        <v>122</v>
      </c>
      <c r="F579" s="371">
        <f t="shared" si="36"/>
        <v>1.22</v>
      </c>
      <c r="G579" s="371">
        <f t="shared" si="37"/>
        <v>1</v>
      </c>
      <c r="H579" s="371" t="str">
        <f t="shared" si="38"/>
        <v/>
      </c>
      <c r="I579" s="371">
        <f t="shared" si="39"/>
        <v>1</v>
      </c>
    </row>
    <row r="580" spans="1:9" x14ac:dyDescent="0.15">
      <c r="A580" s="368" t="s">
        <v>5798</v>
      </c>
      <c r="B580" s="368" t="s">
        <v>2150</v>
      </c>
      <c r="C580" s="368" t="s">
        <v>452</v>
      </c>
      <c r="D580" s="368" t="s">
        <v>2151</v>
      </c>
      <c r="E580" s="370">
        <v>86</v>
      </c>
      <c r="F580" s="371">
        <f t="shared" si="36"/>
        <v>0.86</v>
      </c>
      <c r="G580" s="371">
        <f t="shared" si="37"/>
        <v>2</v>
      </c>
      <c r="H580" s="371" t="str">
        <f t="shared" si="38"/>
        <v/>
      </c>
      <c r="I580" s="371">
        <f t="shared" si="39"/>
        <v>2</v>
      </c>
    </row>
    <row r="581" spans="1:9" x14ac:dyDescent="0.15">
      <c r="A581" s="368" t="s">
        <v>5798</v>
      </c>
      <c r="B581" s="368" t="s">
        <v>2153</v>
      </c>
      <c r="C581" s="368" t="s">
        <v>452</v>
      </c>
      <c r="D581" s="368" t="s">
        <v>2154</v>
      </c>
      <c r="E581" s="370">
        <v>98</v>
      </c>
      <c r="F581" s="371">
        <f t="shared" si="36"/>
        <v>0.98</v>
      </c>
      <c r="G581" s="371">
        <f t="shared" si="37"/>
        <v>2</v>
      </c>
      <c r="H581" s="371" t="str">
        <f t="shared" si="38"/>
        <v/>
      </c>
      <c r="I581" s="371">
        <f t="shared" si="39"/>
        <v>2</v>
      </c>
    </row>
    <row r="582" spans="1:9" x14ac:dyDescent="0.15">
      <c r="A582" s="368" t="s">
        <v>5798</v>
      </c>
      <c r="B582" s="368" t="s">
        <v>2156</v>
      </c>
      <c r="C582" s="368" t="s">
        <v>452</v>
      </c>
      <c r="D582" s="368" t="s">
        <v>2157</v>
      </c>
      <c r="E582" s="370">
        <v>79</v>
      </c>
      <c r="F582" s="371">
        <f t="shared" si="36"/>
        <v>0.79</v>
      </c>
      <c r="G582" s="371">
        <f t="shared" si="37"/>
        <v>2</v>
      </c>
      <c r="H582" s="371" t="str">
        <f t="shared" si="38"/>
        <v/>
      </c>
      <c r="I582" s="371">
        <f t="shared" si="39"/>
        <v>2</v>
      </c>
    </row>
    <row r="583" spans="1:9" x14ac:dyDescent="0.15">
      <c r="A583" s="368" t="s">
        <v>5798</v>
      </c>
      <c r="B583" s="368" t="s">
        <v>2159</v>
      </c>
      <c r="C583" s="368" t="s">
        <v>452</v>
      </c>
      <c r="D583" s="368" t="s">
        <v>2160</v>
      </c>
      <c r="E583" s="370">
        <v>108</v>
      </c>
      <c r="F583" s="371">
        <f t="shared" si="36"/>
        <v>1.08</v>
      </c>
      <c r="G583" s="371">
        <f t="shared" si="37"/>
        <v>1</v>
      </c>
      <c r="H583" s="371" t="str">
        <f t="shared" si="38"/>
        <v/>
      </c>
      <c r="I583" s="371">
        <f t="shared" si="39"/>
        <v>1</v>
      </c>
    </row>
    <row r="584" spans="1:9" x14ac:dyDescent="0.15">
      <c r="A584" s="368" t="s">
        <v>5798</v>
      </c>
      <c r="B584" s="368" t="s">
        <v>2162</v>
      </c>
      <c r="C584" s="368" t="s">
        <v>452</v>
      </c>
      <c r="D584" s="368" t="s">
        <v>2163</v>
      </c>
      <c r="E584" s="370">
        <v>87</v>
      </c>
      <c r="F584" s="371">
        <f t="shared" si="36"/>
        <v>0.87</v>
      </c>
      <c r="G584" s="371">
        <f t="shared" si="37"/>
        <v>2</v>
      </c>
      <c r="H584" s="371" t="str">
        <f t="shared" si="38"/>
        <v/>
      </c>
      <c r="I584" s="371">
        <f t="shared" si="39"/>
        <v>2</v>
      </c>
    </row>
    <row r="585" spans="1:9" x14ac:dyDescent="0.15">
      <c r="A585" s="368" t="s">
        <v>5798</v>
      </c>
      <c r="B585" s="368" t="s">
        <v>2165</v>
      </c>
      <c r="C585" s="368" t="s">
        <v>452</v>
      </c>
      <c r="D585" s="368" t="s">
        <v>2166</v>
      </c>
      <c r="E585" s="370">
        <v>73</v>
      </c>
      <c r="F585" s="371">
        <f t="shared" si="36"/>
        <v>0.73</v>
      </c>
      <c r="G585" s="371">
        <f t="shared" si="37"/>
        <v>2</v>
      </c>
      <c r="H585" s="371" t="str">
        <f t="shared" si="38"/>
        <v/>
      </c>
      <c r="I585" s="371">
        <f t="shared" si="39"/>
        <v>2</v>
      </c>
    </row>
    <row r="586" spans="1:9" x14ac:dyDescent="0.15">
      <c r="A586" s="368" t="s">
        <v>5798</v>
      </c>
      <c r="B586" s="368" t="s">
        <v>2168</v>
      </c>
      <c r="C586" s="368" t="s">
        <v>452</v>
      </c>
      <c r="D586" s="368" t="s">
        <v>2169</v>
      </c>
      <c r="E586" s="370">
        <v>80</v>
      </c>
      <c r="F586" s="371">
        <f t="shared" si="36"/>
        <v>0.8</v>
      </c>
      <c r="G586" s="371">
        <f t="shared" si="37"/>
        <v>2</v>
      </c>
      <c r="H586" s="371" t="str">
        <f t="shared" si="38"/>
        <v/>
      </c>
      <c r="I586" s="371">
        <f t="shared" si="39"/>
        <v>2</v>
      </c>
    </row>
    <row r="587" spans="1:9" x14ac:dyDescent="0.15">
      <c r="A587" s="368" t="s">
        <v>5798</v>
      </c>
      <c r="B587" s="368" t="s">
        <v>2171</v>
      </c>
      <c r="C587" s="368" t="s">
        <v>452</v>
      </c>
      <c r="D587" s="368" t="s">
        <v>2172</v>
      </c>
      <c r="E587" s="370">
        <v>72</v>
      </c>
      <c r="F587" s="371">
        <f t="shared" si="36"/>
        <v>0.72</v>
      </c>
      <c r="G587" s="371">
        <f t="shared" si="37"/>
        <v>2</v>
      </c>
      <c r="H587" s="371" t="str">
        <f t="shared" si="38"/>
        <v/>
      </c>
      <c r="I587" s="371">
        <f t="shared" si="39"/>
        <v>2</v>
      </c>
    </row>
    <row r="588" spans="1:9" x14ac:dyDescent="0.15">
      <c r="A588" s="368" t="s">
        <v>5798</v>
      </c>
      <c r="B588" s="368" t="s">
        <v>2174</v>
      </c>
      <c r="C588" s="368" t="s">
        <v>452</v>
      </c>
      <c r="D588" s="368" t="s">
        <v>2175</v>
      </c>
      <c r="E588" s="370">
        <v>103</v>
      </c>
      <c r="F588" s="371">
        <f t="shared" si="36"/>
        <v>1.03</v>
      </c>
      <c r="G588" s="371">
        <f t="shared" si="37"/>
        <v>1</v>
      </c>
      <c r="H588" s="371" t="str">
        <f t="shared" si="38"/>
        <v/>
      </c>
      <c r="I588" s="371">
        <f t="shared" si="39"/>
        <v>1</v>
      </c>
    </row>
    <row r="589" spans="1:9" x14ac:dyDescent="0.15">
      <c r="A589" s="368" t="s">
        <v>5798</v>
      </c>
      <c r="B589" s="368" t="s">
        <v>2177</v>
      </c>
      <c r="C589" s="368" t="s">
        <v>452</v>
      </c>
      <c r="D589" s="368" t="s">
        <v>2178</v>
      </c>
      <c r="E589" s="370">
        <v>78</v>
      </c>
      <c r="F589" s="371">
        <f t="shared" si="36"/>
        <v>0.78</v>
      </c>
      <c r="G589" s="371">
        <f t="shared" si="37"/>
        <v>2</v>
      </c>
      <c r="H589" s="371" t="str">
        <f t="shared" si="38"/>
        <v/>
      </c>
      <c r="I589" s="371">
        <f t="shared" si="39"/>
        <v>2</v>
      </c>
    </row>
    <row r="590" spans="1:9" x14ac:dyDescent="0.15">
      <c r="A590" s="368" t="s">
        <v>5798</v>
      </c>
      <c r="B590" s="368" t="s">
        <v>2180</v>
      </c>
      <c r="C590" s="368" t="s">
        <v>452</v>
      </c>
      <c r="D590" s="368" t="s">
        <v>2181</v>
      </c>
      <c r="E590" s="370">
        <v>90</v>
      </c>
      <c r="F590" s="371">
        <f t="shared" si="36"/>
        <v>0.9</v>
      </c>
      <c r="G590" s="371">
        <f t="shared" si="37"/>
        <v>2</v>
      </c>
      <c r="H590" s="371" t="str">
        <f t="shared" si="38"/>
        <v/>
      </c>
      <c r="I590" s="371">
        <f t="shared" si="39"/>
        <v>2</v>
      </c>
    </row>
    <row r="591" spans="1:9" x14ac:dyDescent="0.15">
      <c r="A591" s="368" t="s">
        <v>5798</v>
      </c>
      <c r="B591" s="368" t="s">
        <v>2183</v>
      </c>
      <c r="C591" s="368" t="s">
        <v>452</v>
      </c>
      <c r="D591" s="368" t="s">
        <v>2184</v>
      </c>
      <c r="E591" s="370">
        <v>71</v>
      </c>
      <c r="F591" s="371">
        <f t="shared" si="36"/>
        <v>0.71</v>
      </c>
      <c r="G591" s="371">
        <f t="shared" si="37"/>
        <v>2</v>
      </c>
      <c r="H591" s="371" t="str">
        <f t="shared" si="38"/>
        <v/>
      </c>
      <c r="I591" s="371">
        <f t="shared" si="39"/>
        <v>2</v>
      </c>
    </row>
    <row r="592" spans="1:9" x14ac:dyDescent="0.15">
      <c r="A592" s="368" t="s">
        <v>5798</v>
      </c>
      <c r="B592" s="368" t="s">
        <v>2186</v>
      </c>
      <c r="C592" s="368" t="s">
        <v>452</v>
      </c>
      <c r="D592" s="368" t="s">
        <v>2187</v>
      </c>
      <c r="E592" s="370">
        <v>78</v>
      </c>
      <c r="F592" s="371">
        <f t="shared" si="36"/>
        <v>0.78</v>
      </c>
      <c r="G592" s="371">
        <f t="shared" si="37"/>
        <v>2</v>
      </c>
      <c r="H592" s="371" t="str">
        <f t="shared" si="38"/>
        <v/>
      </c>
      <c r="I592" s="371">
        <f t="shared" si="39"/>
        <v>2</v>
      </c>
    </row>
    <row r="593" spans="1:9" x14ac:dyDescent="0.15">
      <c r="A593" s="368" t="s">
        <v>5798</v>
      </c>
      <c r="B593" s="368" t="s">
        <v>2189</v>
      </c>
      <c r="C593" s="368" t="s">
        <v>452</v>
      </c>
      <c r="D593" s="368" t="s">
        <v>2190</v>
      </c>
      <c r="E593" s="370">
        <v>67</v>
      </c>
      <c r="F593" s="371">
        <f t="shared" si="36"/>
        <v>0.67</v>
      </c>
      <c r="G593" s="371">
        <f t="shared" si="37"/>
        <v>2</v>
      </c>
      <c r="H593" s="371" t="str">
        <f t="shared" si="38"/>
        <v/>
      </c>
      <c r="I593" s="371">
        <f t="shared" si="39"/>
        <v>2</v>
      </c>
    </row>
    <row r="594" spans="1:9" x14ac:dyDescent="0.15">
      <c r="A594" s="368" t="s">
        <v>5798</v>
      </c>
      <c r="B594" s="368" t="s">
        <v>2192</v>
      </c>
      <c r="C594" s="368" t="s">
        <v>452</v>
      </c>
      <c r="D594" s="368" t="s">
        <v>5803</v>
      </c>
      <c r="E594" s="370">
        <v>79</v>
      </c>
      <c r="F594" s="371">
        <f t="shared" si="36"/>
        <v>0.79</v>
      </c>
      <c r="G594" s="371">
        <f t="shared" si="37"/>
        <v>2</v>
      </c>
      <c r="H594" s="371" t="str">
        <f t="shared" si="38"/>
        <v/>
      </c>
      <c r="I594" s="371">
        <f t="shared" si="39"/>
        <v>2</v>
      </c>
    </row>
    <row r="595" spans="1:9" x14ac:dyDescent="0.15">
      <c r="A595" s="368" t="s">
        <v>5798</v>
      </c>
      <c r="B595" s="368" t="s">
        <v>2195</v>
      </c>
      <c r="C595" s="368" t="s">
        <v>452</v>
      </c>
      <c r="D595" s="368" t="s">
        <v>2196</v>
      </c>
      <c r="E595" s="370">
        <v>80</v>
      </c>
      <c r="F595" s="371">
        <f t="shared" si="36"/>
        <v>0.8</v>
      </c>
      <c r="G595" s="371">
        <f t="shared" si="37"/>
        <v>2</v>
      </c>
      <c r="H595" s="371" t="str">
        <f t="shared" si="38"/>
        <v/>
      </c>
      <c r="I595" s="371">
        <f t="shared" si="39"/>
        <v>2</v>
      </c>
    </row>
    <row r="596" spans="1:9" x14ac:dyDescent="0.15">
      <c r="A596" s="368" t="s">
        <v>5798</v>
      </c>
      <c r="B596" s="368" t="s">
        <v>2198</v>
      </c>
      <c r="C596" s="368" t="s">
        <v>452</v>
      </c>
      <c r="D596" s="368" t="s">
        <v>2199</v>
      </c>
      <c r="E596" s="370">
        <v>78</v>
      </c>
      <c r="F596" s="371">
        <f t="shared" si="36"/>
        <v>0.78</v>
      </c>
      <c r="G596" s="371">
        <f t="shared" si="37"/>
        <v>2</v>
      </c>
      <c r="H596" s="371" t="str">
        <f t="shared" si="38"/>
        <v/>
      </c>
      <c r="I596" s="371">
        <f t="shared" si="39"/>
        <v>2</v>
      </c>
    </row>
    <row r="597" spans="1:9" x14ac:dyDescent="0.15">
      <c r="A597" s="368" t="s">
        <v>5798</v>
      </c>
      <c r="B597" s="368" t="s">
        <v>2201</v>
      </c>
      <c r="C597" s="368" t="s">
        <v>452</v>
      </c>
      <c r="D597" s="368" t="s">
        <v>2202</v>
      </c>
      <c r="E597" s="370">
        <v>76</v>
      </c>
      <c r="F597" s="371">
        <f t="shared" si="36"/>
        <v>0.76</v>
      </c>
      <c r="G597" s="371">
        <f t="shared" si="37"/>
        <v>2</v>
      </c>
      <c r="H597" s="371" t="str">
        <f t="shared" si="38"/>
        <v/>
      </c>
      <c r="I597" s="371">
        <f t="shared" si="39"/>
        <v>2</v>
      </c>
    </row>
    <row r="598" spans="1:9" x14ac:dyDescent="0.15">
      <c r="A598" s="368" t="s">
        <v>5798</v>
      </c>
      <c r="B598" s="368" t="s">
        <v>2204</v>
      </c>
      <c r="C598" s="368" t="s">
        <v>452</v>
      </c>
      <c r="D598" s="368" t="s">
        <v>2205</v>
      </c>
      <c r="E598" s="370">
        <v>76</v>
      </c>
      <c r="F598" s="371">
        <f t="shared" si="36"/>
        <v>0.76</v>
      </c>
      <c r="G598" s="371">
        <f t="shared" si="37"/>
        <v>2</v>
      </c>
      <c r="H598" s="371" t="str">
        <f t="shared" si="38"/>
        <v/>
      </c>
      <c r="I598" s="371">
        <f t="shared" si="39"/>
        <v>2</v>
      </c>
    </row>
    <row r="599" spans="1:9" x14ac:dyDescent="0.15">
      <c r="A599" s="368" t="s">
        <v>5798</v>
      </c>
      <c r="B599" s="368" t="s">
        <v>2207</v>
      </c>
      <c r="C599" s="368" t="s">
        <v>452</v>
      </c>
      <c r="D599" s="368" t="s">
        <v>2208</v>
      </c>
      <c r="E599" s="370">
        <v>80</v>
      </c>
      <c r="F599" s="371">
        <f t="shared" si="36"/>
        <v>0.8</v>
      </c>
      <c r="G599" s="371">
        <f t="shared" si="37"/>
        <v>2</v>
      </c>
      <c r="H599" s="371" t="str">
        <f t="shared" si="38"/>
        <v/>
      </c>
      <c r="I599" s="371">
        <f t="shared" si="39"/>
        <v>2</v>
      </c>
    </row>
    <row r="600" spans="1:9" x14ac:dyDescent="0.15">
      <c r="A600" s="368" t="s">
        <v>5798</v>
      </c>
      <c r="B600" s="368" t="s">
        <v>2210</v>
      </c>
      <c r="C600" s="368" t="s">
        <v>452</v>
      </c>
      <c r="D600" s="368" t="s">
        <v>2211</v>
      </c>
      <c r="E600" s="370">
        <v>109</v>
      </c>
      <c r="F600" s="371">
        <f t="shared" si="36"/>
        <v>1.0900000000000001</v>
      </c>
      <c r="G600" s="371">
        <f t="shared" si="37"/>
        <v>1</v>
      </c>
      <c r="H600" s="371" t="str">
        <f t="shared" si="38"/>
        <v/>
      </c>
      <c r="I600" s="371">
        <f t="shared" si="39"/>
        <v>1</v>
      </c>
    </row>
    <row r="601" spans="1:9" x14ac:dyDescent="0.15">
      <c r="A601" s="368" t="s">
        <v>5798</v>
      </c>
      <c r="B601" s="368" t="s">
        <v>2213</v>
      </c>
      <c r="C601" s="368" t="s">
        <v>452</v>
      </c>
      <c r="D601" s="368" t="s">
        <v>2214</v>
      </c>
      <c r="E601" s="370">
        <v>58</v>
      </c>
      <c r="F601" s="371">
        <f t="shared" si="36"/>
        <v>0.57999999999999996</v>
      </c>
      <c r="G601" s="371">
        <f t="shared" si="37"/>
        <v>2</v>
      </c>
      <c r="H601" s="371" t="str">
        <f t="shared" si="38"/>
        <v/>
      </c>
      <c r="I601" s="371">
        <f t="shared" si="39"/>
        <v>2</v>
      </c>
    </row>
    <row r="602" spans="1:9" x14ac:dyDescent="0.15">
      <c r="A602" s="368" t="s">
        <v>5798</v>
      </c>
      <c r="B602" s="368" t="s">
        <v>2216</v>
      </c>
      <c r="C602" s="368" t="s">
        <v>452</v>
      </c>
      <c r="D602" s="368" t="s">
        <v>2217</v>
      </c>
      <c r="E602" s="370">
        <v>46</v>
      </c>
      <c r="F602" s="371">
        <f t="shared" si="36"/>
        <v>0.46</v>
      </c>
      <c r="G602" s="371">
        <f t="shared" si="37"/>
        <v>2</v>
      </c>
      <c r="H602" s="371" t="str">
        <f t="shared" si="38"/>
        <v/>
      </c>
      <c r="I602" s="371">
        <f t="shared" si="39"/>
        <v>2</v>
      </c>
    </row>
    <row r="603" spans="1:9" x14ac:dyDescent="0.15">
      <c r="A603" s="368" t="s">
        <v>5798</v>
      </c>
      <c r="B603" s="368" t="s">
        <v>2219</v>
      </c>
      <c r="C603" s="368" t="s">
        <v>452</v>
      </c>
      <c r="D603" s="368" t="s">
        <v>2220</v>
      </c>
      <c r="E603" s="370">
        <v>80</v>
      </c>
      <c r="F603" s="371">
        <f t="shared" si="36"/>
        <v>0.8</v>
      </c>
      <c r="G603" s="371">
        <f t="shared" si="37"/>
        <v>2</v>
      </c>
      <c r="H603" s="371" t="str">
        <f t="shared" si="38"/>
        <v/>
      </c>
      <c r="I603" s="371">
        <f t="shared" si="39"/>
        <v>2</v>
      </c>
    </row>
    <row r="604" spans="1:9" x14ac:dyDescent="0.15">
      <c r="A604" s="368" t="s">
        <v>5798</v>
      </c>
      <c r="B604" s="368" t="s">
        <v>2222</v>
      </c>
      <c r="C604" s="368" t="s">
        <v>452</v>
      </c>
      <c r="D604" s="368" t="s">
        <v>2223</v>
      </c>
      <c r="E604" s="370">
        <v>73</v>
      </c>
      <c r="F604" s="371">
        <f t="shared" si="36"/>
        <v>0.73</v>
      </c>
      <c r="G604" s="371">
        <f t="shared" si="37"/>
        <v>2</v>
      </c>
      <c r="H604" s="371" t="str">
        <f t="shared" si="38"/>
        <v/>
      </c>
      <c r="I604" s="371">
        <f t="shared" si="39"/>
        <v>2</v>
      </c>
    </row>
    <row r="605" spans="1:9" x14ac:dyDescent="0.15">
      <c r="A605" s="368" t="s">
        <v>5798</v>
      </c>
      <c r="B605" s="368" t="s">
        <v>2225</v>
      </c>
      <c r="C605" s="368" t="s">
        <v>452</v>
      </c>
      <c r="D605" s="368" t="s">
        <v>2226</v>
      </c>
      <c r="E605" s="370">
        <v>59</v>
      </c>
      <c r="F605" s="371">
        <f t="shared" si="36"/>
        <v>0.59</v>
      </c>
      <c r="G605" s="371">
        <f t="shared" si="37"/>
        <v>2</v>
      </c>
      <c r="H605" s="371" t="str">
        <f t="shared" si="38"/>
        <v/>
      </c>
      <c r="I605" s="371">
        <f t="shared" si="39"/>
        <v>2</v>
      </c>
    </row>
    <row r="606" spans="1:9" x14ac:dyDescent="0.15">
      <c r="A606" s="368" t="s">
        <v>5798</v>
      </c>
      <c r="B606" s="368" t="s">
        <v>2228</v>
      </c>
      <c r="C606" s="368" t="s">
        <v>452</v>
      </c>
      <c r="D606" s="368" t="s">
        <v>2229</v>
      </c>
      <c r="E606" s="370">
        <v>72</v>
      </c>
      <c r="F606" s="371">
        <f t="shared" si="36"/>
        <v>0.72</v>
      </c>
      <c r="G606" s="371">
        <f t="shared" si="37"/>
        <v>2</v>
      </c>
      <c r="H606" s="371" t="str">
        <f t="shared" si="38"/>
        <v/>
      </c>
      <c r="I606" s="371">
        <f t="shared" si="39"/>
        <v>2</v>
      </c>
    </row>
    <row r="607" spans="1:9" x14ac:dyDescent="0.15">
      <c r="A607" s="368" t="s">
        <v>5798</v>
      </c>
      <c r="B607" s="368" t="s">
        <v>2231</v>
      </c>
      <c r="C607" s="368" t="s">
        <v>452</v>
      </c>
      <c r="D607" s="368" t="s">
        <v>2232</v>
      </c>
      <c r="E607" s="370">
        <v>63</v>
      </c>
      <c r="F607" s="371">
        <f t="shared" si="36"/>
        <v>0.63</v>
      </c>
      <c r="G607" s="371">
        <f t="shared" si="37"/>
        <v>2</v>
      </c>
      <c r="H607" s="371" t="str">
        <f t="shared" si="38"/>
        <v/>
      </c>
      <c r="I607" s="371">
        <f t="shared" si="39"/>
        <v>2</v>
      </c>
    </row>
    <row r="608" spans="1:9" x14ac:dyDescent="0.15">
      <c r="A608" s="368" t="s">
        <v>5798</v>
      </c>
      <c r="B608" s="368" t="s">
        <v>2234</v>
      </c>
      <c r="C608" s="368" t="s">
        <v>452</v>
      </c>
      <c r="D608" s="368" t="s">
        <v>2235</v>
      </c>
      <c r="E608" s="370">
        <v>50</v>
      </c>
      <c r="F608" s="371">
        <f t="shared" si="36"/>
        <v>0.5</v>
      </c>
      <c r="G608" s="371">
        <f t="shared" si="37"/>
        <v>2</v>
      </c>
      <c r="H608" s="371" t="str">
        <f t="shared" si="38"/>
        <v/>
      </c>
      <c r="I608" s="371">
        <f t="shared" si="39"/>
        <v>2</v>
      </c>
    </row>
    <row r="609" spans="1:9" x14ac:dyDescent="0.15">
      <c r="A609" s="368" t="s">
        <v>5798</v>
      </c>
      <c r="B609" s="368" t="s">
        <v>2237</v>
      </c>
      <c r="C609" s="368" t="s">
        <v>452</v>
      </c>
      <c r="D609" s="368" t="s">
        <v>2238</v>
      </c>
      <c r="E609" s="370">
        <v>38</v>
      </c>
      <c r="F609" s="371">
        <f t="shared" si="36"/>
        <v>0.38</v>
      </c>
      <c r="G609" s="371">
        <f t="shared" si="37"/>
        <v>2</v>
      </c>
      <c r="H609" s="371" t="str">
        <f t="shared" si="38"/>
        <v/>
      </c>
      <c r="I609" s="371">
        <f t="shared" si="39"/>
        <v>2</v>
      </c>
    </row>
    <row r="610" spans="1:9" x14ac:dyDescent="0.15">
      <c r="A610" s="368" t="s">
        <v>5798</v>
      </c>
      <c r="B610" s="368" t="s">
        <v>2240</v>
      </c>
      <c r="C610" s="368" t="s">
        <v>452</v>
      </c>
      <c r="D610" s="368" t="s">
        <v>2241</v>
      </c>
      <c r="E610" s="370">
        <v>47</v>
      </c>
      <c r="F610" s="371">
        <f t="shared" si="36"/>
        <v>0.47</v>
      </c>
      <c r="G610" s="371">
        <f t="shared" si="37"/>
        <v>2</v>
      </c>
      <c r="H610" s="371" t="str">
        <f t="shared" si="38"/>
        <v/>
      </c>
      <c r="I610" s="371">
        <f t="shared" si="39"/>
        <v>2</v>
      </c>
    </row>
    <row r="611" spans="1:9" x14ac:dyDescent="0.15">
      <c r="A611" s="368" t="s">
        <v>5798</v>
      </c>
      <c r="B611" s="368" t="s">
        <v>2243</v>
      </c>
      <c r="C611" s="368" t="s">
        <v>452</v>
      </c>
      <c r="D611" s="368" t="s">
        <v>2244</v>
      </c>
      <c r="E611" s="370">
        <v>39</v>
      </c>
      <c r="F611" s="371">
        <f t="shared" si="36"/>
        <v>0.39</v>
      </c>
      <c r="G611" s="371">
        <f t="shared" si="37"/>
        <v>2</v>
      </c>
      <c r="H611" s="371" t="str">
        <f t="shared" si="38"/>
        <v/>
      </c>
      <c r="I611" s="371">
        <f t="shared" si="39"/>
        <v>2</v>
      </c>
    </row>
    <row r="612" spans="1:9" x14ac:dyDescent="0.15">
      <c r="A612" s="368" t="s">
        <v>5798</v>
      </c>
      <c r="B612" s="368" t="s">
        <v>2246</v>
      </c>
      <c r="C612" s="368" t="s">
        <v>452</v>
      </c>
      <c r="D612" s="368" t="s">
        <v>2247</v>
      </c>
      <c r="E612" s="370">
        <v>36</v>
      </c>
      <c r="F612" s="371">
        <f t="shared" si="36"/>
        <v>0.36</v>
      </c>
      <c r="G612" s="371">
        <f t="shared" si="37"/>
        <v>2</v>
      </c>
      <c r="H612" s="371" t="str">
        <f t="shared" si="38"/>
        <v/>
      </c>
      <c r="I612" s="371">
        <f t="shared" si="39"/>
        <v>2</v>
      </c>
    </row>
    <row r="613" spans="1:9" x14ac:dyDescent="0.15">
      <c r="A613" s="368" t="s">
        <v>5798</v>
      </c>
      <c r="B613" s="368" t="s">
        <v>2249</v>
      </c>
      <c r="C613" s="368" t="s">
        <v>452</v>
      </c>
      <c r="D613" s="368" t="s">
        <v>2250</v>
      </c>
      <c r="E613" s="370">
        <v>30</v>
      </c>
      <c r="F613" s="371">
        <f t="shared" si="36"/>
        <v>0.3</v>
      </c>
      <c r="G613" s="371">
        <f t="shared" si="37"/>
        <v>2</v>
      </c>
      <c r="H613" s="371" t="str">
        <f t="shared" si="38"/>
        <v/>
      </c>
      <c r="I613" s="371">
        <f t="shared" si="39"/>
        <v>2</v>
      </c>
    </row>
    <row r="614" spans="1:9" x14ac:dyDescent="0.15">
      <c r="A614" s="368" t="s">
        <v>5798</v>
      </c>
      <c r="B614" s="368" t="s">
        <v>2252</v>
      </c>
      <c r="C614" s="368" t="s">
        <v>452</v>
      </c>
      <c r="D614" s="368" t="s">
        <v>2253</v>
      </c>
      <c r="E614" s="370">
        <v>18</v>
      </c>
      <c r="F614" s="371">
        <f t="shared" si="36"/>
        <v>0.18</v>
      </c>
      <c r="G614" s="371">
        <f t="shared" si="37"/>
        <v>2</v>
      </c>
      <c r="H614" s="371" t="str">
        <f t="shared" si="38"/>
        <v/>
      </c>
      <c r="I614" s="371">
        <f t="shared" si="39"/>
        <v>2</v>
      </c>
    </row>
    <row r="615" spans="1:9" x14ac:dyDescent="0.15">
      <c r="A615" s="368" t="s">
        <v>5798</v>
      </c>
      <c r="B615" s="368" t="s">
        <v>2255</v>
      </c>
      <c r="C615" s="368" t="s">
        <v>452</v>
      </c>
      <c r="D615" s="368" t="s">
        <v>1402</v>
      </c>
      <c r="E615" s="370">
        <v>62</v>
      </c>
      <c r="F615" s="371">
        <f t="shared" si="36"/>
        <v>0.62</v>
      </c>
      <c r="G615" s="371">
        <f t="shared" si="37"/>
        <v>2</v>
      </c>
      <c r="H615" s="371" t="str">
        <f t="shared" si="38"/>
        <v/>
      </c>
      <c r="I615" s="371">
        <f t="shared" si="39"/>
        <v>2</v>
      </c>
    </row>
    <row r="616" spans="1:9" x14ac:dyDescent="0.15">
      <c r="A616" s="368" t="s">
        <v>5798</v>
      </c>
      <c r="B616" s="368" t="s">
        <v>2256</v>
      </c>
      <c r="C616" s="368" t="s">
        <v>452</v>
      </c>
      <c r="D616" s="368" t="s">
        <v>2257</v>
      </c>
      <c r="E616" s="370">
        <v>49</v>
      </c>
      <c r="F616" s="371">
        <f t="shared" si="36"/>
        <v>0.49</v>
      </c>
      <c r="G616" s="371">
        <f t="shared" si="37"/>
        <v>2</v>
      </c>
      <c r="H616" s="371" t="str">
        <f t="shared" si="38"/>
        <v/>
      </c>
      <c r="I616" s="371">
        <f t="shared" si="39"/>
        <v>2</v>
      </c>
    </row>
    <row r="617" spans="1:9" x14ac:dyDescent="0.15">
      <c r="A617" s="368" t="s">
        <v>5798</v>
      </c>
      <c r="B617" s="368" t="s">
        <v>2259</v>
      </c>
      <c r="C617" s="368" t="s">
        <v>452</v>
      </c>
      <c r="D617" s="368" t="s">
        <v>2260</v>
      </c>
      <c r="E617" s="370">
        <v>75</v>
      </c>
      <c r="F617" s="371">
        <f t="shared" si="36"/>
        <v>0.75</v>
      </c>
      <c r="G617" s="371">
        <f t="shared" si="37"/>
        <v>2</v>
      </c>
      <c r="H617" s="371" t="str">
        <f t="shared" si="38"/>
        <v/>
      </c>
      <c r="I617" s="371">
        <f t="shared" si="39"/>
        <v>2</v>
      </c>
    </row>
    <row r="618" spans="1:9" x14ac:dyDescent="0.15">
      <c r="A618" s="368" t="s">
        <v>5798</v>
      </c>
      <c r="B618" s="368" t="s">
        <v>2262</v>
      </c>
      <c r="C618" s="368" t="s">
        <v>452</v>
      </c>
      <c r="D618" s="368" t="s">
        <v>2263</v>
      </c>
      <c r="E618" s="370">
        <v>76</v>
      </c>
      <c r="F618" s="371">
        <f t="shared" si="36"/>
        <v>0.76</v>
      </c>
      <c r="G618" s="371">
        <f t="shared" si="37"/>
        <v>2</v>
      </c>
      <c r="H618" s="371" t="str">
        <f t="shared" si="38"/>
        <v/>
      </c>
      <c r="I618" s="371">
        <f t="shared" si="39"/>
        <v>2</v>
      </c>
    </row>
    <row r="619" spans="1:9" x14ac:dyDescent="0.15">
      <c r="A619" s="368" t="s">
        <v>5798</v>
      </c>
      <c r="B619" s="368" t="s">
        <v>2265</v>
      </c>
      <c r="C619" s="368" t="s">
        <v>452</v>
      </c>
      <c r="D619" s="368" t="s">
        <v>2266</v>
      </c>
      <c r="E619" s="370">
        <v>59</v>
      </c>
      <c r="F619" s="371">
        <f t="shared" si="36"/>
        <v>0.59</v>
      </c>
      <c r="G619" s="371">
        <f t="shared" si="37"/>
        <v>2</v>
      </c>
      <c r="H619" s="371" t="str">
        <f t="shared" si="38"/>
        <v/>
      </c>
      <c r="I619" s="371">
        <f t="shared" si="39"/>
        <v>2</v>
      </c>
    </row>
    <row r="620" spans="1:9" x14ac:dyDescent="0.15">
      <c r="A620" s="368" t="s">
        <v>5798</v>
      </c>
      <c r="B620" s="368" t="s">
        <v>2268</v>
      </c>
      <c r="C620" s="368" t="s">
        <v>452</v>
      </c>
      <c r="D620" s="368" t="s">
        <v>2269</v>
      </c>
      <c r="E620" s="370">
        <v>70</v>
      </c>
      <c r="F620" s="371">
        <f t="shared" si="36"/>
        <v>0.7</v>
      </c>
      <c r="G620" s="371">
        <f t="shared" si="37"/>
        <v>2</v>
      </c>
      <c r="H620" s="371" t="str">
        <f t="shared" si="38"/>
        <v/>
      </c>
      <c r="I620" s="371">
        <f t="shared" si="39"/>
        <v>2</v>
      </c>
    </row>
    <row r="621" spans="1:9" x14ac:dyDescent="0.15">
      <c r="A621" s="368" t="s">
        <v>5798</v>
      </c>
      <c r="B621" s="368" t="s">
        <v>2271</v>
      </c>
      <c r="C621" s="368" t="s">
        <v>452</v>
      </c>
      <c r="D621" s="368" t="s">
        <v>2272</v>
      </c>
      <c r="E621" s="370">
        <v>61</v>
      </c>
      <c r="F621" s="371">
        <f t="shared" si="36"/>
        <v>0.61</v>
      </c>
      <c r="G621" s="371">
        <f t="shared" si="37"/>
        <v>2</v>
      </c>
      <c r="H621" s="371" t="str">
        <f t="shared" si="38"/>
        <v/>
      </c>
      <c r="I621" s="371">
        <f t="shared" si="39"/>
        <v>2</v>
      </c>
    </row>
    <row r="622" spans="1:9" x14ac:dyDescent="0.15">
      <c r="A622" s="368" t="s">
        <v>5798</v>
      </c>
      <c r="B622" s="368" t="s">
        <v>2276</v>
      </c>
      <c r="C622" s="368" t="s">
        <v>454</v>
      </c>
      <c r="D622" s="368" t="s">
        <v>2277</v>
      </c>
      <c r="E622" s="370">
        <v>88</v>
      </c>
      <c r="F622" s="371">
        <f t="shared" si="36"/>
        <v>0.88</v>
      </c>
      <c r="G622" s="371">
        <f t="shared" si="37"/>
        <v>2</v>
      </c>
      <c r="H622" s="371" t="str">
        <f t="shared" si="38"/>
        <v/>
      </c>
      <c r="I622" s="371">
        <f t="shared" si="39"/>
        <v>2</v>
      </c>
    </row>
    <row r="623" spans="1:9" x14ac:dyDescent="0.15">
      <c r="A623" s="368" t="s">
        <v>5798</v>
      </c>
      <c r="B623" s="368" t="s">
        <v>2279</v>
      </c>
      <c r="C623" s="368" t="s">
        <v>454</v>
      </c>
      <c r="D623" s="368" t="s">
        <v>2280</v>
      </c>
      <c r="E623" s="370">
        <v>58</v>
      </c>
      <c r="F623" s="371">
        <f t="shared" si="36"/>
        <v>0.57999999999999996</v>
      </c>
      <c r="G623" s="371">
        <f t="shared" si="37"/>
        <v>2</v>
      </c>
      <c r="H623" s="371" t="str">
        <f t="shared" si="38"/>
        <v/>
      </c>
      <c r="I623" s="371">
        <f t="shared" si="39"/>
        <v>2</v>
      </c>
    </row>
    <row r="624" spans="1:9" x14ac:dyDescent="0.15">
      <c r="A624" s="368" t="s">
        <v>5798</v>
      </c>
      <c r="B624" s="368" t="s">
        <v>2282</v>
      </c>
      <c r="C624" s="368" t="s">
        <v>454</v>
      </c>
      <c r="D624" s="368" t="s">
        <v>2283</v>
      </c>
      <c r="E624" s="370">
        <v>110</v>
      </c>
      <c r="F624" s="371">
        <f t="shared" si="36"/>
        <v>1.1000000000000001</v>
      </c>
      <c r="G624" s="371">
        <f t="shared" si="37"/>
        <v>1</v>
      </c>
      <c r="H624" s="371" t="str">
        <f t="shared" si="38"/>
        <v/>
      </c>
      <c r="I624" s="371">
        <f t="shared" si="39"/>
        <v>1</v>
      </c>
    </row>
    <row r="625" spans="1:9" x14ac:dyDescent="0.15">
      <c r="A625" s="368" t="s">
        <v>5798</v>
      </c>
      <c r="B625" s="368" t="s">
        <v>2285</v>
      </c>
      <c r="C625" s="368" t="s">
        <v>454</v>
      </c>
      <c r="D625" s="368" t="s">
        <v>2286</v>
      </c>
      <c r="E625" s="370">
        <v>91</v>
      </c>
      <c r="F625" s="371">
        <f t="shared" si="36"/>
        <v>0.91</v>
      </c>
      <c r="G625" s="371">
        <f t="shared" si="37"/>
        <v>2</v>
      </c>
      <c r="H625" s="371" t="str">
        <f t="shared" si="38"/>
        <v/>
      </c>
      <c r="I625" s="371">
        <f t="shared" si="39"/>
        <v>2</v>
      </c>
    </row>
    <row r="626" spans="1:9" x14ac:dyDescent="0.15">
      <c r="A626" s="368" t="s">
        <v>5798</v>
      </c>
      <c r="B626" s="368" t="s">
        <v>2288</v>
      </c>
      <c r="C626" s="368" t="s">
        <v>454</v>
      </c>
      <c r="D626" s="368" t="s">
        <v>2289</v>
      </c>
      <c r="E626" s="370">
        <v>55</v>
      </c>
      <c r="F626" s="371">
        <f t="shared" si="36"/>
        <v>0.55000000000000004</v>
      </c>
      <c r="G626" s="371">
        <f t="shared" si="37"/>
        <v>2</v>
      </c>
      <c r="H626" s="371" t="str">
        <f t="shared" si="38"/>
        <v/>
      </c>
      <c r="I626" s="371">
        <f t="shared" si="39"/>
        <v>2</v>
      </c>
    </row>
    <row r="627" spans="1:9" x14ac:dyDescent="0.15">
      <c r="A627" s="368" t="s">
        <v>5798</v>
      </c>
      <c r="B627" s="368" t="s">
        <v>2291</v>
      </c>
      <c r="C627" s="368" t="s">
        <v>454</v>
      </c>
      <c r="D627" s="368" t="s">
        <v>2292</v>
      </c>
      <c r="E627" s="370">
        <v>85</v>
      </c>
      <c r="F627" s="371">
        <f t="shared" si="36"/>
        <v>0.85</v>
      </c>
      <c r="G627" s="371">
        <f t="shared" si="37"/>
        <v>2</v>
      </c>
      <c r="H627" s="371" t="str">
        <f t="shared" si="38"/>
        <v/>
      </c>
      <c r="I627" s="371">
        <f t="shared" si="39"/>
        <v>2</v>
      </c>
    </row>
    <row r="628" spans="1:9" x14ac:dyDescent="0.15">
      <c r="A628" s="368" t="s">
        <v>5798</v>
      </c>
      <c r="B628" s="368" t="s">
        <v>2294</v>
      </c>
      <c r="C628" s="368" t="s">
        <v>454</v>
      </c>
      <c r="D628" s="368" t="s">
        <v>2295</v>
      </c>
      <c r="E628" s="370">
        <v>84</v>
      </c>
      <c r="F628" s="371">
        <f t="shared" si="36"/>
        <v>0.84</v>
      </c>
      <c r="G628" s="371">
        <f t="shared" si="37"/>
        <v>2</v>
      </c>
      <c r="H628" s="371" t="str">
        <f t="shared" si="38"/>
        <v/>
      </c>
      <c r="I628" s="371">
        <f t="shared" si="39"/>
        <v>2</v>
      </c>
    </row>
    <row r="629" spans="1:9" x14ac:dyDescent="0.15">
      <c r="A629" s="368" t="s">
        <v>5798</v>
      </c>
      <c r="B629" s="368" t="s">
        <v>2297</v>
      </c>
      <c r="C629" s="368" t="s">
        <v>454</v>
      </c>
      <c r="D629" s="368" t="s">
        <v>2298</v>
      </c>
      <c r="E629" s="370">
        <v>79</v>
      </c>
      <c r="F629" s="371">
        <f t="shared" si="36"/>
        <v>0.79</v>
      </c>
      <c r="G629" s="371">
        <f t="shared" si="37"/>
        <v>2</v>
      </c>
      <c r="H629" s="371" t="str">
        <f t="shared" si="38"/>
        <v/>
      </c>
      <c r="I629" s="371">
        <f t="shared" si="39"/>
        <v>2</v>
      </c>
    </row>
    <row r="630" spans="1:9" x14ac:dyDescent="0.15">
      <c r="A630" s="368" t="s">
        <v>5798</v>
      </c>
      <c r="B630" s="368" t="s">
        <v>2300</v>
      </c>
      <c r="C630" s="368" t="s">
        <v>454</v>
      </c>
      <c r="D630" s="368" t="s">
        <v>2301</v>
      </c>
      <c r="E630" s="370">
        <v>73</v>
      </c>
      <c r="F630" s="371">
        <f t="shared" si="36"/>
        <v>0.73</v>
      </c>
      <c r="G630" s="371">
        <f t="shared" si="37"/>
        <v>2</v>
      </c>
      <c r="H630" s="371" t="str">
        <f t="shared" si="38"/>
        <v/>
      </c>
      <c r="I630" s="371">
        <f t="shared" si="39"/>
        <v>2</v>
      </c>
    </row>
    <row r="631" spans="1:9" x14ac:dyDescent="0.15">
      <c r="A631" s="368" t="s">
        <v>5798</v>
      </c>
      <c r="B631" s="368" t="s">
        <v>2303</v>
      </c>
      <c r="C631" s="368" t="s">
        <v>454</v>
      </c>
      <c r="D631" s="368" t="s">
        <v>2304</v>
      </c>
      <c r="E631" s="370">
        <v>129</v>
      </c>
      <c r="F631" s="371">
        <f t="shared" si="36"/>
        <v>1.29</v>
      </c>
      <c r="G631" s="371">
        <f t="shared" si="37"/>
        <v>1</v>
      </c>
      <c r="H631" s="371" t="str">
        <f t="shared" si="38"/>
        <v/>
      </c>
      <c r="I631" s="371">
        <f t="shared" si="39"/>
        <v>1</v>
      </c>
    </row>
    <row r="632" spans="1:9" x14ac:dyDescent="0.15">
      <c r="A632" s="368" t="s">
        <v>5798</v>
      </c>
      <c r="B632" s="368" t="s">
        <v>2306</v>
      </c>
      <c r="C632" s="368" t="s">
        <v>454</v>
      </c>
      <c r="D632" s="368" t="s">
        <v>2307</v>
      </c>
      <c r="E632" s="370">
        <v>84</v>
      </c>
      <c r="F632" s="371">
        <f t="shared" si="36"/>
        <v>0.84</v>
      </c>
      <c r="G632" s="371">
        <f t="shared" si="37"/>
        <v>2</v>
      </c>
      <c r="H632" s="371" t="str">
        <f t="shared" si="38"/>
        <v/>
      </c>
      <c r="I632" s="371">
        <f t="shared" si="39"/>
        <v>2</v>
      </c>
    </row>
    <row r="633" spans="1:9" x14ac:dyDescent="0.15">
      <c r="A633" s="368" t="s">
        <v>5798</v>
      </c>
      <c r="B633" s="368" t="s">
        <v>2308</v>
      </c>
      <c r="C633" s="368" t="s">
        <v>454</v>
      </c>
      <c r="D633" s="368" t="s">
        <v>2309</v>
      </c>
      <c r="E633" s="370">
        <v>65</v>
      </c>
      <c r="F633" s="371">
        <f t="shared" si="36"/>
        <v>0.65</v>
      </c>
      <c r="G633" s="371">
        <f t="shared" si="37"/>
        <v>2</v>
      </c>
      <c r="H633" s="371" t="str">
        <f t="shared" si="38"/>
        <v/>
      </c>
      <c r="I633" s="371">
        <f t="shared" si="39"/>
        <v>2</v>
      </c>
    </row>
    <row r="634" spans="1:9" x14ac:dyDescent="0.15">
      <c r="A634" s="368" t="s">
        <v>5798</v>
      </c>
      <c r="B634" s="368" t="s">
        <v>2311</v>
      </c>
      <c r="C634" s="368" t="s">
        <v>454</v>
      </c>
      <c r="D634" s="368" t="s">
        <v>2312</v>
      </c>
      <c r="E634" s="370">
        <v>49</v>
      </c>
      <c r="F634" s="371">
        <f t="shared" si="36"/>
        <v>0.49</v>
      </c>
      <c r="G634" s="371">
        <f t="shared" si="37"/>
        <v>2</v>
      </c>
      <c r="H634" s="371" t="str">
        <f t="shared" si="38"/>
        <v/>
      </c>
      <c r="I634" s="371">
        <f t="shared" si="39"/>
        <v>2</v>
      </c>
    </row>
    <row r="635" spans="1:9" x14ac:dyDescent="0.15">
      <c r="A635" s="368" t="s">
        <v>5798</v>
      </c>
      <c r="B635" s="368" t="s">
        <v>2314</v>
      </c>
      <c r="C635" s="368" t="s">
        <v>454</v>
      </c>
      <c r="D635" s="368" t="s">
        <v>2315</v>
      </c>
      <c r="E635" s="370">
        <v>89</v>
      </c>
      <c r="F635" s="371">
        <f t="shared" si="36"/>
        <v>0.89</v>
      </c>
      <c r="G635" s="371">
        <f t="shared" si="37"/>
        <v>2</v>
      </c>
      <c r="H635" s="371" t="str">
        <f t="shared" si="38"/>
        <v/>
      </c>
      <c r="I635" s="371">
        <f t="shared" si="39"/>
        <v>2</v>
      </c>
    </row>
    <row r="636" spans="1:9" x14ac:dyDescent="0.15">
      <c r="A636" s="368" t="s">
        <v>5798</v>
      </c>
      <c r="B636" s="368" t="s">
        <v>2317</v>
      </c>
      <c r="C636" s="368" t="s">
        <v>454</v>
      </c>
      <c r="D636" s="368" t="s">
        <v>2318</v>
      </c>
      <c r="E636" s="370">
        <v>91</v>
      </c>
      <c r="F636" s="371">
        <f t="shared" si="36"/>
        <v>0.91</v>
      </c>
      <c r="G636" s="371">
        <f t="shared" si="37"/>
        <v>2</v>
      </c>
      <c r="H636" s="371" t="str">
        <f t="shared" si="38"/>
        <v/>
      </c>
      <c r="I636" s="371">
        <f t="shared" si="39"/>
        <v>2</v>
      </c>
    </row>
    <row r="637" spans="1:9" x14ac:dyDescent="0.15">
      <c r="A637" s="368" t="s">
        <v>5798</v>
      </c>
      <c r="B637" s="368" t="s">
        <v>2320</v>
      </c>
      <c r="C637" s="368" t="s">
        <v>454</v>
      </c>
      <c r="D637" s="368" t="s">
        <v>2321</v>
      </c>
      <c r="E637" s="370">
        <v>47</v>
      </c>
      <c r="F637" s="371">
        <f t="shared" si="36"/>
        <v>0.47</v>
      </c>
      <c r="G637" s="371">
        <f t="shared" si="37"/>
        <v>2</v>
      </c>
      <c r="H637" s="371" t="str">
        <f t="shared" si="38"/>
        <v/>
      </c>
      <c r="I637" s="371">
        <f t="shared" si="39"/>
        <v>2</v>
      </c>
    </row>
    <row r="638" spans="1:9" x14ac:dyDescent="0.15">
      <c r="A638" s="368" t="s">
        <v>5798</v>
      </c>
      <c r="B638" s="368" t="s">
        <v>2323</v>
      </c>
      <c r="C638" s="368" t="s">
        <v>454</v>
      </c>
      <c r="D638" s="368" t="s">
        <v>2324</v>
      </c>
      <c r="E638" s="370">
        <v>109</v>
      </c>
      <c r="F638" s="371">
        <f t="shared" si="36"/>
        <v>1.0900000000000001</v>
      </c>
      <c r="G638" s="371">
        <f t="shared" si="37"/>
        <v>1</v>
      </c>
      <c r="H638" s="371" t="str">
        <f t="shared" si="38"/>
        <v/>
      </c>
      <c r="I638" s="371">
        <f t="shared" si="39"/>
        <v>1</v>
      </c>
    </row>
    <row r="639" spans="1:9" x14ac:dyDescent="0.15">
      <c r="A639" s="368" t="s">
        <v>5798</v>
      </c>
      <c r="B639" s="368" t="s">
        <v>2326</v>
      </c>
      <c r="C639" s="368" t="s">
        <v>454</v>
      </c>
      <c r="D639" s="368" t="s">
        <v>2327</v>
      </c>
      <c r="E639" s="370">
        <v>93</v>
      </c>
      <c r="F639" s="371">
        <f t="shared" si="36"/>
        <v>0.93</v>
      </c>
      <c r="G639" s="371">
        <f t="shared" si="37"/>
        <v>2</v>
      </c>
      <c r="H639" s="371" t="str">
        <f t="shared" si="38"/>
        <v/>
      </c>
      <c r="I639" s="371">
        <f t="shared" si="39"/>
        <v>2</v>
      </c>
    </row>
    <row r="640" spans="1:9" x14ac:dyDescent="0.15">
      <c r="A640" s="368" t="s">
        <v>5798</v>
      </c>
      <c r="B640" s="368" t="s">
        <v>2329</v>
      </c>
      <c r="C640" s="368" t="s">
        <v>454</v>
      </c>
      <c r="D640" s="368" t="s">
        <v>2330</v>
      </c>
      <c r="E640" s="370">
        <v>91</v>
      </c>
      <c r="F640" s="371">
        <f t="shared" si="36"/>
        <v>0.91</v>
      </c>
      <c r="G640" s="371">
        <f t="shared" si="37"/>
        <v>2</v>
      </c>
      <c r="H640" s="371" t="str">
        <f t="shared" si="38"/>
        <v/>
      </c>
      <c r="I640" s="371">
        <f t="shared" si="39"/>
        <v>2</v>
      </c>
    </row>
    <row r="641" spans="1:9" x14ac:dyDescent="0.15">
      <c r="A641" s="368" t="s">
        <v>5798</v>
      </c>
      <c r="B641" s="368" t="s">
        <v>2332</v>
      </c>
      <c r="C641" s="368" t="s">
        <v>454</v>
      </c>
      <c r="D641" s="368" t="s">
        <v>2333</v>
      </c>
      <c r="E641" s="370">
        <v>74</v>
      </c>
      <c r="F641" s="371">
        <f t="shared" si="36"/>
        <v>0.74</v>
      </c>
      <c r="G641" s="371">
        <f t="shared" si="37"/>
        <v>2</v>
      </c>
      <c r="H641" s="371" t="str">
        <f t="shared" si="38"/>
        <v/>
      </c>
      <c r="I641" s="371">
        <f t="shared" si="39"/>
        <v>2</v>
      </c>
    </row>
    <row r="642" spans="1:9" x14ac:dyDescent="0.15">
      <c r="A642" s="368" t="s">
        <v>5798</v>
      </c>
      <c r="B642" s="368" t="s">
        <v>2335</v>
      </c>
      <c r="C642" s="368" t="s">
        <v>454</v>
      </c>
      <c r="D642" s="368" t="s">
        <v>2336</v>
      </c>
      <c r="E642" s="370">
        <v>51</v>
      </c>
      <c r="F642" s="371">
        <f t="shared" ref="F642:F705" si="40">IF(A642="都道府県",E642/100000,IF(A642="市区町村",E642/100,"エラー"))</f>
        <v>0.51</v>
      </c>
      <c r="G642" s="371">
        <f t="shared" ref="G642:G705" si="41">IF(F642&lt;&gt;"エラー",IF(F642&gt;=$N$16,1,IF(F642&lt;=$N$18,3,2)),"エラー")</f>
        <v>2</v>
      </c>
      <c r="H642" s="371" t="str">
        <f t="shared" ref="H642:H705" si="42">IF(_xlfn.IFNA(VLOOKUP(B642,$T:$T,1,0),"")="","","〇")</f>
        <v/>
      </c>
      <c r="I642" s="371">
        <f t="shared" ref="I642:I705" si="43">IF(H642="〇",1,G642)</f>
        <v>2</v>
      </c>
    </row>
    <row r="643" spans="1:9" x14ac:dyDescent="0.15">
      <c r="A643" s="368" t="s">
        <v>5798</v>
      </c>
      <c r="B643" s="368" t="s">
        <v>2338</v>
      </c>
      <c r="C643" s="368" t="s">
        <v>454</v>
      </c>
      <c r="D643" s="368" t="s">
        <v>2339</v>
      </c>
      <c r="E643" s="370">
        <v>72</v>
      </c>
      <c r="F643" s="371">
        <f t="shared" si="40"/>
        <v>0.72</v>
      </c>
      <c r="G643" s="371">
        <f t="shared" si="41"/>
        <v>2</v>
      </c>
      <c r="H643" s="371" t="str">
        <f t="shared" si="42"/>
        <v/>
      </c>
      <c r="I643" s="371">
        <f t="shared" si="43"/>
        <v>2</v>
      </c>
    </row>
    <row r="644" spans="1:9" x14ac:dyDescent="0.15">
      <c r="A644" s="368" t="s">
        <v>5798</v>
      </c>
      <c r="B644" s="368" t="s">
        <v>2341</v>
      </c>
      <c r="C644" s="368" t="s">
        <v>454</v>
      </c>
      <c r="D644" s="368" t="s">
        <v>2342</v>
      </c>
      <c r="E644" s="370">
        <v>101</v>
      </c>
      <c r="F644" s="371">
        <f t="shared" si="40"/>
        <v>1.01</v>
      </c>
      <c r="G644" s="371">
        <f t="shared" si="41"/>
        <v>1</v>
      </c>
      <c r="H644" s="371" t="str">
        <f t="shared" si="42"/>
        <v/>
      </c>
      <c r="I644" s="371">
        <f t="shared" si="43"/>
        <v>1</v>
      </c>
    </row>
    <row r="645" spans="1:9" x14ac:dyDescent="0.15">
      <c r="A645" s="368" t="s">
        <v>5798</v>
      </c>
      <c r="B645" s="368" t="s">
        <v>2344</v>
      </c>
      <c r="C645" s="368" t="s">
        <v>454</v>
      </c>
      <c r="D645" s="368" t="s">
        <v>2345</v>
      </c>
      <c r="E645" s="370">
        <v>84</v>
      </c>
      <c r="F645" s="371">
        <f t="shared" si="40"/>
        <v>0.84</v>
      </c>
      <c r="G645" s="371">
        <f t="shared" si="41"/>
        <v>2</v>
      </c>
      <c r="H645" s="371" t="str">
        <f t="shared" si="42"/>
        <v/>
      </c>
      <c r="I645" s="371">
        <f t="shared" si="43"/>
        <v>2</v>
      </c>
    </row>
    <row r="646" spans="1:9" x14ac:dyDescent="0.15">
      <c r="A646" s="368" t="s">
        <v>5798</v>
      </c>
      <c r="B646" s="368" t="s">
        <v>2347</v>
      </c>
      <c r="C646" s="368" t="s">
        <v>454</v>
      </c>
      <c r="D646" s="368" t="s">
        <v>2348</v>
      </c>
      <c r="E646" s="370">
        <v>148</v>
      </c>
      <c r="F646" s="371">
        <f t="shared" si="40"/>
        <v>1.48</v>
      </c>
      <c r="G646" s="371">
        <f t="shared" si="41"/>
        <v>1</v>
      </c>
      <c r="H646" s="371" t="str">
        <f t="shared" si="42"/>
        <v/>
      </c>
      <c r="I646" s="371">
        <f t="shared" si="43"/>
        <v>1</v>
      </c>
    </row>
    <row r="647" spans="1:9" x14ac:dyDescent="0.15">
      <c r="A647" s="368" t="s">
        <v>5798</v>
      </c>
      <c r="B647" s="368" t="s">
        <v>2350</v>
      </c>
      <c r="C647" s="368" t="s">
        <v>454</v>
      </c>
      <c r="D647" s="368" t="s">
        <v>2351</v>
      </c>
      <c r="E647" s="370">
        <v>73</v>
      </c>
      <c r="F647" s="371">
        <f t="shared" si="40"/>
        <v>0.73</v>
      </c>
      <c r="G647" s="371">
        <f t="shared" si="41"/>
        <v>2</v>
      </c>
      <c r="H647" s="371" t="str">
        <f t="shared" si="42"/>
        <v/>
      </c>
      <c r="I647" s="371">
        <f t="shared" si="43"/>
        <v>2</v>
      </c>
    </row>
    <row r="648" spans="1:9" x14ac:dyDescent="0.15">
      <c r="A648" s="368" t="s">
        <v>5798</v>
      </c>
      <c r="B648" s="368" t="s">
        <v>2353</v>
      </c>
      <c r="C648" s="368" t="s">
        <v>454</v>
      </c>
      <c r="D648" s="368" t="s">
        <v>2354</v>
      </c>
      <c r="E648" s="370">
        <v>114</v>
      </c>
      <c r="F648" s="371">
        <f t="shared" si="40"/>
        <v>1.1399999999999999</v>
      </c>
      <c r="G648" s="371">
        <f t="shared" si="41"/>
        <v>1</v>
      </c>
      <c r="H648" s="371" t="str">
        <f t="shared" si="42"/>
        <v/>
      </c>
      <c r="I648" s="371">
        <f t="shared" si="43"/>
        <v>1</v>
      </c>
    </row>
    <row r="649" spans="1:9" x14ac:dyDescent="0.15">
      <c r="A649" s="368" t="s">
        <v>5798</v>
      </c>
      <c r="B649" s="368" t="s">
        <v>2356</v>
      </c>
      <c r="C649" s="368" t="s">
        <v>454</v>
      </c>
      <c r="D649" s="368" t="s">
        <v>2357</v>
      </c>
      <c r="E649" s="370">
        <v>62</v>
      </c>
      <c r="F649" s="371">
        <f t="shared" si="40"/>
        <v>0.62</v>
      </c>
      <c r="G649" s="371">
        <f t="shared" si="41"/>
        <v>2</v>
      </c>
      <c r="H649" s="371" t="str">
        <f t="shared" si="42"/>
        <v/>
      </c>
      <c r="I649" s="371">
        <f t="shared" si="43"/>
        <v>2</v>
      </c>
    </row>
    <row r="650" spans="1:9" x14ac:dyDescent="0.15">
      <c r="A650" s="368" t="s">
        <v>5798</v>
      </c>
      <c r="B650" s="368" t="s">
        <v>2359</v>
      </c>
      <c r="C650" s="368" t="s">
        <v>454</v>
      </c>
      <c r="D650" s="368" t="s">
        <v>2360</v>
      </c>
      <c r="E650" s="370">
        <v>114</v>
      </c>
      <c r="F650" s="371">
        <f t="shared" si="40"/>
        <v>1.1399999999999999</v>
      </c>
      <c r="G650" s="371">
        <f t="shared" si="41"/>
        <v>1</v>
      </c>
      <c r="H650" s="371" t="str">
        <f t="shared" si="42"/>
        <v/>
      </c>
      <c r="I650" s="371">
        <f t="shared" si="43"/>
        <v>1</v>
      </c>
    </row>
    <row r="651" spans="1:9" x14ac:dyDescent="0.15">
      <c r="A651" s="368" t="s">
        <v>5798</v>
      </c>
      <c r="B651" s="368" t="s">
        <v>2362</v>
      </c>
      <c r="C651" s="368" t="s">
        <v>454</v>
      </c>
      <c r="D651" s="368" t="s">
        <v>2363</v>
      </c>
      <c r="E651" s="370">
        <v>83</v>
      </c>
      <c r="F651" s="371">
        <f t="shared" si="40"/>
        <v>0.83</v>
      </c>
      <c r="G651" s="371">
        <f t="shared" si="41"/>
        <v>2</v>
      </c>
      <c r="H651" s="371" t="str">
        <f t="shared" si="42"/>
        <v/>
      </c>
      <c r="I651" s="371">
        <f t="shared" si="43"/>
        <v>2</v>
      </c>
    </row>
    <row r="652" spans="1:9" x14ac:dyDescent="0.15">
      <c r="A652" s="368" t="s">
        <v>5798</v>
      </c>
      <c r="B652" s="368" t="s">
        <v>2365</v>
      </c>
      <c r="C652" s="368" t="s">
        <v>454</v>
      </c>
      <c r="D652" s="368" t="s">
        <v>2366</v>
      </c>
      <c r="E652" s="370">
        <v>73</v>
      </c>
      <c r="F652" s="371">
        <f t="shared" si="40"/>
        <v>0.73</v>
      </c>
      <c r="G652" s="371">
        <f t="shared" si="41"/>
        <v>2</v>
      </c>
      <c r="H652" s="371" t="str">
        <f t="shared" si="42"/>
        <v/>
      </c>
      <c r="I652" s="371">
        <f t="shared" si="43"/>
        <v>2</v>
      </c>
    </row>
    <row r="653" spans="1:9" x14ac:dyDescent="0.15">
      <c r="A653" s="368" t="s">
        <v>5798</v>
      </c>
      <c r="B653" s="368" t="s">
        <v>2368</v>
      </c>
      <c r="C653" s="368" t="s">
        <v>454</v>
      </c>
      <c r="D653" s="368" t="s">
        <v>2369</v>
      </c>
      <c r="E653" s="370">
        <v>31</v>
      </c>
      <c r="F653" s="371">
        <f t="shared" si="40"/>
        <v>0.31</v>
      </c>
      <c r="G653" s="371">
        <f t="shared" si="41"/>
        <v>2</v>
      </c>
      <c r="H653" s="371" t="str">
        <f t="shared" si="42"/>
        <v/>
      </c>
      <c r="I653" s="371">
        <f t="shared" si="43"/>
        <v>2</v>
      </c>
    </row>
    <row r="654" spans="1:9" x14ac:dyDescent="0.15">
      <c r="A654" s="368" t="s">
        <v>5798</v>
      </c>
      <c r="B654" s="368" t="s">
        <v>2371</v>
      </c>
      <c r="C654" s="368" t="s">
        <v>454</v>
      </c>
      <c r="D654" s="368" t="s">
        <v>2372</v>
      </c>
      <c r="E654" s="370">
        <v>46</v>
      </c>
      <c r="F654" s="371">
        <f t="shared" si="40"/>
        <v>0.46</v>
      </c>
      <c r="G654" s="371">
        <f t="shared" si="41"/>
        <v>2</v>
      </c>
      <c r="H654" s="371" t="str">
        <f t="shared" si="42"/>
        <v/>
      </c>
      <c r="I654" s="371">
        <f t="shared" si="43"/>
        <v>2</v>
      </c>
    </row>
    <row r="655" spans="1:9" x14ac:dyDescent="0.15">
      <c r="A655" s="368" t="s">
        <v>5798</v>
      </c>
      <c r="B655" s="368" t="s">
        <v>2374</v>
      </c>
      <c r="C655" s="368" t="s">
        <v>454</v>
      </c>
      <c r="D655" s="368" t="s">
        <v>2375</v>
      </c>
      <c r="E655" s="370">
        <v>50</v>
      </c>
      <c r="F655" s="371">
        <f t="shared" si="40"/>
        <v>0.5</v>
      </c>
      <c r="G655" s="371">
        <f t="shared" si="41"/>
        <v>2</v>
      </c>
      <c r="H655" s="371" t="str">
        <f t="shared" si="42"/>
        <v/>
      </c>
      <c r="I655" s="371">
        <f t="shared" si="43"/>
        <v>2</v>
      </c>
    </row>
    <row r="656" spans="1:9" x14ac:dyDescent="0.15">
      <c r="A656" s="368" t="s">
        <v>5798</v>
      </c>
      <c r="B656" s="368" t="s">
        <v>2377</v>
      </c>
      <c r="C656" s="368" t="s">
        <v>454</v>
      </c>
      <c r="D656" s="368" t="s">
        <v>2378</v>
      </c>
      <c r="E656" s="370">
        <v>47</v>
      </c>
      <c r="F656" s="371">
        <f t="shared" si="40"/>
        <v>0.47</v>
      </c>
      <c r="G656" s="371">
        <f t="shared" si="41"/>
        <v>2</v>
      </c>
      <c r="H656" s="371" t="str">
        <f t="shared" si="42"/>
        <v/>
      </c>
      <c r="I656" s="371">
        <f t="shared" si="43"/>
        <v>2</v>
      </c>
    </row>
    <row r="657" spans="1:9" x14ac:dyDescent="0.15">
      <c r="A657" s="368" t="s">
        <v>5798</v>
      </c>
      <c r="B657" s="368" t="s">
        <v>2380</v>
      </c>
      <c r="C657" s="368" t="s">
        <v>454</v>
      </c>
      <c r="D657" s="368" t="s">
        <v>2381</v>
      </c>
      <c r="E657" s="370">
        <v>41</v>
      </c>
      <c r="F657" s="371">
        <f t="shared" si="40"/>
        <v>0.41</v>
      </c>
      <c r="G657" s="371">
        <f t="shared" si="41"/>
        <v>2</v>
      </c>
      <c r="H657" s="371" t="str">
        <f t="shared" si="42"/>
        <v/>
      </c>
      <c r="I657" s="371">
        <f t="shared" si="43"/>
        <v>2</v>
      </c>
    </row>
    <row r="658" spans="1:9" x14ac:dyDescent="0.15">
      <c r="A658" s="368" t="s">
        <v>5798</v>
      </c>
      <c r="B658" s="368" t="s">
        <v>2383</v>
      </c>
      <c r="C658" s="368" t="s">
        <v>454</v>
      </c>
      <c r="D658" s="368" t="s">
        <v>2384</v>
      </c>
      <c r="E658" s="370">
        <v>58</v>
      </c>
      <c r="F658" s="371">
        <f t="shared" si="40"/>
        <v>0.57999999999999996</v>
      </c>
      <c r="G658" s="371">
        <f t="shared" si="41"/>
        <v>2</v>
      </c>
      <c r="H658" s="371" t="str">
        <f t="shared" si="42"/>
        <v/>
      </c>
      <c r="I658" s="371">
        <f t="shared" si="43"/>
        <v>2</v>
      </c>
    </row>
    <row r="659" spans="1:9" x14ac:dyDescent="0.15">
      <c r="A659" s="368" t="s">
        <v>5798</v>
      </c>
      <c r="B659" s="368" t="s">
        <v>2386</v>
      </c>
      <c r="C659" s="368" t="s">
        <v>454</v>
      </c>
      <c r="D659" s="368" t="s">
        <v>2387</v>
      </c>
      <c r="E659" s="370">
        <v>69</v>
      </c>
      <c r="F659" s="371">
        <f t="shared" si="40"/>
        <v>0.69</v>
      </c>
      <c r="G659" s="371">
        <f t="shared" si="41"/>
        <v>2</v>
      </c>
      <c r="H659" s="371" t="str">
        <f t="shared" si="42"/>
        <v/>
      </c>
      <c r="I659" s="371">
        <f t="shared" si="43"/>
        <v>2</v>
      </c>
    </row>
    <row r="660" spans="1:9" x14ac:dyDescent="0.15">
      <c r="A660" s="368" t="s">
        <v>5798</v>
      </c>
      <c r="B660" s="368" t="s">
        <v>2389</v>
      </c>
      <c r="C660" s="368" t="s">
        <v>454</v>
      </c>
      <c r="D660" s="368" t="s">
        <v>2390</v>
      </c>
      <c r="E660" s="370">
        <v>50</v>
      </c>
      <c r="F660" s="371">
        <f t="shared" si="40"/>
        <v>0.5</v>
      </c>
      <c r="G660" s="371">
        <f t="shared" si="41"/>
        <v>2</v>
      </c>
      <c r="H660" s="371" t="str">
        <f t="shared" si="42"/>
        <v/>
      </c>
      <c r="I660" s="371">
        <f t="shared" si="43"/>
        <v>2</v>
      </c>
    </row>
    <row r="661" spans="1:9" x14ac:dyDescent="0.15">
      <c r="A661" s="368" t="s">
        <v>5798</v>
      </c>
      <c r="B661" s="368" t="s">
        <v>2392</v>
      </c>
      <c r="C661" s="368" t="s">
        <v>454</v>
      </c>
      <c r="D661" s="368" t="s">
        <v>2393</v>
      </c>
      <c r="E661" s="370">
        <v>38</v>
      </c>
      <c r="F661" s="371">
        <f t="shared" si="40"/>
        <v>0.38</v>
      </c>
      <c r="G661" s="371">
        <f t="shared" si="41"/>
        <v>2</v>
      </c>
      <c r="H661" s="371" t="str">
        <f t="shared" si="42"/>
        <v/>
      </c>
      <c r="I661" s="371">
        <f t="shared" si="43"/>
        <v>2</v>
      </c>
    </row>
    <row r="662" spans="1:9" x14ac:dyDescent="0.15">
      <c r="A662" s="368" t="s">
        <v>5798</v>
      </c>
      <c r="B662" s="368" t="s">
        <v>2395</v>
      </c>
      <c r="C662" s="368" t="s">
        <v>454</v>
      </c>
      <c r="D662" s="368" t="s">
        <v>2396</v>
      </c>
      <c r="E662" s="370">
        <v>54</v>
      </c>
      <c r="F662" s="371">
        <f t="shared" si="40"/>
        <v>0.54</v>
      </c>
      <c r="G662" s="371">
        <f t="shared" si="41"/>
        <v>2</v>
      </c>
      <c r="H662" s="371" t="str">
        <f t="shared" si="42"/>
        <v/>
      </c>
      <c r="I662" s="371">
        <f t="shared" si="43"/>
        <v>2</v>
      </c>
    </row>
    <row r="663" spans="1:9" x14ac:dyDescent="0.15">
      <c r="A663" s="368" t="s">
        <v>5798</v>
      </c>
      <c r="B663" s="368" t="s">
        <v>2398</v>
      </c>
      <c r="C663" s="368" t="s">
        <v>454</v>
      </c>
      <c r="D663" s="368" t="s">
        <v>2399</v>
      </c>
      <c r="E663" s="370">
        <v>42</v>
      </c>
      <c r="F663" s="371">
        <f t="shared" si="40"/>
        <v>0.42</v>
      </c>
      <c r="G663" s="371">
        <f t="shared" si="41"/>
        <v>2</v>
      </c>
      <c r="H663" s="371" t="str">
        <f t="shared" si="42"/>
        <v/>
      </c>
      <c r="I663" s="371">
        <f t="shared" si="43"/>
        <v>2</v>
      </c>
    </row>
    <row r="664" spans="1:9" x14ac:dyDescent="0.15">
      <c r="A664" s="368" t="s">
        <v>5798</v>
      </c>
      <c r="B664" s="368" t="s">
        <v>2401</v>
      </c>
      <c r="C664" s="368" t="s">
        <v>454</v>
      </c>
      <c r="D664" s="368" t="s">
        <v>2402</v>
      </c>
      <c r="E664" s="370">
        <v>42</v>
      </c>
      <c r="F664" s="371">
        <f t="shared" si="40"/>
        <v>0.42</v>
      </c>
      <c r="G664" s="371">
        <f t="shared" si="41"/>
        <v>2</v>
      </c>
      <c r="H664" s="371" t="str">
        <f t="shared" si="42"/>
        <v/>
      </c>
      <c r="I664" s="371">
        <f t="shared" si="43"/>
        <v>2</v>
      </c>
    </row>
    <row r="665" spans="1:9" x14ac:dyDescent="0.15">
      <c r="A665" s="368" t="s">
        <v>5798</v>
      </c>
      <c r="B665" s="368" t="s">
        <v>2404</v>
      </c>
      <c r="C665" s="368" t="s">
        <v>454</v>
      </c>
      <c r="D665" s="368" t="s">
        <v>2405</v>
      </c>
      <c r="E665" s="370">
        <v>108</v>
      </c>
      <c r="F665" s="371">
        <f t="shared" si="40"/>
        <v>1.08</v>
      </c>
      <c r="G665" s="371">
        <f t="shared" si="41"/>
        <v>1</v>
      </c>
      <c r="H665" s="371" t="str">
        <f t="shared" si="42"/>
        <v/>
      </c>
      <c r="I665" s="371">
        <f t="shared" si="43"/>
        <v>1</v>
      </c>
    </row>
    <row r="666" spans="1:9" x14ac:dyDescent="0.15">
      <c r="A666" s="368" t="s">
        <v>5798</v>
      </c>
      <c r="B666" s="368" t="s">
        <v>2407</v>
      </c>
      <c r="C666" s="368" t="s">
        <v>454</v>
      </c>
      <c r="D666" s="368" t="s">
        <v>2408</v>
      </c>
      <c r="E666" s="370">
        <v>45</v>
      </c>
      <c r="F666" s="371">
        <f t="shared" si="40"/>
        <v>0.45</v>
      </c>
      <c r="G666" s="371">
        <f t="shared" si="41"/>
        <v>2</v>
      </c>
      <c r="H666" s="371" t="str">
        <f t="shared" si="42"/>
        <v/>
      </c>
      <c r="I666" s="371">
        <f t="shared" si="43"/>
        <v>2</v>
      </c>
    </row>
    <row r="667" spans="1:9" x14ac:dyDescent="0.15">
      <c r="A667" s="368" t="s">
        <v>5798</v>
      </c>
      <c r="B667" s="368" t="s">
        <v>2410</v>
      </c>
      <c r="C667" s="368" t="s">
        <v>454</v>
      </c>
      <c r="D667" s="368" t="s">
        <v>2411</v>
      </c>
      <c r="E667" s="370">
        <v>54</v>
      </c>
      <c r="F667" s="371">
        <f t="shared" si="40"/>
        <v>0.54</v>
      </c>
      <c r="G667" s="371">
        <f t="shared" si="41"/>
        <v>2</v>
      </c>
      <c r="H667" s="371" t="str">
        <f t="shared" si="42"/>
        <v/>
      </c>
      <c r="I667" s="371">
        <f t="shared" si="43"/>
        <v>2</v>
      </c>
    </row>
    <row r="668" spans="1:9" x14ac:dyDescent="0.15">
      <c r="A668" s="368" t="s">
        <v>5798</v>
      </c>
      <c r="B668" s="368" t="s">
        <v>2413</v>
      </c>
      <c r="C668" s="368" t="s">
        <v>454</v>
      </c>
      <c r="D668" s="368" t="s">
        <v>2414</v>
      </c>
      <c r="E668" s="370">
        <v>35</v>
      </c>
      <c r="F668" s="371">
        <f t="shared" si="40"/>
        <v>0.35</v>
      </c>
      <c r="G668" s="371">
        <f t="shared" si="41"/>
        <v>2</v>
      </c>
      <c r="H668" s="371" t="str">
        <f t="shared" si="42"/>
        <v/>
      </c>
      <c r="I668" s="371">
        <f t="shared" si="43"/>
        <v>2</v>
      </c>
    </row>
    <row r="669" spans="1:9" x14ac:dyDescent="0.15">
      <c r="A669" s="368" t="s">
        <v>5798</v>
      </c>
      <c r="B669" s="368" t="s">
        <v>2416</v>
      </c>
      <c r="C669" s="368" t="s">
        <v>454</v>
      </c>
      <c r="D669" s="368" t="s">
        <v>2417</v>
      </c>
      <c r="E669" s="370">
        <v>49</v>
      </c>
      <c r="F669" s="371">
        <f t="shared" si="40"/>
        <v>0.49</v>
      </c>
      <c r="G669" s="371">
        <f t="shared" si="41"/>
        <v>2</v>
      </c>
      <c r="H669" s="371" t="str">
        <f t="shared" si="42"/>
        <v/>
      </c>
      <c r="I669" s="371">
        <f t="shared" si="43"/>
        <v>2</v>
      </c>
    </row>
    <row r="670" spans="1:9" x14ac:dyDescent="0.15">
      <c r="A670" s="368" t="s">
        <v>5798</v>
      </c>
      <c r="B670" s="368" t="s">
        <v>2419</v>
      </c>
      <c r="C670" s="368" t="s">
        <v>454</v>
      </c>
      <c r="D670" s="368" t="s">
        <v>2420</v>
      </c>
      <c r="E670" s="370">
        <v>45</v>
      </c>
      <c r="F670" s="371">
        <f t="shared" si="40"/>
        <v>0.45</v>
      </c>
      <c r="G670" s="371">
        <f t="shared" si="41"/>
        <v>2</v>
      </c>
      <c r="H670" s="371" t="str">
        <f t="shared" si="42"/>
        <v/>
      </c>
      <c r="I670" s="371">
        <f t="shared" si="43"/>
        <v>2</v>
      </c>
    </row>
    <row r="671" spans="1:9" x14ac:dyDescent="0.15">
      <c r="A671" s="368" t="s">
        <v>5798</v>
      </c>
      <c r="B671" s="368" t="s">
        <v>2422</v>
      </c>
      <c r="C671" s="368" t="s">
        <v>454</v>
      </c>
      <c r="D671" s="368" t="s">
        <v>2423</v>
      </c>
      <c r="E671" s="370">
        <v>50</v>
      </c>
      <c r="F671" s="371">
        <f t="shared" si="40"/>
        <v>0.5</v>
      </c>
      <c r="G671" s="371">
        <f t="shared" si="41"/>
        <v>2</v>
      </c>
      <c r="H671" s="371" t="str">
        <f t="shared" si="42"/>
        <v/>
      </c>
      <c r="I671" s="371">
        <f t="shared" si="43"/>
        <v>2</v>
      </c>
    </row>
    <row r="672" spans="1:9" x14ac:dyDescent="0.15">
      <c r="A672" s="368" t="s">
        <v>5798</v>
      </c>
      <c r="B672" s="368" t="s">
        <v>2425</v>
      </c>
      <c r="C672" s="368" t="s">
        <v>454</v>
      </c>
      <c r="D672" s="368" t="s">
        <v>2426</v>
      </c>
      <c r="E672" s="370">
        <v>42</v>
      </c>
      <c r="F672" s="371">
        <f t="shared" si="40"/>
        <v>0.42</v>
      </c>
      <c r="G672" s="371">
        <f t="shared" si="41"/>
        <v>2</v>
      </c>
      <c r="H672" s="371" t="str">
        <f t="shared" si="42"/>
        <v/>
      </c>
      <c r="I672" s="371">
        <f t="shared" si="43"/>
        <v>2</v>
      </c>
    </row>
    <row r="673" spans="1:9" x14ac:dyDescent="0.15">
      <c r="A673" s="368" t="s">
        <v>5798</v>
      </c>
      <c r="B673" s="368" t="s">
        <v>2428</v>
      </c>
      <c r="C673" s="368" t="s">
        <v>454</v>
      </c>
      <c r="D673" s="368" t="s">
        <v>2429</v>
      </c>
      <c r="E673" s="370">
        <v>40</v>
      </c>
      <c r="F673" s="371">
        <f t="shared" si="40"/>
        <v>0.4</v>
      </c>
      <c r="G673" s="371">
        <f t="shared" si="41"/>
        <v>2</v>
      </c>
      <c r="H673" s="371" t="str">
        <f t="shared" si="42"/>
        <v/>
      </c>
      <c r="I673" s="371">
        <f t="shared" si="43"/>
        <v>2</v>
      </c>
    </row>
    <row r="674" spans="1:9" x14ac:dyDescent="0.15">
      <c r="A674" s="368" t="s">
        <v>5798</v>
      </c>
      <c r="B674" s="368" t="s">
        <v>2431</v>
      </c>
      <c r="C674" s="368" t="s">
        <v>454</v>
      </c>
      <c r="D674" s="368" t="s">
        <v>2432</v>
      </c>
      <c r="E674" s="370">
        <v>40</v>
      </c>
      <c r="F674" s="371">
        <f t="shared" si="40"/>
        <v>0.4</v>
      </c>
      <c r="G674" s="371">
        <f t="shared" si="41"/>
        <v>2</v>
      </c>
      <c r="H674" s="371" t="str">
        <f t="shared" si="42"/>
        <v/>
      </c>
      <c r="I674" s="371">
        <f t="shared" si="43"/>
        <v>2</v>
      </c>
    </row>
    <row r="675" spans="1:9" x14ac:dyDescent="0.15">
      <c r="A675" s="368" t="s">
        <v>5798</v>
      </c>
      <c r="B675" s="368" t="s">
        <v>2434</v>
      </c>
      <c r="C675" s="368" t="s">
        <v>454</v>
      </c>
      <c r="D675" s="368" t="s">
        <v>2435</v>
      </c>
      <c r="E675" s="370">
        <v>27</v>
      </c>
      <c r="F675" s="371">
        <f t="shared" si="40"/>
        <v>0.27</v>
      </c>
      <c r="G675" s="371">
        <f t="shared" si="41"/>
        <v>2</v>
      </c>
      <c r="H675" s="371" t="str">
        <f t="shared" si="42"/>
        <v/>
      </c>
      <c r="I675" s="371">
        <f t="shared" si="43"/>
        <v>2</v>
      </c>
    </row>
    <row r="676" spans="1:9" x14ac:dyDescent="0.15">
      <c r="A676" s="368" t="s">
        <v>5798</v>
      </c>
      <c r="B676" s="368" t="s">
        <v>2439</v>
      </c>
      <c r="C676" s="368" t="s">
        <v>456</v>
      </c>
      <c r="D676" s="368" t="s">
        <v>2440</v>
      </c>
      <c r="E676" s="370">
        <v>85</v>
      </c>
      <c r="F676" s="371">
        <f t="shared" si="40"/>
        <v>0.85</v>
      </c>
      <c r="G676" s="371">
        <f t="shared" si="41"/>
        <v>2</v>
      </c>
      <c r="H676" s="371" t="str">
        <f t="shared" si="42"/>
        <v/>
      </c>
      <c r="I676" s="371">
        <f t="shared" si="43"/>
        <v>2</v>
      </c>
    </row>
    <row r="677" spans="1:9" x14ac:dyDescent="0.15">
      <c r="A677" s="368" t="s">
        <v>5798</v>
      </c>
      <c r="B677" s="368" t="s">
        <v>2442</v>
      </c>
      <c r="C677" s="368" t="s">
        <v>456</v>
      </c>
      <c r="D677" s="368" t="s">
        <v>2443</v>
      </c>
      <c r="E677" s="370">
        <v>62</v>
      </c>
      <c r="F677" s="371">
        <f t="shared" si="40"/>
        <v>0.62</v>
      </c>
      <c r="G677" s="371">
        <f t="shared" si="41"/>
        <v>2</v>
      </c>
      <c r="H677" s="371" t="str">
        <f t="shared" si="42"/>
        <v/>
      </c>
      <c r="I677" s="371">
        <f t="shared" si="43"/>
        <v>2</v>
      </c>
    </row>
    <row r="678" spans="1:9" x14ac:dyDescent="0.15">
      <c r="A678" s="368" t="s">
        <v>5798</v>
      </c>
      <c r="B678" s="368" t="s">
        <v>2445</v>
      </c>
      <c r="C678" s="368" t="s">
        <v>456</v>
      </c>
      <c r="D678" s="368" t="s">
        <v>2446</v>
      </c>
      <c r="E678" s="370">
        <v>117</v>
      </c>
      <c r="F678" s="371">
        <f t="shared" si="40"/>
        <v>1.17</v>
      </c>
      <c r="G678" s="371">
        <f t="shared" si="41"/>
        <v>1</v>
      </c>
      <c r="H678" s="371" t="str">
        <f t="shared" si="42"/>
        <v/>
      </c>
      <c r="I678" s="371">
        <f t="shared" si="43"/>
        <v>1</v>
      </c>
    </row>
    <row r="679" spans="1:9" x14ac:dyDescent="0.15">
      <c r="A679" s="368" t="s">
        <v>5798</v>
      </c>
      <c r="B679" s="368" t="s">
        <v>2448</v>
      </c>
      <c r="C679" s="368" t="s">
        <v>456</v>
      </c>
      <c r="D679" s="368" t="s">
        <v>2449</v>
      </c>
      <c r="E679" s="370">
        <v>67</v>
      </c>
      <c r="F679" s="371">
        <f t="shared" si="40"/>
        <v>0.67</v>
      </c>
      <c r="G679" s="371">
        <f t="shared" si="41"/>
        <v>2</v>
      </c>
      <c r="H679" s="371" t="str">
        <f t="shared" si="42"/>
        <v/>
      </c>
      <c r="I679" s="371">
        <f t="shared" si="43"/>
        <v>2</v>
      </c>
    </row>
    <row r="680" spans="1:9" x14ac:dyDescent="0.15">
      <c r="A680" s="368" t="s">
        <v>5798</v>
      </c>
      <c r="B680" s="368" t="s">
        <v>2451</v>
      </c>
      <c r="C680" s="368" t="s">
        <v>456</v>
      </c>
      <c r="D680" s="368" t="s">
        <v>2452</v>
      </c>
      <c r="E680" s="370">
        <v>62</v>
      </c>
      <c r="F680" s="371">
        <f t="shared" si="40"/>
        <v>0.62</v>
      </c>
      <c r="G680" s="371">
        <f t="shared" si="41"/>
        <v>2</v>
      </c>
      <c r="H680" s="371" t="str">
        <f t="shared" si="42"/>
        <v/>
      </c>
      <c r="I680" s="371">
        <f t="shared" si="43"/>
        <v>2</v>
      </c>
    </row>
    <row r="681" spans="1:9" x14ac:dyDescent="0.15">
      <c r="A681" s="368" t="s">
        <v>5798</v>
      </c>
      <c r="B681" s="368" t="s">
        <v>2454</v>
      </c>
      <c r="C681" s="368" t="s">
        <v>456</v>
      </c>
      <c r="D681" s="368" t="s">
        <v>2455</v>
      </c>
      <c r="E681" s="370">
        <v>49</v>
      </c>
      <c r="F681" s="371">
        <f t="shared" si="40"/>
        <v>0.49</v>
      </c>
      <c r="G681" s="371">
        <f t="shared" si="41"/>
        <v>2</v>
      </c>
      <c r="H681" s="371" t="str">
        <f t="shared" si="42"/>
        <v/>
      </c>
      <c r="I681" s="371">
        <f t="shared" si="43"/>
        <v>2</v>
      </c>
    </row>
    <row r="682" spans="1:9" x14ac:dyDescent="0.15">
      <c r="A682" s="368" t="s">
        <v>5798</v>
      </c>
      <c r="B682" s="368" t="s">
        <v>2457</v>
      </c>
      <c r="C682" s="368" t="s">
        <v>456</v>
      </c>
      <c r="D682" s="368" t="s">
        <v>2458</v>
      </c>
      <c r="E682" s="370">
        <v>42</v>
      </c>
      <c r="F682" s="371">
        <f t="shared" si="40"/>
        <v>0.42</v>
      </c>
      <c r="G682" s="371">
        <f t="shared" si="41"/>
        <v>2</v>
      </c>
      <c r="H682" s="371" t="str">
        <f t="shared" si="42"/>
        <v/>
      </c>
      <c r="I682" s="371">
        <f t="shared" si="43"/>
        <v>2</v>
      </c>
    </row>
    <row r="683" spans="1:9" x14ac:dyDescent="0.15">
      <c r="A683" s="368" t="s">
        <v>5798</v>
      </c>
      <c r="B683" s="368" t="s">
        <v>2460</v>
      </c>
      <c r="C683" s="368" t="s">
        <v>456</v>
      </c>
      <c r="D683" s="368" t="s">
        <v>2461</v>
      </c>
      <c r="E683" s="370">
        <v>49</v>
      </c>
      <c r="F683" s="371">
        <f t="shared" si="40"/>
        <v>0.49</v>
      </c>
      <c r="G683" s="371">
        <f t="shared" si="41"/>
        <v>2</v>
      </c>
      <c r="H683" s="371" t="str">
        <f t="shared" si="42"/>
        <v/>
      </c>
      <c r="I683" s="371">
        <f t="shared" si="43"/>
        <v>2</v>
      </c>
    </row>
    <row r="684" spans="1:9" x14ac:dyDescent="0.15">
      <c r="A684" s="368" t="s">
        <v>5798</v>
      </c>
      <c r="B684" s="368" t="s">
        <v>2463</v>
      </c>
      <c r="C684" s="368" t="s">
        <v>456</v>
      </c>
      <c r="D684" s="368" t="s">
        <v>2464</v>
      </c>
      <c r="E684" s="370">
        <v>58</v>
      </c>
      <c r="F684" s="371">
        <f t="shared" si="40"/>
        <v>0.57999999999999996</v>
      </c>
      <c r="G684" s="371">
        <f t="shared" si="41"/>
        <v>2</v>
      </c>
      <c r="H684" s="371" t="str">
        <f t="shared" si="42"/>
        <v/>
      </c>
      <c r="I684" s="371">
        <f t="shared" si="43"/>
        <v>2</v>
      </c>
    </row>
    <row r="685" spans="1:9" x14ac:dyDescent="0.15">
      <c r="A685" s="368" t="s">
        <v>5798</v>
      </c>
      <c r="B685" s="368" t="s">
        <v>2466</v>
      </c>
      <c r="C685" s="368" t="s">
        <v>456</v>
      </c>
      <c r="D685" s="368" t="s">
        <v>2467</v>
      </c>
      <c r="E685" s="370">
        <v>72</v>
      </c>
      <c r="F685" s="371">
        <f t="shared" si="40"/>
        <v>0.72</v>
      </c>
      <c r="G685" s="371">
        <f t="shared" si="41"/>
        <v>2</v>
      </c>
      <c r="H685" s="371" t="str">
        <f t="shared" si="42"/>
        <v/>
      </c>
      <c r="I685" s="371">
        <f t="shared" si="43"/>
        <v>2</v>
      </c>
    </row>
    <row r="686" spans="1:9" x14ac:dyDescent="0.15">
      <c r="A686" s="368" t="s">
        <v>5798</v>
      </c>
      <c r="B686" s="368" t="s">
        <v>2469</v>
      </c>
      <c r="C686" s="368" t="s">
        <v>456</v>
      </c>
      <c r="D686" s="368" t="s">
        <v>2470</v>
      </c>
      <c r="E686" s="370">
        <v>54</v>
      </c>
      <c r="F686" s="371">
        <f t="shared" si="40"/>
        <v>0.54</v>
      </c>
      <c r="G686" s="371">
        <f t="shared" si="41"/>
        <v>2</v>
      </c>
      <c r="H686" s="371" t="str">
        <f t="shared" si="42"/>
        <v/>
      </c>
      <c r="I686" s="371">
        <f t="shared" si="43"/>
        <v>2</v>
      </c>
    </row>
    <row r="687" spans="1:9" x14ac:dyDescent="0.15">
      <c r="A687" s="368" t="s">
        <v>5798</v>
      </c>
      <c r="B687" s="368" t="s">
        <v>2472</v>
      </c>
      <c r="C687" s="368" t="s">
        <v>456</v>
      </c>
      <c r="D687" s="368" t="s">
        <v>2473</v>
      </c>
      <c r="E687" s="370">
        <v>68</v>
      </c>
      <c r="F687" s="371">
        <f t="shared" si="40"/>
        <v>0.68</v>
      </c>
      <c r="G687" s="371">
        <f t="shared" si="41"/>
        <v>2</v>
      </c>
      <c r="H687" s="371" t="str">
        <f t="shared" si="42"/>
        <v/>
      </c>
      <c r="I687" s="371">
        <f t="shared" si="43"/>
        <v>2</v>
      </c>
    </row>
    <row r="688" spans="1:9" x14ac:dyDescent="0.15">
      <c r="A688" s="368" t="s">
        <v>5798</v>
      </c>
      <c r="B688" s="368" t="s">
        <v>2475</v>
      </c>
      <c r="C688" s="368" t="s">
        <v>456</v>
      </c>
      <c r="D688" s="368" t="s">
        <v>2476</v>
      </c>
      <c r="E688" s="370">
        <v>97</v>
      </c>
      <c r="F688" s="371">
        <f t="shared" si="40"/>
        <v>0.97</v>
      </c>
      <c r="G688" s="371">
        <f t="shared" si="41"/>
        <v>2</v>
      </c>
      <c r="H688" s="371" t="str">
        <f t="shared" si="42"/>
        <v/>
      </c>
      <c r="I688" s="371">
        <f t="shared" si="43"/>
        <v>2</v>
      </c>
    </row>
    <row r="689" spans="1:9" x14ac:dyDescent="0.15">
      <c r="A689" s="368" t="s">
        <v>5798</v>
      </c>
      <c r="B689" s="368" t="s">
        <v>2478</v>
      </c>
      <c r="C689" s="368" t="s">
        <v>456</v>
      </c>
      <c r="D689" s="368" t="s">
        <v>2479</v>
      </c>
      <c r="E689" s="370">
        <v>49</v>
      </c>
      <c r="F689" s="371">
        <f t="shared" si="40"/>
        <v>0.49</v>
      </c>
      <c r="G689" s="371">
        <f t="shared" si="41"/>
        <v>2</v>
      </c>
      <c r="H689" s="371" t="str">
        <f t="shared" si="42"/>
        <v/>
      </c>
      <c r="I689" s="371">
        <f t="shared" si="43"/>
        <v>2</v>
      </c>
    </row>
    <row r="690" spans="1:9" x14ac:dyDescent="0.15">
      <c r="A690" s="368" t="s">
        <v>5798</v>
      </c>
      <c r="B690" s="368" t="s">
        <v>2481</v>
      </c>
      <c r="C690" s="368" t="s">
        <v>456</v>
      </c>
      <c r="D690" s="368" t="s">
        <v>2482</v>
      </c>
      <c r="E690" s="370">
        <v>59</v>
      </c>
      <c r="F690" s="371">
        <f t="shared" si="40"/>
        <v>0.59</v>
      </c>
      <c r="G690" s="371">
        <f t="shared" si="41"/>
        <v>2</v>
      </c>
      <c r="H690" s="371" t="str">
        <f t="shared" si="42"/>
        <v/>
      </c>
      <c r="I690" s="371">
        <f t="shared" si="43"/>
        <v>2</v>
      </c>
    </row>
    <row r="691" spans="1:9" x14ac:dyDescent="0.15">
      <c r="A691" s="368" t="s">
        <v>5798</v>
      </c>
      <c r="B691" s="368" t="s">
        <v>2484</v>
      </c>
      <c r="C691" s="368" t="s">
        <v>456</v>
      </c>
      <c r="D691" s="368" t="s">
        <v>2485</v>
      </c>
      <c r="E691" s="370">
        <v>53</v>
      </c>
      <c r="F691" s="371">
        <f t="shared" si="40"/>
        <v>0.53</v>
      </c>
      <c r="G691" s="371">
        <f t="shared" si="41"/>
        <v>2</v>
      </c>
      <c r="H691" s="371" t="str">
        <f t="shared" si="42"/>
        <v/>
      </c>
      <c r="I691" s="371">
        <f t="shared" si="43"/>
        <v>2</v>
      </c>
    </row>
    <row r="692" spans="1:9" x14ac:dyDescent="0.15">
      <c r="A692" s="368" t="s">
        <v>5798</v>
      </c>
      <c r="B692" s="368" t="s">
        <v>2487</v>
      </c>
      <c r="C692" s="368" t="s">
        <v>456</v>
      </c>
      <c r="D692" s="368" t="s">
        <v>2488</v>
      </c>
      <c r="E692" s="370">
        <v>39</v>
      </c>
      <c r="F692" s="371">
        <f t="shared" si="40"/>
        <v>0.39</v>
      </c>
      <c r="G692" s="371">
        <f t="shared" si="41"/>
        <v>2</v>
      </c>
      <c r="H692" s="371" t="str">
        <f t="shared" si="42"/>
        <v/>
      </c>
      <c r="I692" s="371">
        <f t="shared" si="43"/>
        <v>2</v>
      </c>
    </row>
    <row r="693" spans="1:9" x14ac:dyDescent="0.15">
      <c r="A693" s="368" t="s">
        <v>5798</v>
      </c>
      <c r="B693" s="368" t="s">
        <v>2490</v>
      </c>
      <c r="C693" s="368" t="s">
        <v>456</v>
      </c>
      <c r="D693" s="368" t="s">
        <v>2491</v>
      </c>
      <c r="E693" s="370">
        <v>34</v>
      </c>
      <c r="F693" s="371">
        <f t="shared" si="40"/>
        <v>0.34</v>
      </c>
      <c r="G693" s="371">
        <f t="shared" si="41"/>
        <v>2</v>
      </c>
      <c r="H693" s="371" t="str">
        <f t="shared" si="42"/>
        <v/>
      </c>
      <c r="I693" s="371">
        <f t="shared" si="43"/>
        <v>2</v>
      </c>
    </row>
    <row r="694" spans="1:9" x14ac:dyDescent="0.15">
      <c r="A694" s="368" t="s">
        <v>5798</v>
      </c>
      <c r="B694" s="368" t="s">
        <v>2493</v>
      </c>
      <c r="C694" s="368" t="s">
        <v>456</v>
      </c>
      <c r="D694" s="368" t="s">
        <v>2494</v>
      </c>
      <c r="E694" s="370">
        <v>43</v>
      </c>
      <c r="F694" s="371">
        <f t="shared" si="40"/>
        <v>0.43</v>
      </c>
      <c r="G694" s="371">
        <f t="shared" si="41"/>
        <v>2</v>
      </c>
      <c r="H694" s="371" t="str">
        <f t="shared" si="42"/>
        <v/>
      </c>
      <c r="I694" s="371">
        <f t="shared" si="43"/>
        <v>2</v>
      </c>
    </row>
    <row r="695" spans="1:9" x14ac:dyDescent="0.15">
      <c r="A695" s="368" t="s">
        <v>5798</v>
      </c>
      <c r="B695" s="368" t="s">
        <v>2496</v>
      </c>
      <c r="C695" s="368" t="s">
        <v>456</v>
      </c>
      <c r="D695" s="368" t="s">
        <v>2497</v>
      </c>
      <c r="E695" s="370">
        <v>45</v>
      </c>
      <c r="F695" s="371">
        <f t="shared" si="40"/>
        <v>0.45</v>
      </c>
      <c r="G695" s="371">
        <f t="shared" si="41"/>
        <v>2</v>
      </c>
      <c r="H695" s="371" t="str">
        <f t="shared" si="42"/>
        <v/>
      </c>
      <c r="I695" s="371">
        <f t="shared" si="43"/>
        <v>2</v>
      </c>
    </row>
    <row r="696" spans="1:9" x14ac:dyDescent="0.15">
      <c r="A696" s="368" t="s">
        <v>5798</v>
      </c>
      <c r="B696" s="368" t="s">
        <v>2499</v>
      </c>
      <c r="C696" s="368" t="s">
        <v>456</v>
      </c>
      <c r="D696" s="368" t="s">
        <v>2500</v>
      </c>
      <c r="E696" s="370">
        <v>38</v>
      </c>
      <c r="F696" s="371">
        <f t="shared" si="40"/>
        <v>0.38</v>
      </c>
      <c r="G696" s="371">
        <f t="shared" si="41"/>
        <v>2</v>
      </c>
      <c r="H696" s="371" t="str">
        <f t="shared" si="42"/>
        <v/>
      </c>
      <c r="I696" s="371">
        <f t="shared" si="43"/>
        <v>2</v>
      </c>
    </row>
    <row r="697" spans="1:9" x14ac:dyDescent="0.15">
      <c r="A697" s="368" t="s">
        <v>5798</v>
      </c>
      <c r="B697" s="368" t="s">
        <v>2502</v>
      </c>
      <c r="C697" s="368" t="s">
        <v>456</v>
      </c>
      <c r="D697" s="368" t="s">
        <v>2503</v>
      </c>
      <c r="E697" s="370">
        <v>35</v>
      </c>
      <c r="F697" s="371">
        <f t="shared" si="40"/>
        <v>0.35</v>
      </c>
      <c r="G697" s="371">
        <f t="shared" si="41"/>
        <v>2</v>
      </c>
      <c r="H697" s="371" t="str">
        <f t="shared" si="42"/>
        <v/>
      </c>
      <c r="I697" s="371">
        <f t="shared" si="43"/>
        <v>2</v>
      </c>
    </row>
    <row r="698" spans="1:9" x14ac:dyDescent="0.15">
      <c r="A698" s="368" t="s">
        <v>5798</v>
      </c>
      <c r="B698" s="368" t="s">
        <v>2505</v>
      </c>
      <c r="C698" s="368" t="s">
        <v>456</v>
      </c>
      <c r="D698" s="368" t="s">
        <v>2506</v>
      </c>
      <c r="E698" s="370">
        <v>38</v>
      </c>
      <c r="F698" s="371">
        <f t="shared" si="40"/>
        <v>0.38</v>
      </c>
      <c r="G698" s="371">
        <f t="shared" si="41"/>
        <v>2</v>
      </c>
      <c r="H698" s="371" t="str">
        <f t="shared" si="42"/>
        <v/>
      </c>
      <c r="I698" s="371">
        <f t="shared" si="43"/>
        <v>2</v>
      </c>
    </row>
    <row r="699" spans="1:9" x14ac:dyDescent="0.15">
      <c r="A699" s="368" t="s">
        <v>5798</v>
      </c>
      <c r="B699" s="368" t="s">
        <v>2508</v>
      </c>
      <c r="C699" s="368" t="s">
        <v>456</v>
      </c>
      <c r="D699" s="368" t="s">
        <v>2509</v>
      </c>
      <c r="E699" s="370">
        <v>90</v>
      </c>
      <c r="F699" s="371">
        <f t="shared" si="40"/>
        <v>0.9</v>
      </c>
      <c r="G699" s="371">
        <f t="shared" si="41"/>
        <v>2</v>
      </c>
      <c r="H699" s="371" t="str">
        <f t="shared" si="42"/>
        <v/>
      </c>
      <c r="I699" s="371">
        <f t="shared" si="43"/>
        <v>2</v>
      </c>
    </row>
    <row r="700" spans="1:9" x14ac:dyDescent="0.15">
      <c r="A700" s="368" t="s">
        <v>5798</v>
      </c>
      <c r="B700" s="368" t="s">
        <v>2511</v>
      </c>
      <c r="C700" s="368" t="s">
        <v>456</v>
      </c>
      <c r="D700" s="368" t="s">
        <v>2512</v>
      </c>
      <c r="E700" s="370">
        <v>120</v>
      </c>
      <c r="F700" s="371">
        <f t="shared" si="40"/>
        <v>1.2</v>
      </c>
      <c r="G700" s="371">
        <f t="shared" si="41"/>
        <v>1</v>
      </c>
      <c r="H700" s="371" t="str">
        <f t="shared" si="42"/>
        <v/>
      </c>
      <c r="I700" s="371">
        <f t="shared" si="43"/>
        <v>1</v>
      </c>
    </row>
    <row r="701" spans="1:9" x14ac:dyDescent="0.15">
      <c r="A701" s="368" t="s">
        <v>5798</v>
      </c>
      <c r="B701" s="368" t="s">
        <v>2514</v>
      </c>
      <c r="C701" s="368" t="s">
        <v>456</v>
      </c>
      <c r="D701" s="368" t="s">
        <v>2515</v>
      </c>
      <c r="E701" s="370">
        <v>157</v>
      </c>
      <c r="F701" s="371">
        <f t="shared" si="40"/>
        <v>1.57</v>
      </c>
      <c r="G701" s="371">
        <f t="shared" si="41"/>
        <v>1</v>
      </c>
      <c r="H701" s="371" t="str">
        <f t="shared" si="42"/>
        <v/>
      </c>
      <c r="I701" s="371">
        <f t="shared" si="43"/>
        <v>1</v>
      </c>
    </row>
    <row r="702" spans="1:9" x14ac:dyDescent="0.15">
      <c r="A702" s="368" t="s">
        <v>5798</v>
      </c>
      <c r="B702" s="368" t="s">
        <v>2517</v>
      </c>
      <c r="C702" s="368" t="s">
        <v>456</v>
      </c>
      <c r="D702" s="368" t="s">
        <v>2518</v>
      </c>
      <c r="E702" s="370">
        <v>117</v>
      </c>
      <c r="F702" s="371">
        <f t="shared" si="40"/>
        <v>1.17</v>
      </c>
      <c r="G702" s="371">
        <f t="shared" si="41"/>
        <v>1</v>
      </c>
      <c r="H702" s="371" t="str">
        <f t="shared" si="42"/>
        <v/>
      </c>
      <c r="I702" s="371">
        <f t="shared" si="43"/>
        <v>1</v>
      </c>
    </row>
    <row r="703" spans="1:9" x14ac:dyDescent="0.15">
      <c r="A703" s="368" t="s">
        <v>5798</v>
      </c>
      <c r="B703" s="368" t="s">
        <v>2520</v>
      </c>
      <c r="C703" s="368" t="s">
        <v>456</v>
      </c>
      <c r="D703" s="368" t="s">
        <v>2521</v>
      </c>
      <c r="E703" s="370">
        <v>78</v>
      </c>
      <c r="F703" s="371">
        <f t="shared" si="40"/>
        <v>0.78</v>
      </c>
      <c r="G703" s="371">
        <f t="shared" si="41"/>
        <v>2</v>
      </c>
      <c r="H703" s="371" t="str">
        <f t="shared" si="42"/>
        <v/>
      </c>
      <c r="I703" s="371">
        <f t="shared" si="43"/>
        <v>2</v>
      </c>
    </row>
    <row r="704" spans="1:9" x14ac:dyDescent="0.15">
      <c r="A704" s="368" t="s">
        <v>5798</v>
      </c>
      <c r="B704" s="368" t="s">
        <v>2523</v>
      </c>
      <c r="C704" s="368" t="s">
        <v>456</v>
      </c>
      <c r="D704" s="368" t="s">
        <v>2524</v>
      </c>
      <c r="E704" s="370">
        <v>126</v>
      </c>
      <c r="F704" s="371">
        <f t="shared" si="40"/>
        <v>1.26</v>
      </c>
      <c r="G704" s="371">
        <f t="shared" si="41"/>
        <v>1</v>
      </c>
      <c r="H704" s="371" t="str">
        <f t="shared" si="42"/>
        <v/>
      </c>
      <c r="I704" s="371">
        <f t="shared" si="43"/>
        <v>1</v>
      </c>
    </row>
    <row r="705" spans="1:9" x14ac:dyDescent="0.15">
      <c r="A705" s="368" t="s">
        <v>5798</v>
      </c>
      <c r="B705" s="368" t="s">
        <v>2526</v>
      </c>
      <c r="C705" s="368" t="s">
        <v>456</v>
      </c>
      <c r="D705" s="368" t="s">
        <v>2527</v>
      </c>
      <c r="E705" s="370">
        <v>100</v>
      </c>
      <c r="F705" s="371">
        <f t="shared" si="40"/>
        <v>1</v>
      </c>
      <c r="G705" s="371">
        <f t="shared" si="41"/>
        <v>1</v>
      </c>
      <c r="H705" s="371" t="str">
        <f t="shared" si="42"/>
        <v/>
      </c>
      <c r="I705" s="371">
        <f t="shared" si="43"/>
        <v>1</v>
      </c>
    </row>
    <row r="706" spans="1:9" x14ac:dyDescent="0.15">
      <c r="A706" s="368" t="s">
        <v>5798</v>
      </c>
      <c r="B706" s="368" t="s">
        <v>2529</v>
      </c>
      <c r="C706" s="368" t="s">
        <v>456</v>
      </c>
      <c r="D706" s="368" t="s">
        <v>2530</v>
      </c>
      <c r="E706" s="370">
        <v>122</v>
      </c>
      <c r="F706" s="371">
        <f t="shared" ref="F706:F769" si="44">IF(A706="都道府県",E706/100000,IF(A706="市区町村",E706/100,"エラー"))</f>
        <v>1.22</v>
      </c>
      <c r="G706" s="371">
        <f t="shared" ref="G706:G769" si="45">IF(F706&lt;&gt;"エラー",IF(F706&gt;=$N$16,1,IF(F706&lt;=$N$18,3,2)),"エラー")</f>
        <v>1</v>
      </c>
      <c r="H706" s="371" t="str">
        <f t="shared" ref="H706:H769" si="46">IF(_xlfn.IFNA(VLOOKUP(B706,$T:$T,1,0),"")="","","〇")</f>
        <v/>
      </c>
      <c r="I706" s="371">
        <f t="shared" ref="I706:I769" si="47">IF(H706="〇",1,G706)</f>
        <v>1</v>
      </c>
    </row>
    <row r="707" spans="1:9" x14ac:dyDescent="0.15">
      <c r="A707" s="368" t="s">
        <v>5798</v>
      </c>
      <c r="B707" s="368" t="s">
        <v>2532</v>
      </c>
      <c r="C707" s="368" t="s">
        <v>456</v>
      </c>
      <c r="D707" s="368" t="s">
        <v>2533</v>
      </c>
      <c r="E707" s="370">
        <v>93</v>
      </c>
      <c r="F707" s="371">
        <f t="shared" si="44"/>
        <v>0.93</v>
      </c>
      <c r="G707" s="371">
        <f t="shared" si="45"/>
        <v>2</v>
      </c>
      <c r="H707" s="371" t="str">
        <f t="shared" si="46"/>
        <v/>
      </c>
      <c r="I707" s="371">
        <f t="shared" si="47"/>
        <v>2</v>
      </c>
    </row>
    <row r="708" spans="1:9" x14ac:dyDescent="0.15">
      <c r="A708" s="368" t="s">
        <v>5798</v>
      </c>
      <c r="B708" s="368" t="s">
        <v>2535</v>
      </c>
      <c r="C708" s="368" t="s">
        <v>456</v>
      </c>
      <c r="D708" s="368" t="s">
        <v>2536</v>
      </c>
      <c r="E708" s="370">
        <v>102</v>
      </c>
      <c r="F708" s="371">
        <f t="shared" si="44"/>
        <v>1.02</v>
      </c>
      <c r="G708" s="371">
        <f t="shared" si="45"/>
        <v>1</v>
      </c>
      <c r="H708" s="371" t="str">
        <f t="shared" si="46"/>
        <v/>
      </c>
      <c r="I708" s="371">
        <f t="shared" si="47"/>
        <v>1</v>
      </c>
    </row>
    <row r="709" spans="1:9" x14ac:dyDescent="0.15">
      <c r="A709" s="368" t="s">
        <v>5798</v>
      </c>
      <c r="B709" s="368" t="s">
        <v>2538</v>
      </c>
      <c r="C709" s="368" t="s">
        <v>456</v>
      </c>
      <c r="D709" s="368" t="s">
        <v>2539</v>
      </c>
      <c r="E709" s="370">
        <v>95</v>
      </c>
      <c r="F709" s="371">
        <f t="shared" si="44"/>
        <v>0.95</v>
      </c>
      <c r="G709" s="371">
        <f t="shared" si="45"/>
        <v>2</v>
      </c>
      <c r="H709" s="371" t="str">
        <f t="shared" si="46"/>
        <v/>
      </c>
      <c r="I709" s="371">
        <f t="shared" si="47"/>
        <v>2</v>
      </c>
    </row>
    <row r="710" spans="1:9" x14ac:dyDescent="0.15">
      <c r="A710" s="368" t="s">
        <v>5798</v>
      </c>
      <c r="B710" s="368" t="s">
        <v>2541</v>
      </c>
      <c r="C710" s="368" t="s">
        <v>456</v>
      </c>
      <c r="D710" s="368" t="s">
        <v>2542</v>
      </c>
      <c r="E710" s="370">
        <v>91</v>
      </c>
      <c r="F710" s="371">
        <f t="shared" si="44"/>
        <v>0.91</v>
      </c>
      <c r="G710" s="371">
        <f t="shared" si="45"/>
        <v>2</v>
      </c>
      <c r="H710" s="371" t="str">
        <f t="shared" si="46"/>
        <v/>
      </c>
      <c r="I710" s="371">
        <f t="shared" si="47"/>
        <v>2</v>
      </c>
    </row>
    <row r="711" spans="1:9" x14ac:dyDescent="0.15">
      <c r="A711" s="368" t="s">
        <v>5798</v>
      </c>
      <c r="B711" s="368" t="s">
        <v>2544</v>
      </c>
      <c r="C711" s="368" t="s">
        <v>456</v>
      </c>
      <c r="D711" s="368" t="s">
        <v>2545</v>
      </c>
      <c r="E711" s="370">
        <v>75</v>
      </c>
      <c r="F711" s="371">
        <f t="shared" si="44"/>
        <v>0.75</v>
      </c>
      <c r="G711" s="371">
        <f t="shared" si="45"/>
        <v>2</v>
      </c>
      <c r="H711" s="371" t="str">
        <f t="shared" si="46"/>
        <v/>
      </c>
      <c r="I711" s="371">
        <f t="shared" si="47"/>
        <v>2</v>
      </c>
    </row>
    <row r="712" spans="1:9" x14ac:dyDescent="0.15">
      <c r="A712" s="368" t="s">
        <v>5798</v>
      </c>
      <c r="B712" s="368" t="s">
        <v>2547</v>
      </c>
      <c r="C712" s="368" t="s">
        <v>456</v>
      </c>
      <c r="D712" s="368" t="s">
        <v>2548</v>
      </c>
      <c r="E712" s="370">
        <v>106</v>
      </c>
      <c r="F712" s="371">
        <f t="shared" si="44"/>
        <v>1.06</v>
      </c>
      <c r="G712" s="371">
        <f t="shared" si="45"/>
        <v>1</v>
      </c>
      <c r="H712" s="371" t="str">
        <f t="shared" si="46"/>
        <v/>
      </c>
      <c r="I712" s="371">
        <f t="shared" si="47"/>
        <v>1</v>
      </c>
    </row>
    <row r="713" spans="1:9" x14ac:dyDescent="0.15">
      <c r="A713" s="368" t="s">
        <v>5798</v>
      </c>
      <c r="B713" s="368" t="s">
        <v>2550</v>
      </c>
      <c r="C713" s="368" t="s">
        <v>456</v>
      </c>
      <c r="D713" s="368" t="s">
        <v>2551</v>
      </c>
      <c r="E713" s="370">
        <v>101</v>
      </c>
      <c r="F713" s="371">
        <f t="shared" si="44"/>
        <v>1.01</v>
      </c>
      <c r="G713" s="371">
        <f t="shared" si="45"/>
        <v>1</v>
      </c>
      <c r="H713" s="371" t="str">
        <f t="shared" si="46"/>
        <v/>
      </c>
      <c r="I713" s="371">
        <f t="shared" si="47"/>
        <v>1</v>
      </c>
    </row>
    <row r="714" spans="1:9" x14ac:dyDescent="0.15">
      <c r="A714" s="368" t="s">
        <v>5798</v>
      </c>
      <c r="B714" s="368" t="s">
        <v>2553</v>
      </c>
      <c r="C714" s="368" t="s">
        <v>456</v>
      </c>
      <c r="D714" s="368" t="s">
        <v>2554</v>
      </c>
      <c r="E714" s="370">
        <v>71</v>
      </c>
      <c r="F714" s="371">
        <f t="shared" si="44"/>
        <v>0.71</v>
      </c>
      <c r="G714" s="371">
        <f t="shared" si="45"/>
        <v>2</v>
      </c>
      <c r="H714" s="371" t="str">
        <f t="shared" si="46"/>
        <v/>
      </c>
      <c r="I714" s="371">
        <f t="shared" si="47"/>
        <v>2</v>
      </c>
    </row>
    <row r="715" spans="1:9" x14ac:dyDescent="0.15">
      <c r="A715" s="368" t="s">
        <v>5798</v>
      </c>
      <c r="B715" s="368" t="s">
        <v>2556</v>
      </c>
      <c r="C715" s="368" t="s">
        <v>456</v>
      </c>
      <c r="D715" s="368" t="s">
        <v>2557</v>
      </c>
      <c r="E715" s="370">
        <v>81</v>
      </c>
      <c r="F715" s="371">
        <f t="shared" si="44"/>
        <v>0.81</v>
      </c>
      <c r="G715" s="371">
        <f t="shared" si="45"/>
        <v>2</v>
      </c>
      <c r="H715" s="371" t="str">
        <f t="shared" si="46"/>
        <v/>
      </c>
      <c r="I715" s="371">
        <f t="shared" si="47"/>
        <v>2</v>
      </c>
    </row>
    <row r="716" spans="1:9" x14ac:dyDescent="0.15">
      <c r="A716" s="368" t="s">
        <v>5798</v>
      </c>
      <c r="B716" s="368" t="s">
        <v>2559</v>
      </c>
      <c r="C716" s="368" t="s">
        <v>456</v>
      </c>
      <c r="D716" s="368" t="s">
        <v>2560</v>
      </c>
      <c r="E716" s="370">
        <v>77</v>
      </c>
      <c r="F716" s="371">
        <f t="shared" si="44"/>
        <v>0.77</v>
      </c>
      <c r="G716" s="371">
        <f t="shared" si="45"/>
        <v>2</v>
      </c>
      <c r="H716" s="371" t="str">
        <f t="shared" si="46"/>
        <v/>
      </c>
      <c r="I716" s="371">
        <f t="shared" si="47"/>
        <v>2</v>
      </c>
    </row>
    <row r="717" spans="1:9" x14ac:dyDescent="0.15">
      <c r="A717" s="368" t="s">
        <v>5798</v>
      </c>
      <c r="B717" s="368" t="s">
        <v>2562</v>
      </c>
      <c r="C717" s="368" t="s">
        <v>456</v>
      </c>
      <c r="D717" s="368" t="s">
        <v>2563</v>
      </c>
      <c r="E717" s="370">
        <v>66</v>
      </c>
      <c r="F717" s="371">
        <f t="shared" si="44"/>
        <v>0.66</v>
      </c>
      <c r="G717" s="371">
        <f t="shared" si="45"/>
        <v>2</v>
      </c>
      <c r="H717" s="371" t="str">
        <f t="shared" si="46"/>
        <v/>
      </c>
      <c r="I717" s="371">
        <f t="shared" si="47"/>
        <v>2</v>
      </c>
    </row>
    <row r="718" spans="1:9" x14ac:dyDescent="0.15">
      <c r="A718" s="368" t="s">
        <v>5798</v>
      </c>
      <c r="B718" s="368" t="s">
        <v>2565</v>
      </c>
      <c r="C718" s="368" t="s">
        <v>456</v>
      </c>
      <c r="D718" s="368" t="s">
        <v>2566</v>
      </c>
      <c r="E718" s="370">
        <v>78</v>
      </c>
      <c r="F718" s="371">
        <f t="shared" si="44"/>
        <v>0.78</v>
      </c>
      <c r="G718" s="371">
        <f t="shared" si="45"/>
        <v>2</v>
      </c>
      <c r="H718" s="371" t="str">
        <f t="shared" si="46"/>
        <v/>
      </c>
      <c r="I718" s="371">
        <f t="shared" si="47"/>
        <v>2</v>
      </c>
    </row>
    <row r="719" spans="1:9" x14ac:dyDescent="0.15">
      <c r="A719" s="368" t="s">
        <v>5798</v>
      </c>
      <c r="B719" s="368" t="s">
        <v>2568</v>
      </c>
      <c r="C719" s="368" t="s">
        <v>456</v>
      </c>
      <c r="D719" s="368" t="s">
        <v>2569</v>
      </c>
      <c r="E719" s="370">
        <v>77</v>
      </c>
      <c r="F719" s="371">
        <f t="shared" si="44"/>
        <v>0.77</v>
      </c>
      <c r="G719" s="371">
        <f t="shared" si="45"/>
        <v>2</v>
      </c>
      <c r="H719" s="371" t="str">
        <f t="shared" si="46"/>
        <v/>
      </c>
      <c r="I719" s="371">
        <f t="shared" si="47"/>
        <v>2</v>
      </c>
    </row>
    <row r="720" spans="1:9" x14ac:dyDescent="0.15">
      <c r="A720" s="368" t="s">
        <v>5798</v>
      </c>
      <c r="B720" s="368" t="s">
        <v>2571</v>
      </c>
      <c r="C720" s="368" t="s">
        <v>456</v>
      </c>
      <c r="D720" s="368" t="s">
        <v>2572</v>
      </c>
      <c r="E720" s="370">
        <v>115</v>
      </c>
      <c r="F720" s="371">
        <f t="shared" si="44"/>
        <v>1.1499999999999999</v>
      </c>
      <c r="G720" s="371">
        <f t="shared" si="45"/>
        <v>1</v>
      </c>
      <c r="H720" s="371" t="str">
        <f t="shared" si="46"/>
        <v/>
      </c>
      <c r="I720" s="371">
        <f t="shared" si="47"/>
        <v>1</v>
      </c>
    </row>
    <row r="721" spans="1:9" x14ac:dyDescent="0.15">
      <c r="A721" s="368" t="s">
        <v>5798</v>
      </c>
      <c r="B721" s="368" t="s">
        <v>2574</v>
      </c>
      <c r="C721" s="368" t="s">
        <v>456</v>
      </c>
      <c r="D721" s="368" t="s">
        <v>2575</v>
      </c>
      <c r="E721" s="370">
        <v>94</v>
      </c>
      <c r="F721" s="371">
        <f t="shared" si="44"/>
        <v>0.94</v>
      </c>
      <c r="G721" s="371">
        <f t="shared" si="45"/>
        <v>2</v>
      </c>
      <c r="H721" s="371" t="str">
        <f t="shared" si="46"/>
        <v/>
      </c>
      <c r="I721" s="371">
        <f t="shared" si="47"/>
        <v>2</v>
      </c>
    </row>
    <row r="722" spans="1:9" x14ac:dyDescent="0.15">
      <c r="A722" s="368" t="s">
        <v>5798</v>
      </c>
      <c r="B722" s="368" t="s">
        <v>2577</v>
      </c>
      <c r="C722" s="368" t="s">
        <v>456</v>
      </c>
      <c r="D722" s="368" t="s">
        <v>2578</v>
      </c>
      <c r="E722" s="370">
        <v>93</v>
      </c>
      <c r="F722" s="371">
        <f t="shared" si="44"/>
        <v>0.93</v>
      </c>
      <c r="G722" s="371">
        <f t="shared" si="45"/>
        <v>2</v>
      </c>
      <c r="H722" s="371" t="str">
        <f t="shared" si="46"/>
        <v/>
      </c>
      <c r="I722" s="371">
        <f t="shared" si="47"/>
        <v>2</v>
      </c>
    </row>
    <row r="723" spans="1:9" x14ac:dyDescent="0.15">
      <c r="A723" s="368" t="s">
        <v>5798</v>
      </c>
      <c r="B723" s="368" t="s">
        <v>2580</v>
      </c>
      <c r="C723" s="368" t="s">
        <v>456</v>
      </c>
      <c r="D723" s="368" t="s">
        <v>2581</v>
      </c>
      <c r="E723" s="370">
        <v>69</v>
      </c>
      <c r="F723" s="371">
        <f t="shared" si="44"/>
        <v>0.69</v>
      </c>
      <c r="G723" s="371">
        <f t="shared" si="45"/>
        <v>2</v>
      </c>
      <c r="H723" s="371" t="str">
        <f t="shared" si="46"/>
        <v/>
      </c>
      <c r="I723" s="371">
        <f t="shared" si="47"/>
        <v>2</v>
      </c>
    </row>
    <row r="724" spans="1:9" x14ac:dyDescent="0.15">
      <c r="A724" s="368" t="s">
        <v>5798</v>
      </c>
      <c r="B724" s="368" t="s">
        <v>2583</v>
      </c>
      <c r="C724" s="368" t="s">
        <v>456</v>
      </c>
      <c r="D724" s="368" t="s">
        <v>2584</v>
      </c>
      <c r="E724" s="370">
        <v>89</v>
      </c>
      <c r="F724" s="371">
        <f t="shared" si="44"/>
        <v>0.89</v>
      </c>
      <c r="G724" s="371">
        <f t="shared" si="45"/>
        <v>2</v>
      </c>
      <c r="H724" s="371" t="str">
        <f t="shared" si="46"/>
        <v/>
      </c>
      <c r="I724" s="371">
        <f t="shared" si="47"/>
        <v>2</v>
      </c>
    </row>
    <row r="725" spans="1:9" x14ac:dyDescent="0.15">
      <c r="A725" s="368" t="s">
        <v>5798</v>
      </c>
      <c r="B725" s="368" t="s">
        <v>2586</v>
      </c>
      <c r="C725" s="368" t="s">
        <v>456</v>
      </c>
      <c r="D725" s="368" t="s">
        <v>2587</v>
      </c>
      <c r="E725" s="370">
        <v>100</v>
      </c>
      <c r="F725" s="371">
        <f t="shared" si="44"/>
        <v>1</v>
      </c>
      <c r="G725" s="371">
        <f t="shared" si="45"/>
        <v>1</v>
      </c>
      <c r="H725" s="371" t="str">
        <f t="shared" si="46"/>
        <v/>
      </c>
      <c r="I725" s="371">
        <f t="shared" si="47"/>
        <v>1</v>
      </c>
    </row>
    <row r="726" spans="1:9" x14ac:dyDescent="0.15">
      <c r="A726" s="368" t="s">
        <v>5798</v>
      </c>
      <c r="B726" s="368" t="s">
        <v>2589</v>
      </c>
      <c r="C726" s="368" t="s">
        <v>456</v>
      </c>
      <c r="D726" s="368" t="s">
        <v>2590</v>
      </c>
      <c r="E726" s="370">
        <v>62</v>
      </c>
      <c r="F726" s="371">
        <f t="shared" si="44"/>
        <v>0.62</v>
      </c>
      <c r="G726" s="371">
        <f t="shared" si="45"/>
        <v>2</v>
      </c>
      <c r="H726" s="371" t="str">
        <f t="shared" si="46"/>
        <v/>
      </c>
      <c r="I726" s="371">
        <f t="shared" si="47"/>
        <v>2</v>
      </c>
    </row>
    <row r="727" spans="1:9" x14ac:dyDescent="0.15">
      <c r="A727" s="368" t="s">
        <v>5798</v>
      </c>
      <c r="B727" s="368" t="s">
        <v>2592</v>
      </c>
      <c r="C727" s="368" t="s">
        <v>456</v>
      </c>
      <c r="D727" s="368" t="s">
        <v>2593</v>
      </c>
      <c r="E727" s="370">
        <v>17</v>
      </c>
      <c r="F727" s="371">
        <f t="shared" si="44"/>
        <v>0.17</v>
      </c>
      <c r="G727" s="371">
        <f t="shared" si="45"/>
        <v>2</v>
      </c>
      <c r="H727" s="371" t="str">
        <f t="shared" si="46"/>
        <v/>
      </c>
      <c r="I727" s="371">
        <f t="shared" si="47"/>
        <v>2</v>
      </c>
    </row>
    <row r="728" spans="1:9" x14ac:dyDescent="0.15">
      <c r="A728" s="368" t="s">
        <v>5798</v>
      </c>
      <c r="B728" s="368" t="s">
        <v>2595</v>
      </c>
      <c r="C728" s="368" t="s">
        <v>456</v>
      </c>
      <c r="D728" s="368" t="s">
        <v>2596</v>
      </c>
      <c r="E728" s="370">
        <v>27</v>
      </c>
      <c r="F728" s="371">
        <f t="shared" si="44"/>
        <v>0.27</v>
      </c>
      <c r="G728" s="371">
        <f t="shared" si="45"/>
        <v>2</v>
      </c>
      <c r="H728" s="371" t="str">
        <f t="shared" si="46"/>
        <v/>
      </c>
      <c r="I728" s="371">
        <f t="shared" si="47"/>
        <v>2</v>
      </c>
    </row>
    <row r="729" spans="1:9" x14ac:dyDescent="0.15">
      <c r="A729" s="368" t="s">
        <v>5798</v>
      </c>
      <c r="B729" s="368" t="s">
        <v>2598</v>
      </c>
      <c r="C729" s="368" t="s">
        <v>456</v>
      </c>
      <c r="D729" s="368" t="s">
        <v>2599</v>
      </c>
      <c r="E729" s="370">
        <v>27</v>
      </c>
      <c r="F729" s="371">
        <f t="shared" si="44"/>
        <v>0.27</v>
      </c>
      <c r="G729" s="371">
        <f t="shared" si="45"/>
        <v>2</v>
      </c>
      <c r="H729" s="371" t="str">
        <f t="shared" si="46"/>
        <v/>
      </c>
      <c r="I729" s="371">
        <f t="shared" si="47"/>
        <v>2</v>
      </c>
    </row>
    <row r="730" spans="1:9" x14ac:dyDescent="0.15">
      <c r="A730" s="368" t="s">
        <v>5798</v>
      </c>
      <c r="B730" s="368" t="s">
        <v>2601</v>
      </c>
      <c r="C730" s="368" t="s">
        <v>456</v>
      </c>
      <c r="D730" s="368" t="s">
        <v>2602</v>
      </c>
      <c r="E730" s="370">
        <v>12</v>
      </c>
      <c r="F730" s="371">
        <f t="shared" si="44"/>
        <v>0.12</v>
      </c>
      <c r="G730" s="371">
        <f t="shared" si="45"/>
        <v>2</v>
      </c>
      <c r="H730" s="371" t="str">
        <f t="shared" si="46"/>
        <v/>
      </c>
      <c r="I730" s="371">
        <f t="shared" si="47"/>
        <v>2</v>
      </c>
    </row>
    <row r="731" spans="1:9" x14ac:dyDescent="0.15">
      <c r="A731" s="368" t="s">
        <v>5798</v>
      </c>
      <c r="B731" s="368" t="s">
        <v>2604</v>
      </c>
      <c r="C731" s="368" t="s">
        <v>456</v>
      </c>
      <c r="D731" s="368" t="s">
        <v>2605</v>
      </c>
      <c r="E731" s="370">
        <v>18</v>
      </c>
      <c r="F731" s="371">
        <f t="shared" si="44"/>
        <v>0.18</v>
      </c>
      <c r="G731" s="371">
        <f t="shared" si="45"/>
        <v>2</v>
      </c>
      <c r="H731" s="371" t="str">
        <f t="shared" si="46"/>
        <v/>
      </c>
      <c r="I731" s="371">
        <f t="shared" si="47"/>
        <v>2</v>
      </c>
    </row>
    <row r="732" spans="1:9" x14ac:dyDescent="0.15">
      <c r="A732" s="368" t="s">
        <v>5798</v>
      </c>
      <c r="B732" s="368" t="s">
        <v>2607</v>
      </c>
      <c r="C732" s="368" t="s">
        <v>456</v>
      </c>
      <c r="D732" s="368" t="s">
        <v>2608</v>
      </c>
      <c r="E732" s="370">
        <v>19</v>
      </c>
      <c r="F732" s="371">
        <f t="shared" si="44"/>
        <v>0.19</v>
      </c>
      <c r="G732" s="371">
        <f t="shared" si="45"/>
        <v>2</v>
      </c>
      <c r="H732" s="371" t="str">
        <f t="shared" si="46"/>
        <v/>
      </c>
      <c r="I732" s="371">
        <f t="shared" si="47"/>
        <v>2</v>
      </c>
    </row>
    <row r="733" spans="1:9" x14ac:dyDescent="0.15">
      <c r="A733" s="368" t="s">
        <v>5798</v>
      </c>
      <c r="B733" s="368" t="s">
        <v>2610</v>
      </c>
      <c r="C733" s="368" t="s">
        <v>456</v>
      </c>
      <c r="D733" s="368" t="s">
        <v>2611</v>
      </c>
      <c r="E733" s="370">
        <v>20</v>
      </c>
      <c r="F733" s="371">
        <f t="shared" si="44"/>
        <v>0.2</v>
      </c>
      <c r="G733" s="371">
        <f t="shared" si="45"/>
        <v>2</v>
      </c>
      <c r="H733" s="371" t="str">
        <f t="shared" si="46"/>
        <v/>
      </c>
      <c r="I733" s="371">
        <f t="shared" si="47"/>
        <v>2</v>
      </c>
    </row>
    <row r="734" spans="1:9" x14ac:dyDescent="0.15">
      <c r="A734" s="368" t="s">
        <v>5798</v>
      </c>
      <c r="B734" s="368" t="s">
        <v>2613</v>
      </c>
      <c r="C734" s="368" t="s">
        <v>456</v>
      </c>
      <c r="D734" s="368" t="s">
        <v>2614</v>
      </c>
      <c r="E734" s="370">
        <v>11</v>
      </c>
      <c r="F734" s="371">
        <f t="shared" si="44"/>
        <v>0.11</v>
      </c>
      <c r="G734" s="371">
        <f t="shared" si="45"/>
        <v>2</v>
      </c>
      <c r="H734" s="371" t="str">
        <f t="shared" si="46"/>
        <v/>
      </c>
      <c r="I734" s="371">
        <f t="shared" si="47"/>
        <v>2</v>
      </c>
    </row>
    <row r="735" spans="1:9" x14ac:dyDescent="0.15">
      <c r="A735" s="368" t="s">
        <v>5798</v>
      </c>
      <c r="B735" s="368" t="s">
        <v>2616</v>
      </c>
      <c r="C735" s="368" t="s">
        <v>456</v>
      </c>
      <c r="D735" s="368" t="s">
        <v>2617</v>
      </c>
      <c r="E735" s="370">
        <v>27</v>
      </c>
      <c r="F735" s="371">
        <f t="shared" si="44"/>
        <v>0.27</v>
      </c>
      <c r="G735" s="371">
        <f t="shared" si="45"/>
        <v>2</v>
      </c>
      <c r="H735" s="371" t="str">
        <f t="shared" si="46"/>
        <v/>
      </c>
      <c r="I735" s="371">
        <f t="shared" si="47"/>
        <v>2</v>
      </c>
    </row>
    <row r="736" spans="1:9" x14ac:dyDescent="0.15">
      <c r="A736" s="368" t="s">
        <v>5798</v>
      </c>
      <c r="B736" s="368" t="s">
        <v>2619</v>
      </c>
      <c r="C736" s="368" t="s">
        <v>456</v>
      </c>
      <c r="D736" s="368" t="s">
        <v>2620</v>
      </c>
      <c r="E736" s="370">
        <v>16</v>
      </c>
      <c r="F736" s="371">
        <f t="shared" si="44"/>
        <v>0.16</v>
      </c>
      <c r="G736" s="371">
        <f t="shared" si="45"/>
        <v>2</v>
      </c>
      <c r="H736" s="371" t="str">
        <f t="shared" si="46"/>
        <v/>
      </c>
      <c r="I736" s="371">
        <f t="shared" si="47"/>
        <v>2</v>
      </c>
    </row>
    <row r="737" spans="1:9" x14ac:dyDescent="0.15">
      <c r="A737" s="368" t="s">
        <v>5798</v>
      </c>
      <c r="B737" s="368" t="s">
        <v>2622</v>
      </c>
      <c r="C737" s="368" t="s">
        <v>456</v>
      </c>
      <c r="D737" s="368" t="s">
        <v>2623</v>
      </c>
      <c r="E737" s="370">
        <v>25</v>
      </c>
      <c r="F737" s="371">
        <f t="shared" si="44"/>
        <v>0.25</v>
      </c>
      <c r="G737" s="371">
        <f t="shared" si="45"/>
        <v>2</v>
      </c>
      <c r="H737" s="371" t="str">
        <f t="shared" si="46"/>
        <v/>
      </c>
      <c r="I737" s="371">
        <f t="shared" si="47"/>
        <v>2</v>
      </c>
    </row>
    <row r="738" spans="1:9" x14ac:dyDescent="0.15">
      <c r="A738" s="368" t="s">
        <v>5798</v>
      </c>
      <c r="B738" s="368" t="s">
        <v>2627</v>
      </c>
      <c r="C738" s="368" t="s">
        <v>459</v>
      </c>
      <c r="D738" s="368" t="s">
        <v>2628</v>
      </c>
      <c r="E738" s="370">
        <v>95</v>
      </c>
      <c r="F738" s="371">
        <f t="shared" si="44"/>
        <v>0.95</v>
      </c>
      <c r="G738" s="371">
        <f t="shared" si="45"/>
        <v>2</v>
      </c>
      <c r="H738" s="371" t="str">
        <f t="shared" si="46"/>
        <v/>
      </c>
      <c r="I738" s="371">
        <f t="shared" si="47"/>
        <v>2</v>
      </c>
    </row>
    <row r="739" spans="1:9" x14ac:dyDescent="0.15">
      <c r="A739" s="368" t="s">
        <v>5798</v>
      </c>
      <c r="B739" s="368" t="s">
        <v>2630</v>
      </c>
      <c r="C739" s="368" t="s">
        <v>459</v>
      </c>
      <c r="D739" s="368" t="s">
        <v>2631</v>
      </c>
      <c r="E739" s="370">
        <v>106</v>
      </c>
      <c r="F739" s="371">
        <f t="shared" si="44"/>
        <v>1.06</v>
      </c>
      <c r="G739" s="371">
        <f t="shared" si="45"/>
        <v>1</v>
      </c>
      <c r="H739" s="371" t="str">
        <f t="shared" si="46"/>
        <v/>
      </c>
      <c r="I739" s="371">
        <f t="shared" si="47"/>
        <v>1</v>
      </c>
    </row>
    <row r="740" spans="1:9" x14ac:dyDescent="0.15">
      <c r="A740" s="368" t="s">
        <v>5798</v>
      </c>
      <c r="B740" s="368" t="s">
        <v>2633</v>
      </c>
      <c r="C740" s="368" t="s">
        <v>459</v>
      </c>
      <c r="D740" s="368" t="s">
        <v>2634</v>
      </c>
      <c r="E740" s="370">
        <v>83</v>
      </c>
      <c r="F740" s="371">
        <f t="shared" si="44"/>
        <v>0.83</v>
      </c>
      <c r="G740" s="371">
        <f t="shared" si="45"/>
        <v>2</v>
      </c>
      <c r="H740" s="371" t="str">
        <f t="shared" si="46"/>
        <v/>
      </c>
      <c r="I740" s="371">
        <f t="shared" si="47"/>
        <v>2</v>
      </c>
    </row>
    <row r="741" spans="1:9" x14ac:dyDescent="0.15">
      <c r="A741" s="368" t="s">
        <v>5798</v>
      </c>
      <c r="B741" s="368" t="s">
        <v>2636</v>
      </c>
      <c r="C741" s="368" t="s">
        <v>459</v>
      </c>
      <c r="D741" s="368" t="s">
        <v>2637</v>
      </c>
      <c r="E741" s="370">
        <v>74</v>
      </c>
      <c r="F741" s="371">
        <f t="shared" si="44"/>
        <v>0.74</v>
      </c>
      <c r="G741" s="371">
        <f t="shared" si="45"/>
        <v>2</v>
      </c>
      <c r="H741" s="371" t="str">
        <f t="shared" si="46"/>
        <v/>
      </c>
      <c r="I741" s="371">
        <f t="shared" si="47"/>
        <v>2</v>
      </c>
    </row>
    <row r="742" spans="1:9" x14ac:dyDescent="0.15">
      <c r="A742" s="368" t="s">
        <v>5798</v>
      </c>
      <c r="B742" s="368" t="s">
        <v>2639</v>
      </c>
      <c r="C742" s="368" t="s">
        <v>459</v>
      </c>
      <c r="D742" s="368" t="s">
        <v>2640</v>
      </c>
      <c r="E742" s="370">
        <v>95</v>
      </c>
      <c r="F742" s="371">
        <f t="shared" si="44"/>
        <v>0.95</v>
      </c>
      <c r="G742" s="371">
        <f t="shared" si="45"/>
        <v>2</v>
      </c>
      <c r="H742" s="371" t="str">
        <f t="shared" si="46"/>
        <v/>
      </c>
      <c r="I742" s="371">
        <f t="shared" si="47"/>
        <v>2</v>
      </c>
    </row>
    <row r="743" spans="1:9" x14ac:dyDescent="0.15">
      <c r="A743" s="368" t="s">
        <v>5798</v>
      </c>
      <c r="B743" s="368" t="s">
        <v>2642</v>
      </c>
      <c r="C743" s="368" t="s">
        <v>459</v>
      </c>
      <c r="D743" s="368" t="s">
        <v>2643</v>
      </c>
      <c r="E743" s="370">
        <v>110</v>
      </c>
      <c r="F743" s="371">
        <f t="shared" si="44"/>
        <v>1.1000000000000001</v>
      </c>
      <c r="G743" s="371">
        <f t="shared" si="45"/>
        <v>1</v>
      </c>
      <c r="H743" s="371" t="str">
        <f t="shared" si="46"/>
        <v/>
      </c>
      <c r="I743" s="371">
        <f t="shared" si="47"/>
        <v>1</v>
      </c>
    </row>
    <row r="744" spans="1:9" x14ac:dyDescent="0.15">
      <c r="A744" s="368" t="s">
        <v>5798</v>
      </c>
      <c r="B744" s="368" t="s">
        <v>2645</v>
      </c>
      <c r="C744" s="368" t="s">
        <v>459</v>
      </c>
      <c r="D744" s="368" t="s">
        <v>2646</v>
      </c>
      <c r="E744" s="370">
        <v>108</v>
      </c>
      <c r="F744" s="371">
        <f t="shared" si="44"/>
        <v>1.08</v>
      </c>
      <c r="G744" s="371">
        <f t="shared" si="45"/>
        <v>1</v>
      </c>
      <c r="H744" s="371" t="str">
        <f t="shared" si="46"/>
        <v/>
      </c>
      <c r="I744" s="371">
        <f t="shared" si="47"/>
        <v>1</v>
      </c>
    </row>
    <row r="745" spans="1:9" x14ac:dyDescent="0.15">
      <c r="A745" s="368" t="s">
        <v>5798</v>
      </c>
      <c r="B745" s="368" t="s">
        <v>2648</v>
      </c>
      <c r="C745" s="368" t="s">
        <v>459</v>
      </c>
      <c r="D745" s="368" t="s">
        <v>2649</v>
      </c>
      <c r="E745" s="370">
        <v>90</v>
      </c>
      <c r="F745" s="371">
        <f t="shared" si="44"/>
        <v>0.9</v>
      </c>
      <c r="G745" s="371">
        <f t="shared" si="45"/>
        <v>2</v>
      </c>
      <c r="H745" s="371" t="str">
        <f t="shared" si="46"/>
        <v/>
      </c>
      <c r="I745" s="371">
        <f t="shared" si="47"/>
        <v>2</v>
      </c>
    </row>
    <row r="746" spans="1:9" x14ac:dyDescent="0.15">
      <c r="A746" s="368" t="s">
        <v>5798</v>
      </c>
      <c r="B746" s="368" t="s">
        <v>2651</v>
      </c>
      <c r="C746" s="368" t="s">
        <v>459</v>
      </c>
      <c r="D746" s="368" t="s">
        <v>2652</v>
      </c>
      <c r="E746" s="370">
        <v>90</v>
      </c>
      <c r="F746" s="371">
        <f t="shared" si="44"/>
        <v>0.9</v>
      </c>
      <c r="G746" s="371">
        <f t="shared" si="45"/>
        <v>2</v>
      </c>
      <c r="H746" s="371" t="str">
        <f t="shared" si="46"/>
        <v/>
      </c>
      <c r="I746" s="371">
        <f t="shared" si="47"/>
        <v>2</v>
      </c>
    </row>
    <row r="747" spans="1:9" x14ac:dyDescent="0.15">
      <c r="A747" s="368" t="s">
        <v>5798</v>
      </c>
      <c r="B747" s="368" t="s">
        <v>2654</v>
      </c>
      <c r="C747" s="368" t="s">
        <v>459</v>
      </c>
      <c r="D747" s="368" t="s">
        <v>2655</v>
      </c>
      <c r="E747" s="370">
        <v>78</v>
      </c>
      <c r="F747" s="371">
        <f t="shared" si="44"/>
        <v>0.78</v>
      </c>
      <c r="G747" s="371">
        <f t="shared" si="45"/>
        <v>2</v>
      </c>
      <c r="H747" s="371" t="str">
        <f t="shared" si="46"/>
        <v/>
      </c>
      <c r="I747" s="371">
        <f t="shared" si="47"/>
        <v>2</v>
      </c>
    </row>
    <row r="748" spans="1:9" x14ac:dyDescent="0.15">
      <c r="A748" s="368" t="s">
        <v>5798</v>
      </c>
      <c r="B748" s="368" t="s">
        <v>2657</v>
      </c>
      <c r="C748" s="368" t="s">
        <v>459</v>
      </c>
      <c r="D748" s="368" t="s">
        <v>2658</v>
      </c>
      <c r="E748" s="370">
        <v>54</v>
      </c>
      <c r="F748" s="371">
        <f t="shared" si="44"/>
        <v>0.54</v>
      </c>
      <c r="G748" s="371">
        <f t="shared" si="45"/>
        <v>2</v>
      </c>
      <c r="H748" s="371" t="str">
        <f t="shared" si="46"/>
        <v/>
      </c>
      <c r="I748" s="371">
        <f t="shared" si="47"/>
        <v>2</v>
      </c>
    </row>
    <row r="749" spans="1:9" x14ac:dyDescent="0.15">
      <c r="A749" s="368" t="s">
        <v>5798</v>
      </c>
      <c r="B749" s="368" t="s">
        <v>2660</v>
      </c>
      <c r="C749" s="368" t="s">
        <v>459</v>
      </c>
      <c r="D749" s="368" t="s">
        <v>2661</v>
      </c>
      <c r="E749" s="370">
        <v>78</v>
      </c>
      <c r="F749" s="371">
        <f t="shared" si="44"/>
        <v>0.78</v>
      </c>
      <c r="G749" s="371">
        <f t="shared" si="45"/>
        <v>2</v>
      </c>
      <c r="H749" s="371" t="str">
        <f t="shared" si="46"/>
        <v/>
      </c>
      <c r="I749" s="371">
        <f t="shared" si="47"/>
        <v>2</v>
      </c>
    </row>
    <row r="750" spans="1:9" x14ac:dyDescent="0.15">
      <c r="A750" s="368" t="s">
        <v>5798</v>
      </c>
      <c r="B750" s="368" t="s">
        <v>2663</v>
      </c>
      <c r="C750" s="368" t="s">
        <v>459</v>
      </c>
      <c r="D750" s="368" t="s">
        <v>2664</v>
      </c>
      <c r="E750" s="370">
        <v>118</v>
      </c>
      <c r="F750" s="371">
        <f t="shared" si="44"/>
        <v>1.18</v>
      </c>
      <c r="G750" s="371">
        <f t="shared" si="45"/>
        <v>1</v>
      </c>
      <c r="H750" s="371" t="str">
        <f t="shared" si="46"/>
        <v/>
      </c>
      <c r="I750" s="371">
        <f t="shared" si="47"/>
        <v>1</v>
      </c>
    </row>
    <row r="751" spans="1:9" x14ac:dyDescent="0.15">
      <c r="A751" s="368" t="s">
        <v>5798</v>
      </c>
      <c r="B751" s="368" t="s">
        <v>2666</v>
      </c>
      <c r="C751" s="368" t="s">
        <v>459</v>
      </c>
      <c r="D751" s="368" t="s">
        <v>2667</v>
      </c>
      <c r="E751" s="370">
        <v>93</v>
      </c>
      <c r="F751" s="371">
        <f t="shared" si="44"/>
        <v>0.93</v>
      </c>
      <c r="G751" s="371">
        <f t="shared" si="45"/>
        <v>2</v>
      </c>
      <c r="H751" s="371" t="str">
        <f t="shared" si="46"/>
        <v/>
      </c>
      <c r="I751" s="371">
        <f t="shared" si="47"/>
        <v>2</v>
      </c>
    </row>
    <row r="752" spans="1:9" x14ac:dyDescent="0.15">
      <c r="A752" s="368" t="s">
        <v>5798</v>
      </c>
      <c r="B752" s="368" t="s">
        <v>2669</v>
      </c>
      <c r="C752" s="368" t="s">
        <v>459</v>
      </c>
      <c r="D752" s="368" t="s">
        <v>2670</v>
      </c>
      <c r="E752" s="370">
        <v>92</v>
      </c>
      <c r="F752" s="371">
        <f t="shared" si="44"/>
        <v>0.92</v>
      </c>
      <c r="G752" s="371">
        <f t="shared" si="45"/>
        <v>2</v>
      </c>
      <c r="H752" s="371" t="str">
        <f t="shared" si="46"/>
        <v/>
      </c>
      <c r="I752" s="371">
        <f t="shared" si="47"/>
        <v>2</v>
      </c>
    </row>
    <row r="753" spans="1:9" x14ac:dyDescent="0.15">
      <c r="A753" s="368" t="s">
        <v>5798</v>
      </c>
      <c r="B753" s="368" t="s">
        <v>2672</v>
      </c>
      <c r="C753" s="368" t="s">
        <v>459</v>
      </c>
      <c r="D753" s="368" t="s">
        <v>2673</v>
      </c>
      <c r="E753" s="370">
        <v>106</v>
      </c>
      <c r="F753" s="371">
        <f t="shared" si="44"/>
        <v>1.06</v>
      </c>
      <c r="G753" s="371">
        <f t="shared" si="45"/>
        <v>1</v>
      </c>
      <c r="H753" s="371" t="str">
        <f t="shared" si="46"/>
        <v/>
      </c>
      <c r="I753" s="371">
        <f t="shared" si="47"/>
        <v>1</v>
      </c>
    </row>
    <row r="754" spans="1:9" x14ac:dyDescent="0.15">
      <c r="A754" s="368" t="s">
        <v>5798</v>
      </c>
      <c r="B754" s="368" t="s">
        <v>2675</v>
      </c>
      <c r="C754" s="368" t="s">
        <v>459</v>
      </c>
      <c r="D754" s="368" t="s">
        <v>2676</v>
      </c>
      <c r="E754" s="370">
        <v>82</v>
      </c>
      <c r="F754" s="371">
        <f t="shared" si="44"/>
        <v>0.82</v>
      </c>
      <c r="G754" s="371">
        <f t="shared" si="45"/>
        <v>2</v>
      </c>
      <c r="H754" s="371" t="str">
        <f t="shared" si="46"/>
        <v/>
      </c>
      <c r="I754" s="371">
        <f t="shared" si="47"/>
        <v>2</v>
      </c>
    </row>
    <row r="755" spans="1:9" x14ac:dyDescent="0.15">
      <c r="A755" s="368" t="s">
        <v>5798</v>
      </c>
      <c r="B755" s="368" t="s">
        <v>2678</v>
      </c>
      <c r="C755" s="368" t="s">
        <v>459</v>
      </c>
      <c r="D755" s="368" t="s">
        <v>2679</v>
      </c>
      <c r="E755" s="370">
        <v>77</v>
      </c>
      <c r="F755" s="371">
        <f t="shared" si="44"/>
        <v>0.77</v>
      </c>
      <c r="G755" s="371">
        <f t="shared" si="45"/>
        <v>2</v>
      </c>
      <c r="H755" s="371" t="str">
        <f t="shared" si="46"/>
        <v/>
      </c>
      <c r="I755" s="371">
        <f t="shared" si="47"/>
        <v>2</v>
      </c>
    </row>
    <row r="756" spans="1:9" x14ac:dyDescent="0.15">
      <c r="A756" s="368" t="s">
        <v>5798</v>
      </c>
      <c r="B756" s="368" t="s">
        <v>2681</v>
      </c>
      <c r="C756" s="368" t="s">
        <v>459</v>
      </c>
      <c r="D756" s="368" t="s">
        <v>2682</v>
      </c>
      <c r="E756" s="370">
        <v>86</v>
      </c>
      <c r="F756" s="371">
        <f t="shared" si="44"/>
        <v>0.86</v>
      </c>
      <c r="G756" s="371">
        <f t="shared" si="45"/>
        <v>2</v>
      </c>
      <c r="H756" s="371" t="str">
        <f t="shared" si="46"/>
        <v/>
      </c>
      <c r="I756" s="371">
        <f t="shared" si="47"/>
        <v>2</v>
      </c>
    </row>
    <row r="757" spans="1:9" x14ac:dyDescent="0.15">
      <c r="A757" s="368" t="s">
        <v>5798</v>
      </c>
      <c r="B757" s="368" t="s">
        <v>2684</v>
      </c>
      <c r="C757" s="368" t="s">
        <v>459</v>
      </c>
      <c r="D757" s="368" t="s">
        <v>2685</v>
      </c>
      <c r="E757" s="370">
        <v>79</v>
      </c>
      <c r="F757" s="371">
        <f t="shared" si="44"/>
        <v>0.79</v>
      </c>
      <c r="G757" s="371">
        <f t="shared" si="45"/>
        <v>2</v>
      </c>
      <c r="H757" s="371" t="str">
        <f t="shared" si="46"/>
        <v/>
      </c>
      <c r="I757" s="371">
        <f t="shared" si="47"/>
        <v>2</v>
      </c>
    </row>
    <row r="758" spans="1:9" x14ac:dyDescent="0.15">
      <c r="A758" s="368" t="s">
        <v>5798</v>
      </c>
      <c r="B758" s="368" t="s">
        <v>2687</v>
      </c>
      <c r="C758" s="368" t="s">
        <v>459</v>
      </c>
      <c r="D758" s="368" t="s">
        <v>2688</v>
      </c>
      <c r="E758" s="370">
        <v>112</v>
      </c>
      <c r="F758" s="371">
        <f t="shared" si="44"/>
        <v>1.1200000000000001</v>
      </c>
      <c r="G758" s="371">
        <f t="shared" si="45"/>
        <v>1</v>
      </c>
      <c r="H758" s="371" t="str">
        <f t="shared" si="46"/>
        <v/>
      </c>
      <c r="I758" s="371">
        <f t="shared" si="47"/>
        <v>1</v>
      </c>
    </row>
    <row r="759" spans="1:9" x14ac:dyDescent="0.15">
      <c r="A759" s="368" t="s">
        <v>5798</v>
      </c>
      <c r="B759" s="368" t="s">
        <v>2690</v>
      </c>
      <c r="C759" s="368" t="s">
        <v>459</v>
      </c>
      <c r="D759" s="368" t="s">
        <v>2691</v>
      </c>
      <c r="E759" s="370">
        <v>73</v>
      </c>
      <c r="F759" s="371">
        <f t="shared" si="44"/>
        <v>0.73</v>
      </c>
      <c r="G759" s="371">
        <f t="shared" si="45"/>
        <v>2</v>
      </c>
      <c r="H759" s="371" t="str">
        <f t="shared" si="46"/>
        <v/>
      </c>
      <c r="I759" s="371">
        <f t="shared" si="47"/>
        <v>2</v>
      </c>
    </row>
    <row r="760" spans="1:9" x14ac:dyDescent="0.15">
      <c r="A760" s="368" t="s">
        <v>5798</v>
      </c>
      <c r="B760" s="368" t="s">
        <v>2693</v>
      </c>
      <c r="C760" s="368" t="s">
        <v>459</v>
      </c>
      <c r="D760" s="368" t="s">
        <v>2694</v>
      </c>
      <c r="E760" s="370">
        <v>62</v>
      </c>
      <c r="F760" s="371">
        <f t="shared" si="44"/>
        <v>0.62</v>
      </c>
      <c r="G760" s="371">
        <f t="shared" si="45"/>
        <v>2</v>
      </c>
      <c r="H760" s="371" t="str">
        <f t="shared" si="46"/>
        <v/>
      </c>
      <c r="I760" s="371">
        <f t="shared" si="47"/>
        <v>2</v>
      </c>
    </row>
    <row r="761" spans="1:9" x14ac:dyDescent="0.15">
      <c r="A761" s="368" t="s">
        <v>5798</v>
      </c>
      <c r="B761" s="368" t="s">
        <v>2696</v>
      </c>
      <c r="C761" s="368" t="s">
        <v>459</v>
      </c>
      <c r="D761" s="368" t="s">
        <v>2697</v>
      </c>
      <c r="E761" s="370">
        <v>90</v>
      </c>
      <c r="F761" s="371">
        <f t="shared" si="44"/>
        <v>0.9</v>
      </c>
      <c r="G761" s="371">
        <f t="shared" si="45"/>
        <v>2</v>
      </c>
      <c r="H761" s="371" t="str">
        <f t="shared" si="46"/>
        <v/>
      </c>
      <c r="I761" s="371">
        <f t="shared" si="47"/>
        <v>2</v>
      </c>
    </row>
    <row r="762" spans="1:9" x14ac:dyDescent="0.15">
      <c r="A762" s="368" t="s">
        <v>5798</v>
      </c>
      <c r="B762" s="368" t="s">
        <v>2699</v>
      </c>
      <c r="C762" s="368" t="s">
        <v>459</v>
      </c>
      <c r="D762" s="368" t="s">
        <v>2700</v>
      </c>
      <c r="E762" s="370">
        <v>69</v>
      </c>
      <c r="F762" s="371">
        <f t="shared" si="44"/>
        <v>0.69</v>
      </c>
      <c r="G762" s="371">
        <f t="shared" si="45"/>
        <v>2</v>
      </c>
      <c r="H762" s="371" t="str">
        <f t="shared" si="46"/>
        <v/>
      </c>
      <c r="I762" s="371">
        <f t="shared" si="47"/>
        <v>2</v>
      </c>
    </row>
    <row r="763" spans="1:9" x14ac:dyDescent="0.15">
      <c r="A763" s="368" t="s">
        <v>5798</v>
      </c>
      <c r="B763" s="368" t="s">
        <v>2702</v>
      </c>
      <c r="C763" s="368" t="s">
        <v>459</v>
      </c>
      <c r="D763" s="368" t="s">
        <v>2703</v>
      </c>
      <c r="E763" s="370">
        <v>55</v>
      </c>
      <c r="F763" s="371">
        <f t="shared" si="44"/>
        <v>0.55000000000000004</v>
      </c>
      <c r="G763" s="371">
        <f t="shared" si="45"/>
        <v>2</v>
      </c>
      <c r="H763" s="371" t="str">
        <f t="shared" si="46"/>
        <v/>
      </c>
      <c r="I763" s="371">
        <f t="shared" si="47"/>
        <v>2</v>
      </c>
    </row>
    <row r="764" spans="1:9" x14ac:dyDescent="0.15">
      <c r="A764" s="368" t="s">
        <v>5798</v>
      </c>
      <c r="B764" s="368" t="s">
        <v>2705</v>
      </c>
      <c r="C764" s="368" t="s">
        <v>459</v>
      </c>
      <c r="D764" s="368" t="s">
        <v>2706</v>
      </c>
      <c r="E764" s="370">
        <v>49</v>
      </c>
      <c r="F764" s="371">
        <f t="shared" si="44"/>
        <v>0.49</v>
      </c>
      <c r="G764" s="371">
        <f t="shared" si="45"/>
        <v>2</v>
      </c>
      <c r="H764" s="371" t="str">
        <f t="shared" si="46"/>
        <v/>
      </c>
      <c r="I764" s="371">
        <f t="shared" si="47"/>
        <v>2</v>
      </c>
    </row>
    <row r="765" spans="1:9" x14ac:dyDescent="0.15">
      <c r="A765" s="368" t="s">
        <v>5798</v>
      </c>
      <c r="B765" s="368" t="s">
        <v>2708</v>
      </c>
      <c r="C765" s="368" t="s">
        <v>459</v>
      </c>
      <c r="D765" s="368" t="s">
        <v>2709</v>
      </c>
      <c r="E765" s="370">
        <v>82</v>
      </c>
      <c r="F765" s="371">
        <f t="shared" si="44"/>
        <v>0.82</v>
      </c>
      <c r="G765" s="371">
        <f t="shared" si="45"/>
        <v>2</v>
      </c>
      <c r="H765" s="371" t="str">
        <f t="shared" si="46"/>
        <v/>
      </c>
      <c r="I765" s="371">
        <f t="shared" si="47"/>
        <v>2</v>
      </c>
    </row>
    <row r="766" spans="1:9" x14ac:dyDescent="0.15">
      <c r="A766" s="368" t="s">
        <v>5798</v>
      </c>
      <c r="B766" s="368" t="s">
        <v>2711</v>
      </c>
      <c r="C766" s="368" t="s">
        <v>459</v>
      </c>
      <c r="D766" s="368" t="s">
        <v>2712</v>
      </c>
      <c r="E766" s="370">
        <v>130</v>
      </c>
      <c r="F766" s="371">
        <f t="shared" si="44"/>
        <v>1.3</v>
      </c>
      <c r="G766" s="371">
        <f t="shared" si="45"/>
        <v>1</v>
      </c>
      <c r="H766" s="371" t="str">
        <f t="shared" si="46"/>
        <v/>
      </c>
      <c r="I766" s="371">
        <f t="shared" si="47"/>
        <v>1</v>
      </c>
    </row>
    <row r="767" spans="1:9" x14ac:dyDescent="0.15">
      <c r="A767" s="368" t="s">
        <v>5798</v>
      </c>
      <c r="B767" s="368" t="s">
        <v>2714</v>
      </c>
      <c r="C767" s="368" t="s">
        <v>459</v>
      </c>
      <c r="D767" s="368" t="s">
        <v>2715</v>
      </c>
      <c r="E767" s="370">
        <v>38</v>
      </c>
      <c r="F767" s="371">
        <f t="shared" si="44"/>
        <v>0.38</v>
      </c>
      <c r="G767" s="371">
        <f t="shared" si="45"/>
        <v>2</v>
      </c>
      <c r="H767" s="371" t="str">
        <f t="shared" si="46"/>
        <v/>
      </c>
      <c r="I767" s="371">
        <f t="shared" si="47"/>
        <v>2</v>
      </c>
    </row>
    <row r="768" spans="1:9" x14ac:dyDescent="0.15">
      <c r="A768" s="368" t="s">
        <v>5798</v>
      </c>
      <c r="B768" s="368" t="s">
        <v>2717</v>
      </c>
      <c r="C768" s="368" t="s">
        <v>459</v>
      </c>
      <c r="D768" s="368" t="s">
        <v>2718</v>
      </c>
      <c r="E768" s="370">
        <v>63</v>
      </c>
      <c r="F768" s="371">
        <f t="shared" si="44"/>
        <v>0.63</v>
      </c>
      <c r="G768" s="371">
        <f t="shared" si="45"/>
        <v>2</v>
      </c>
      <c r="H768" s="371" t="str">
        <f t="shared" si="46"/>
        <v/>
      </c>
      <c r="I768" s="371">
        <f t="shared" si="47"/>
        <v>2</v>
      </c>
    </row>
    <row r="769" spans="1:9" x14ac:dyDescent="0.15">
      <c r="A769" s="368" t="s">
        <v>5798</v>
      </c>
      <c r="B769" s="368" t="s">
        <v>2720</v>
      </c>
      <c r="C769" s="368" t="s">
        <v>459</v>
      </c>
      <c r="D769" s="368" t="s">
        <v>2721</v>
      </c>
      <c r="E769" s="370">
        <v>97</v>
      </c>
      <c r="F769" s="371">
        <f t="shared" si="44"/>
        <v>0.97</v>
      </c>
      <c r="G769" s="371">
        <f t="shared" si="45"/>
        <v>2</v>
      </c>
      <c r="H769" s="371" t="str">
        <f t="shared" si="46"/>
        <v/>
      </c>
      <c r="I769" s="371">
        <f t="shared" si="47"/>
        <v>2</v>
      </c>
    </row>
    <row r="770" spans="1:9" x14ac:dyDescent="0.15">
      <c r="A770" s="368" t="s">
        <v>5798</v>
      </c>
      <c r="B770" s="368" t="s">
        <v>2723</v>
      </c>
      <c r="C770" s="368" t="s">
        <v>459</v>
      </c>
      <c r="D770" s="368" t="s">
        <v>2724</v>
      </c>
      <c r="E770" s="370">
        <v>73</v>
      </c>
      <c r="F770" s="371">
        <f t="shared" ref="F770:F833" si="48">IF(A770="都道府県",E770/100000,IF(A770="市区町村",E770/100,"エラー"))</f>
        <v>0.73</v>
      </c>
      <c r="G770" s="371">
        <f t="shared" ref="G770:G833" si="49">IF(F770&lt;&gt;"エラー",IF(F770&gt;=$N$16,1,IF(F770&lt;=$N$18,3,2)),"エラー")</f>
        <v>2</v>
      </c>
      <c r="H770" s="371" t="str">
        <f t="shared" ref="H770:H833" si="50">IF(_xlfn.IFNA(VLOOKUP(B770,$T:$T,1,0),"")="","","〇")</f>
        <v/>
      </c>
      <c r="I770" s="371">
        <f t="shared" ref="I770:I833" si="51">IF(H770="〇",1,G770)</f>
        <v>2</v>
      </c>
    </row>
    <row r="771" spans="1:9" x14ac:dyDescent="0.15">
      <c r="A771" s="368" t="s">
        <v>5798</v>
      </c>
      <c r="B771" s="368" t="s">
        <v>2728</v>
      </c>
      <c r="C771" s="368" t="s">
        <v>462</v>
      </c>
      <c r="D771" s="368" t="s">
        <v>2729</v>
      </c>
      <c r="E771" s="370">
        <v>64</v>
      </c>
      <c r="F771" s="371">
        <f t="shared" si="48"/>
        <v>0.64</v>
      </c>
      <c r="G771" s="371">
        <f t="shared" si="49"/>
        <v>2</v>
      </c>
      <c r="H771" s="371" t="str">
        <f t="shared" si="50"/>
        <v/>
      </c>
      <c r="I771" s="371">
        <f t="shared" si="51"/>
        <v>2</v>
      </c>
    </row>
    <row r="772" spans="1:9" x14ac:dyDescent="0.15">
      <c r="A772" s="368" t="s">
        <v>5798</v>
      </c>
      <c r="B772" s="368" t="s">
        <v>2731</v>
      </c>
      <c r="C772" s="368" t="s">
        <v>462</v>
      </c>
      <c r="D772" s="368" t="s">
        <v>2732</v>
      </c>
      <c r="E772" s="370">
        <v>59</v>
      </c>
      <c r="F772" s="371">
        <f t="shared" si="48"/>
        <v>0.59</v>
      </c>
      <c r="G772" s="371">
        <f t="shared" si="49"/>
        <v>2</v>
      </c>
      <c r="H772" s="371" t="str">
        <f t="shared" si="50"/>
        <v/>
      </c>
      <c r="I772" s="371">
        <f t="shared" si="51"/>
        <v>2</v>
      </c>
    </row>
    <row r="773" spans="1:9" x14ac:dyDescent="0.15">
      <c r="A773" s="368" t="s">
        <v>5798</v>
      </c>
      <c r="B773" s="368" t="s">
        <v>2734</v>
      </c>
      <c r="C773" s="368" t="s">
        <v>462</v>
      </c>
      <c r="D773" s="368" t="s">
        <v>2735</v>
      </c>
      <c r="E773" s="370">
        <v>55</v>
      </c>
      <c r="F773" s="371">
        <f t="shared" si="48"/>
        <v>0.55000000000000004</v>
      </c>
      <c r="G773" s="371">
        <f t="shared" si="49"/>
        <v>2</v>
      </c>
      <c r="H773" s="371" t="str">
        <f t="shared" si="50"/>
        <v/>
      </c>
      <c r="I773" s="371">
        <f t="shared" si="51"/>
        <v>2</v>
      </c>
    </row>
    <row r="774" spans="1:9" x14ac:dyDescent="0.15">
      <c r="A774" s="368" t="s">
        <v>5798</v>
      </c>
      <c r="B774" s="368" t="s">
        <v>2737</v>
      </c>
      <c r="C774" s="368" t="s">
        <v>462</v>
      </c>
      <c r="D774" s="368" t="s">
        <v>2738</v>
      </c>
      <c r="E774" s="370">
        <v>64</v>
      </c>
      <c r="F774" s="371">
        <f t="shared" si="48"/>
        <v>0.64</v>
      </c>
      <c r="G774" s="371">
        <f t="shared" si="49"/>
        <v>2</v>
      </c>
      <c r="H774" s="371" t="str">
        <f t="shared" si="50"/>
        <v/>
      </c>
      <c r="I774" s="371">
        <f t="shared" si="51"/>
        <v>2</v>
      </c>
    </row>
    <row r="775" spans="1:9" x14ac:dyDescent="0.15">
      <c r="A775" s="368" t="s">
        <v>5798</v>
      </c>
      <c r="B775" s="368" t="s">
        <v>2740</v>
      </c>
      <c r="C775" s="368" t="s">
        <v>462</v>
      </c>
      <c r="D775" s="368" t="s">
        <v>2741</v>
      </c>
      <c r="E775" s="370">
        <v>49</v>
      </c>
      <c r="F775" s="371">
        <f t="shared" si="48"/>
        <v>0.49</v>
      </c>
      <c r="G775" s="371">
        <f t="shared" si="49"/>
        <v>2</v>
      </c>
      <c r="H775" s="371" t="str">
        <f t="shared" si="50"/>
        <v/>
      </c>
      <c r="I775" s="371">
        <f t="shared" si="51"/>
        <v>2</v>
      </c>
    </row>
    <row r="776" spans="1:9" x14ac:dyDescent="0.15">
      <c r="A776" s="368" t="s">
        <v>5798</v>
      </c>
      <c r="B776" s="368" t="s">
        <v>2743</v>
      </c>
      <c r="C776" s="368" t="s">
        <v>462</v>
      </c>
      <c r="D776" s="368" t="s">
        <v>2744</v>
      </c>
      <c r="E776" s="370">
        <v>52</v>
      </c>
      <c r="F776" s="371">
        <f t="shared" si="48"/>
        <v>0.52</v>
      </c>
      <c r="G776" s="371">
        <f t="shared" si="49"/>
        <v>2</v>
      </c>
      <c r="H776" s="371" t="str">
        <f t="shared" si="50"/>
        <v/>
      </c>
      <c r="I776" s="371">
        <f t="shared" si="51"/>
        <v>2</v>
      </c>
    </row>
    <row r="777" spans="1:9" x14ac:dyDescent="0.15">
      <c r="A777" s="368" t="s">
        <v>5798</v>
      </c>
      <c r="B777" s="368" t="s">
        <v>2746</v>
      </c>
      <c r="C777" s="368" t="s">
        <v>462</v>
      </c>
      <c r="D777" s="368" t="s">
        <v>2747</v>
      </c>
      <c r="E777" s="370">
        <v>41</v>
      </c>
      <c r="F777" s="371">
        <f t="shared" si="48"/>
        <v>0.41</v>
      </c>
      <c r="G777" s="371">
        <f t="shared" si="49"/>
        <v>2</v>
      </c>
      <c r="H777" s="371" t="str">
        <f t="shared" si="50"/>
        <v/>
      </c>
      <c r="I777" s="371">
        <f t="shared" si="51"/>
        <v>2</v>
      </c>
    </row>
    <row r="778" spans="1:9" x14ac:dyDescent="0.15">
      <c r="A778" s="368" t="s">
        <v>5798</v>
      </c>
      <c r="B778" s="368" t="s">
        <v>2749</v>
      </c>
      <c r="C778" s="368" t="s">
        <v>462</v>
      </c>
      <c r="D778" s="368" t="s">
        <v>2750</v>
      </c>
      <c r="E778" s="370">
        <v>33</v>
      </c>
      <c r="F778" s="371">
        <f t="shared" si="48"/>
        <v>0.33</v>
      </c>
      <c r="G778" s="371">
        <f t="shared" si="49"/>
        <v>2</v>
      </c>
      <c r="H778" s="371" t="str">
        <f t="shared" si="50"/>
        <v/>
      </c>
      <c r="I778" s="371">
        <f t="shared" si="51"/>
        <v>2</v>
      </c>
    </row>
    <row r="779" spans="1:9" x14ac:dyDescent="0.15">
      <c r="A779" s="368" t="s">
        <v>5798</v>
      </c>
      <c r="B779" s="368" t="s">
        <v>2752</v>
      </c>
      <c r="C779" s="368" t="s">
        <v>462</v>
      </c>
      <c r="D779" s="368" t="s">
        <v>2753</v>
      </c>
      <c r="E779" s="370">
        <v>52</v>
      </c>
      <c r="F779" s="371">
        <f t="shared" si="48"/>
        <v>0.52</v>
      </c>
      <c r="G779" s="371">
        <f t="shared" si="49"/>
        <v>2</v>
      </c>
      <c r="H779" s="371" t="str">
        <f t="shared" si="50"/>
        <v/>
      </c>
      <c r="I779" s="371">
        <f t="shared" si="51"/>
        <v>2</v>
      </c>
    </row>
    <row r="780" spans="1:9" x14ac:dyDescent="0.15">
      <c r="A780" s="368" t="s">
        <v>5798</v>
      </c>
      <c r="B780" s="368" t="s">
        <v>2755</v>
      </c>
      <c r="C780" s="368" t="s">
        <v>462</v>
      </c>
      <c r="D780" s="368" t="s">
        <v>2756</v>
      </c>
      <c r="E780" s="370">
        <v>34</v>
      </c>
      <c r="F780" s="371">
        <f t="shared" si="48"/>
        <v>0.34</v>
      </c>
      <c r="G780" s="371">
        <f t="shared" si="49"/>
        <v>2</v>
      </c>
      <c r="H780" s="371" t="str">
        <f t="shared" si="50"/>
        <v/>
      </c>
      <c r="I780" s="371">
        <f t="shared" si="51"/>
        <v>2</v>
      </c>
    </row>
    <row r="781" spans="1:9" x14ac:dyDescent="0.15">
      <c r="A781" s="368" t="s">
        <v>5798</v>
      </c>
      <c r="B781" s="368" t="s">
        <v>2758</v>
      </c>
      <c r="C781" s="368" t="s">
        <v>462</v>
      </c>
      <c r="D781" s="368" t="s">
        <v>2759</v>
      </c>
      <c r="E781" s="370">
        <v>60</v>
      </c>
      <c r="F781" s="371">
        <f t="shared" si="48"/>
        <v>0.6</v>
      </c>
      <c r="G781" s="371">
        <f t="shared" si="49"/>
        <v>2</v>
      </c>
      <c r="H781" s="371" t="str">
        <f t="shared" si="50"/>
        <v/>
      </c>
      <c r="I781" s="371">
        <f t="shared" si="51"/>
        <v>2</v>
      </c>
    </row>
    <row r="782" spans="1:9" x14ac:dyDescent="0.15">
      <c r="A782" s="368" t="s">
        <v>5798</v>
      </c>
      <c r="B782" s="368" t="s">
        <v>2761</v>
      </c>
      <c r="C782" s="368" t="s">
        <v>462</v>
      </c>
      <c r="D782" s="368" t="s">
        <v>2762</v>
      </c>
      <c r="E782" s="370">
        <v>48</v>
      </c>
      <c r="F782" s="371">
        <f t="shared" si="48"/>
        <v>0.48</v>
      </c>
      <c r="G782" s="371">
        <f t="shared" si="49"/>
        <v>2</v>
      </c>
      <c r="H782" s="371" t="str">
        <f t="shared" si="50"/>
        <v/>
      </c>
      <c r="I782" s="371">
        <f t="shared" si="51"/>
        <v>2</v>
      </c>
    </row>
    <row r="783" spans="1:9" x14ac:dyDescent="0.15">
      <c r="A783" s="368" t="s">
        <v>5798</v>
      </c>
      <c r="B783" s="368" t="s">
        <v>2764</v>
      </c>
      <c r="C783" s="368" t="s">
        <v>462</v>
      </c>
      <c r="D783" s="368" t="s">
        <v>2765</v>
      </c>
      <c r="E783" s="370">
        <v>43</v>
      </c>
      <c r="F783" s="371">
        <f t="shared" si="48"/>
        <v>0.43</v>
      </c>
      <c r="G783" s="371">
        <f t="shared" si="49"/>
        <v>2</v>
      </c>
      <c r="H783" s="371" t="str">
        <f t="shared" si="50"/>
        <v/>
      </c>
      <c r="I783" s="371">
        <f t="shared" si="51"/>
        <v>2</v>
      </c>
    </row>
    <row r="784" spans="1:9" x14ac:dyDescent="0.15">
      <c r="A784" s="368" t="s">
        <v>5798</v>
      </c>
      <c r="B784" s="368" t="s">
        <v>2767</v>
      </c>
      <c r="C784" s="368" t="s">
        <v>462</v>
      </c>
      <c r="D784" s="368" t="s">
        <v>2768</v>
      </c>
      <c r="E784" s="370">
        <v>43</v>
      </c>
      <c r="F784" s="371">
        <f t="shared" si="48"/>
        <v>0.43</v>
      </c>
      <c r="G784" s="371">
        <f t="shared" si="49"/>
        <v>2</v>
      </c>
      <c r="H784" s="371" t="str">
        <f t="shared" si="50"/>
        <v/>
      </c>
      <c r="I784" s="371">
        <f t="shared" si="51"/>
        <v>2</v>
      </c>
    </row>
    <row r="785" spans="1:9" x14ac:dyDescent="0.15">
      <c r="A785" s="368" t="s">
        <v>5798</v>
      </c>
      <c r="B785" s="368" t="s">
        <v>2770</v>
      </c>
      <c r="C785" s="368" t="s">
        <v>462</v>
      </c>
      <c r="D785" s="368" t="s">
        <v>2771</v>
      </c>
      <c r="E785" s="370">
        <v>57</v>
      </c>
      <c r="F785" s="371">
        <f t="shared" si="48"/>
        <v>0.56999999999999995</v>
      </c>
      <c r="G785" s="371">
        <f t="shared" si="49"/>
        <v>2</v>
      </c>
      <c r="H785" s="371" t="str">
        <f t="shared" si="50"/>
        <v/>
      </c>
      <c r="I785" s="371">
        <f t="shared" si="51"/>
        <v>2</v>
      </c>
    </row>
    <row r="786" spans="1:9" x14ac:dyDescent="0.15">
      <c r="A786" s="368" t="s">
        <v>5798</v>
      </c>
      <c r="B786" s="368" t="s">
        <v>2773</v>
      </c>
      <c r="C786" s="368" t="s">
        <v>462</v>
      </c>
      <c r="D786" s="368" t="s">
        <v>2774</v>
      </c>
      <c r="E786" s="370">
        <v>43</v>
      </c>
      <c r="F786" s="371">
        <f t="shared" si="48"/>
        <v>0.43</v>
      </c>
      <c r="G786" s="371">
        <f t="shared" si="49"/>
        <v>2</v>
      </c>
      <c r="H786" s="371" t="str">
        <f t="shared" si="50"/>
        <v/>
      </c>
      <c r="I786" s="371">
        <f t="shared" si="51"/>
        <v>2</v>
      </c>
    </row>
    <row r="787" spans="1:9" x14ac:dyDescent="0.15">
      <c r="A787" s="368" t="s">
        <v>5798</v>
      </c>
      <c r="B787" s="368" t="s">
        <v>2776</v>
      </c>
      <c r="C787" s="368" t="s">
        <v>462</v>
      </c>
      <c r="D787" s="368" t="s">
        <v>2777</v>
      </c>
      <c r="E787" s="370">
        <v>24</v>
      </c>
      <c r="F787" s="371">
        <f t="shared" si="48"/>
        <v>0.24</v>
      </c>
      <c r="G787" s="371">
        <f t="shared" si="49"/>
        <v>2</v>
      </c>
      <c r="H787" s="371" t="str">
        <f t="shared" si="50"/>
        <v/>
      </c>
      <c r="I787" s="371">
        <f t="shared" si="51"/>
        <v>2</v>
      </c>
    </row>
    <row r="788" spans="1:9" x14ac:dyDescent="0.15">
      <c r="A788" s="368" t="s">
        <v>5798</v>
      </c>
      <c r="B788" s="368" t="s">
        <v>2779</v>
      </c>
      <c r="C788" s="368" t="s">
        <v>462</v>
      </c>
      <c r="D788" s="368" t="s">
        <v>2780</v>
      </c>
      <c r="E788" s="370">
        <v>28</v>
      </c>
      <c r="F788" s="371">
        <f t="shared" si="48"/>
        <v>0.28000000000000003</v>
      </c>
      <c r="G788" s="371">
        <f t="shared" si="49"/>
        <v>2</v>
      </c>
      <c r="H788" s="371" t="str">
        <f t="shared" si="50"/>
        <v/>
      </c>
      <c r="I788" s="371">
        <f t="shared" si="51"/>
        <v>2</v>
      </c>
    </row>
    <row r="789" spans="1:9" x14ac:dyDescent="0.15">
      <c r="A789" s="368" t="s">
        <v>5798</v>
      </c>
      <c r="B789" s="368" t="s">
        <v>2782</v>
      </c>
      <c r="C789" s="368" t="s">
        <v>462</v>
      </c>
      <c r="D789" s="368" t="s">
        <v>2783</v>
      </c>
      <c r="E789" s="370">
        <v>42</v>
      </c>
      <c r="F789" s="371">
        <f t="shared" si="48"/>
        <v>0.42</v>
      </c>
      <c r="G789" s="371">
        <f t="shared" si="49"/>
        <v>2</v>
      </c>
      <c r="H789" s="371" t="str">
        <f t="shared" si="50"/>
        <v/>
      </c>
      <c r="I789" s="371">
        <f t="shared" si="51"/>
        <v>2</v>
      </c>
    </row>
    <row r="790" spans="1:9" x14ac:dyDescent="0.15">
      <c r="A790" s="368" t="s">
        <v>5798</v>
      </c>
      <c r="B790" s="368" t="s">
        <v>2785</v>
      </c>
      <c r="C790" s="368" t="s">
        <v>462</v>
      </c>
      <c r="D790" s="368" t="s">
        <v>2786</v>
      </c>
      <c r="E790" s="370">
        <v>44</v>
      </c>
      <c r="F790" s="371">
        <f t="shared" si="48"/>
        <v>0.44</v>
      </c>
      <c r="G790" s="371">
        <f t="shared" si="49"/>
        <v>2</v>
      </c>
      <c r="H790" s="371" t="str">
        <f t="shared" si="50"/>
        <v/>
      </c>
      <c r="I790" s="371">
        <f t="shared" si="51"/>
        <v>2</v>
      </c>
    </row>
    <row r="791" spans="1:9" x14ac:dyDescent="0.15">
      <c r="A791" s="368" t="s">
        <v>5798</v>
      </c>
      <c r="B791" s="368" t="s">
        <v>2788</v>
      </c>
      <c r="C791" s="368" t="s">
        <v>462</v>
      </c>
      <c r="D791" s="368" t="s">
        <v>2789</v>
      </c>
      <c r="E791" s="370">
        <v>107</v>
      </c>
      <c r="F791" s="371">
        <f t="shared" si="48"/>
        <v>1.07</v>
      </c>
      <c r="G791" s="371">
        <f t="shared" si="49"/>
        <v>1</v>
      </c>
      <c r="H791" s="371" t="str">
        <f t="shared" si="50"/>
        <v/>
      </c>
      <c r="I791" s="371">
        <f t="shared" si="51"/>
        <v>1</v>
      </c>
    </row>
    <row r="792" spans="1:9" x14ac:dyDescent="0.15">
      <c r="A792" s="368" t="s">
        <v>5798</v>
      </c>
      <c r="B792" s="368" t="s">
        <v>2791</v>
      </c>
      <c r="C792" s="368" t="s">
        <v>462</v>
      </c>
      <c r="D792" s="368" t="s">
        <v>2792</v>
      </c>
      <c r="E792" s="370">
        <v>38</v>
      </c>
      <c r="F792" s="371">
        <f t="shared" si="48"/>
        <v>0.38</v>
      </c>
      <c r="G792" s="371">
        <f t="shared" si="49"/>
        <v>2</v>
      </c>
      <c r="H792" s="371" t="str">
        <f t="shared" si="50"/>
        <v/>
      </c>
      <c r="I792" s="371">
        <f t="shared" si="51"/>
        <v>2</v>
      </c>
    </row>
    <row r="793" spans="1:9" x14ac:dyDescent="0.15">
      <c r="A793" s="368" t="s">
        <v>5798</v>
      </c>
      <c r="B793" s="368" t="s">
        <v>2794</v>
      </c>
      <c r="C793" s="368" t="s">
        <v>462</v>
      </c>
      <c r="D793" s="368" t="s">
        <v>2795</v>
      </c>
      <c r="E793" s="370">
        <v>36</v>
      </c>
      <c r="F793" s="371">
        <f t="shared" si="48"/>
        <v>0.36</v>
      </c>
      <c r="G793" s="371">
        <f t="shared" si="49"/>
        <v>2</v>
      </c>
      <c r="H793" s="371" t="str">
        <f t="shared" si="50"/>
        <v/>
      </c>
      <c r="I793" s="371">
        <f t="shared" si="51"/>
        <v>2</v>
      </c>
    </row>
    <row r="794" spans="1:9" x14ac:dyDescent="0.15">
      <c r="A794" s="368" t="s">
        <v>5798</v>
      </c>
      <c r="B794" s="368" t="s">
        <v>2797</v>
      </c>
      <c r="C794" s="368" t="s">
        <v>462</v>
      </c>
      <c r="D794" s="368" t="s">
        <v>2798</v>
      </c>
      <c r="E794" s="370">
        <v>20</v>
      </c>
      <c r="F794" s="371">
        <f t="shared" si="48"/>
        <v>0.2</v>
      </c>
      <c r="G794" s="371">
        <f t="shared" si="49"/>
        <v>2</v>
      </c>
      <c r="H794" s="371" t="str">
        <f t="shared" si="50"/>
        <v/>
      </c>
      <c r="I794" s="371">
        <f t="shared" si="51"/>
        <v>2</v>
      </c>
    </row>
    <row r="795" spans="1:9" x14ac:dyDescent="0.15">
      <c r="A795" s="368" t="s">
        <v>5798</v>
      </c>
      <c r="B795" s="368" t="s">
        <v>2800</v>
      </c>
      <c r="C795" s="368" t="s">
        <v>462</v>
      </c>
      <c r="D795" s="368" t="s">
        <v>2801</v>
      </c>
      <c r="E795" s="370">
        <v>22</v>
      </c>
      <c r="F795" s="371">
        <f t="shared" si="48"/>
        <v>0.22</v>
      </c>
      <c r="G795" s="371">
        <f t="shared" si="49"/>
        <v>2</v>
      </c>
      <c r="H795" s="371" t="str">
        <f t="shared" si="50"/>
        <v/>
      </c>
      <c r="I795" s="371">
        <f t="shared" si="51"/>
        <v>2</v>
      </c>
    </row>
    <row r="796" spans="1:9" x14ac:dyDescent="0.15">
      <c r="A796" s="368" t="s">
        <v>5798</v>
      </c>
      <c r="B796" s="368" t="s">
        <v>2803</v>
      </c>
      <c r="C796" s="368" t="s">
        <v>462</v>
      </c>
      <c r="D796" s="368" t="s">
        <v>2804</v>
      </c>
      <c r="E796" s="370">
        <v>90</v>
      </c>
      <c r="F796" s="371">
        <f t="shared" si="48"/>
        <v>0.9</v>
      </c>
      <c r="G796" s="371">
        <f t="shared" si="49"/>
        <v>2</v>
      </c>
      <c r="H796" s="371" t="str">
        <f t="shared" si="50"/>
        <v/>
      </c>
      <c r="I796" s="371">
        <f t="shared" si="51"/>
        <v>2</v>
      </c>
    </row>
    <row r="797" spans="1:9" x14ac:dyDescent="0.15">
      <c r="A797" s="368" t="s">
        <v>5798</v>
      </c>
      <c r="B797" s="368" t="s">
        <v>2806</v>
      </c>
      <c r="C797" s="368" t="s">
        <v>462</v>
      </c>
      <c r="D797" s="368" t="s">
        <v>2807</v>
      </c>
      <c r="E797" s="370">
        <v>26</v>
      </c>
      <c r="F797" s="371">
        <f t="shared" si="48"/>
        <v>0.26</v>
      </c>
      <c r="G797" s="371">
        <f t="shared" si="49"/>
        <v>2</v>
      </c>
      <c r="H797" s="371" t="str">
        <f t="shared" si="50"/>
        <v/>
      </c>
      <c r="I797" s="371">
        <f t="shared" si="51"/>
        <v>2</v>
      </c>
    </row>
    <row r="798" spans="1:9" x14ac:dyDescent="0.15">
      <c r="A798" s="368" t="s">
        <v>5798</v>
      </c>
      <c r="B798" s="368" t="s">
        <v>2809</v>
      </c>
      <c r="C798" s="368" t="s">
        <v>462</v>
      </c>
      <c r="D798" s="368" t="s">
        <v>2810</v>
      </c>
      <c r="E798" s="370">
        <v>145</v>
      </c>
      <c r="F798" s="371">
        <f t="shared" si="48"/>
        <v>1.45</v>
      </c>
      <c r="G798" s="371">
        <f t="shared" si="49"/>
        <v>1</v>
      </c>
      <c r="H798" s="371" t="str">
        <f t="shared" si="50"/>
        <v/>
      </c>
      <c r="I798" s="371">
        <f t="shared" si="51"/>
        <v>1</v>
      </c>
    </row>
    <row r="799" spans="1:9" x14ac:dyDescent="0.15">
      <c r="A799" s="368" t="s">
        <v>5798</v>
      </c>
      <c r="B799" s="368" t="s">
        <v>2812</v>
      </c>
      <c r="C799" s="368" t="s">
        <v>462</v>
      </c>
      <c r="D799" s="368" t="s">
        <v>2813</v>
      </c>
      <c r="E799" s="370">
        <v>21</v>
      </c>
      <c r="F799" s="371">
        <f t="shared" si="48"/>
        <v>0.21</v>
      </c>
      <c r="G799" s="371">
        <f t="shared" si="49"/>
        <v>2</v>
      </c>
      <c r="H799" s="371" t="str">
        <f t="shared" si="50"/>
        <v/>
      </c>
      <c r="I799" s="371">
        <f t="shared" si="51"/>
        <v>2</v>
      </c>
    </row>
    <row r="800" spans="1:9" x14ac:dyDescent="0.15">
      <c r="A800" s="368" t="s">
        <v>5798</v>
      </c>
      <c r="B800" s="368" t="s">
        <v>2815</v>
      </c>
      <c r="C800" s="368" t="s">
        <v>462</v>
      </c>
      <c r="D800" s="368" t="s">
        <v>2816</v>
      </c>
      <c r="E800" s="370">
        <v>9</v>
      </c>
      <c r="F800" s="371">
        <f t="shared" si="48"/>
        <v>0.09</v>
      </c>
      <c r="G800" s="371">
        <f t="shared" si="49"/>
        <v>2</v>
      </c>
      <c r="H800" s="371" t="str">
        <f t="shared" si="50"/>
        <v/>
      </c>
      <c r="I800" s="371">
        <f t="shared" si="51"/>
        <v>2</v>
      </c>
    </row>
    <row r="801" spans="1:9" x14ac:dyDescent="0.15">
      <c r="A801" s="368" t="s">
        <v>5798</v>
      </c>
      <c r="B801" s="368" t="s">
        <v>2820</v>
      </c>
      <c r="C801" s="368" t="s">
        <v>464</v>
      </c>
      <c r="D801" s="368" t="s">
        <v>2821</v>
      </c>
      <c r="E801" s="370">
        <v>80</v>
      </c>
      <c r="F801" s="371">
        <f t="shared" si="48"/>
        <v>0.8</v>
      </c>
      <c r="G801" s="371">
        <f t="shared" si="49"/>
        <v>2</v>
      </c>
      <c r="H801" s="371" t="str">
        <f t="shared" si="50"/>
        <v/>
      </c>
      <c r="I801" s="371">
        <f t="shared" si="51"/>
        <v>2</v>
      </c>
    </row>
    <row r="802" spans="1:9" x14ac:dyDescent="0.15">
      <c r="A802" s="368" t="s">
        <v>5798</v>
      </c>
      <c r="B802" s="368" t="s">
        <v>2823</v>
      </c>
      <c r="C802" s="368" t="s">
        <v>464</v>
      </c>
      <c r="D802" s="368" t="s">
        <v>2824</v>
      </c>
      <c r="E802" s="370">
        <v>71</v>
      </c>
      <c r="F802" s="371">
        <f t="shared" si="48"/>
        <v>0.71</v>
      </c>
      <c r="G802" s="371">
        <f t="shared" si="49"/>
        <v>2</v>
      </c>
      <c r="H802" s="371" t="str">
        <f t="shared" si="50"/>
        <v/>
      </c>
      <c r="I802" s="371">
        <f t="shared" si="51"/>
        <v>2</v>
      </c>
    </row>
    <row r="803" spans="1:9" x14ac:dyDescent="0.15">
      <c r="A803" s="368" t="s">
        <v>5798</v>
      </c>
      <c r="B803" s="368" t="s">
        <v>2826</v>
      </c>
      <c r="C803" s="368" t="s">
        <v>464</v>
      </c>
      <c r="D803" s="368" t="s">
        <v>2827</v>
      </c>
      <c r="E803" s="370">
        <v>66</v>
      </c>
      <c r="F803" s="371">
        <f t="shared" si="48"/>
        <v>0.66</v>
      </c>
      <c r="G803" s="371">
        <f t="shared" si="49"/>
        <v>2</v>
      </c>
      <c r="H803" s="371" t="str">
        <f t="shared" si="50"/>
        <v/>
      </c>
      <c r="I803" s="371">
        <f t="shared" si="51"/>
        <v>2</v>
      </c>
    </row>
    <row r="804" spans="1:9" x14ac:dyDescent="0.15">
      <c r="A804" s="368" t="s">
        <v>5798</v>
      </c>
      <c r="B804" s="368" t="s">
        <v>2829</v>
      </c>
      <c r="C804" s="368" t="s">
        <v>464</v>
      </c>
      <c r="D804" s="368" t="s">
        <v>2830</v>
      </c>
      <c r="E804" s="370">
        <v>47</v>
      </c>
      <c r="F804" s="371">
        <f t="shared" si="48"/>
        <v>0.47</v>
      </c>
      <c r="G804" s="371">
        <f t="shared" si="49"/>
        <v>2</v>
      </c>
      <c r="H804" s="371" t="str">
        <f t="shared" si="50"/>
        <v/>
      </c>
      <c r="I804" s="371">
        <f t="shared" si="51"/>
        <v>2</v>
      </c>
    </row>
    <row r="805" spans="1:9" x14ac:dyDescent="0.15">
      <c r="A805" s="368" t="s">
        <v>5798</v>
      </c>
      <c r="B805" s="368" t="s">
        <v>2832</v>
      </c>
      <c r="C805" s="368" t="s">
        <v>464</v>
      </c>
      <c r="D805" s="368" t="s">
        <v>2833</v>
      </c>
      <c r="E805" s="370">
        <v>71</v>
      </c>
      <c r="F805" s="371">
        <f t="shared" si="48"/>
        <v>0.71</v>
      </c>
      <c r="G805" s="371">
        <f t="shared" si="49"/>
        <v>2</v>
      </c>
      <c r="H805" s="371" t="str">
        <f t="shared" si="50"/>
        <v/>
      </c>
      <c r="I805" s="371">
        <f t="shared" si="51"/>
        <v>2</v>
      </c>
    </row>
    <row r="806" spans="1:9" x14ac:dyDescent="0.15">
      <c r="A806" s="368" t="s">
        <v>5798</v>
      </c>
      <c r="B806" s="368" t="s">
        <v>2835</v>
      </c>
      <c r="C806" s="368" t="s">
        <v>464</v>
      </c>
      <c r="D806" s="368" t="s">
        <v>2836</v>
      </c>
      <c r="E806" s="370">
        <v>62</v>
      </c>
      <c r="F806" s="371">
        <f t="shared" si="48"/>
        <v>0.62</v>
      </c>
      <c r="G806" s="371">
        <f t="shared" si="49"/>
        <v>2</v>
      </c>
      <c r="H806" s="371" t="str">
        <f t="shared" si="50"/>
        <v/>
      </c>
      <c r="I806" s="371">
        <f t="shared" si="51"/>
        <v>2</v>
      </c>
    </row>
    <row r="807" spans="1:9" x14ac:dyDescent="0.15">
      <c r="A807" s="368" t="s">
        <v>5798</v>
      </c>
      <c r="B807" s="368" t="s">
        <v>2838</v>
      </c>
      <c r="C807" s="368" t="s">
        <v>464</v>
      </c>
      <c r="D807" s="368" t="s">
        <v>2839</v>
      </c>
      <c r="E807" s="370">
        <v>57</v>
      </c>
      <c r="F807" s="371">
        <f t="shared" si="48"/>
        <v>0.56999999999999995</v>
      </c>
      <c r="G807" s="371">
        <f t="shared" si="49"/>
        <v>2</v>
      </c>
      <c r="H807" s="371" t="str">
        <f t="shared" si="50"/>
        <v/>
      </c>
      <c r="I807" s="371">
        <f t="shared" si="51"/>
        <v>2</v>
      </c>
    </row>
    <row r="808" spans="1:9" x14ac:dyDescent="0.15">
      <c r="A808" s="368" t="s">
        <v>5798</v>
      </c>
      <c r="B808" s="368" t="s">
        <v>2841</v>
      </c>
      <c r="C808" s="368" t="s">
        <v>464</v>
      </c>
      <c r="D808" s="368" t="s">
        <v>2842</v>
      </c>
      <c r="E808" s="370">
        <v>56</v>
      </c>
      <c r="F808" s="371">
        <f t="shared" si="48"/>
        <v>0.56000000000000005</v>
      </c>
      <c r="G808" s="371">
        <f t="shared" si="49"/>
        <v>2</v>
      </c>
      <c r="H808" s="371" t="str">
        <f t="shared" si="50"/>
        <v/>
      </c>
      <c r="I808" s="371">
        <f t="shared" si="51"/>
        <v>2</v>
      </c>
    </row>
    <row r="809" spans="1:9" x14ac:dyDescent="0.15">
      <c r="A809" s="368" t="s">
        <v>5798</v>
      </c>
      <c r="B809" s="368" t="s">
        <v>2844</v>
      </c>
      <c r="C809" s="368" t="s">
        <v>464</v>
      </c>
      <c r="D809" s="368" t="s">
        <v>2845</v>
      </c>
      <c r="E809" s="370">
        <v>34</v>
      </c>
      <c r="F809" s="371">
        <f t="shared" si="48"/>
        <v>0.34</v>
      </c>
      <c r="G809" s="371">
        <f t="shared" si="49"/>
        <v>2</v>
      </c>
      <c r="H809" s="371" t="str">
        <f t="shared" si="50"/>
        <v/>
      </c>
      <c r="I809" s="371">
        <f t="shared" si="51"/>
        <v>2</v>
      </c>
    </row>
    <row r="810" spans="1:9" x14ac:dyDescent="0.15">
      <c r="A810" s="368" t="s">
        <v>5798</v>
      </c>
      <c r="B810" s="368" t="s">
        <v>2847</v>
      </c>
      <c r="C810" s="368" t="s">
        <v>464</v>
      </c>
      <c r="D810" s="368" t="s">
        <v>2848</v>
      </c>
      <c r="E810" s="370">
        <v>64</v>
      </c>
      <c r="F810" s="371">
        <f t="shared" si="48"/>
        <v>0.64</v>
      </c>
      <c r="G810" s="371">
        <f t="shared" si="49"/>
        <v>2</v>
      </c>
      <c r="H810" s="371" t="str">
        <f t="shared" si="50"/>
        <v/>
      </c>
      <c r="I810" s="371">
        <f t="shared" si="51"/>
        <v>2</v>
      </c>
    </row>
    <row r="811" spans="1:9" x14ac:dyDescent="0.15">
      <c r="A811" s="368" t="s">
        <v>5798</v>
      </c>
      <c r="B811" s="368" t="s">
        <v>2850</v>
      </c>
      <c r="C811" s="368" t="s">
        <v>464</v>
      </c>
      <c r="D811" s="368" t="s">
        <v>2851</v>
      </c>
      <c r="E811" s="370">
        <v>32</v>
      </c>
      <c r="F811" s="371">
        <f t="shared" si="48"/>
        <v>0.32</v>
      </c>
      <c r="G811" s="371">
        <f t="shared" si="49"/>
        <v>2</v>
      </c>
      <c r="H811" s="371" t="str">
        <f t="shared" si="50"/>
        <v/>
      </c>
      <c r="I811" s="371">
        <f t="shared" si="51"/>
        <v>2</v>
      </c>
    </row>
    <row r="812" spans="1:9" x14ac:dyDescent="0.15">
      <c r="A812" s="368" t="s">
        <v>5798</v>
      </c>
      <c r="B812" s="368" t="s">
        <v>2853</v>
      </c>
      <c r="C812" s="368" t="s">
        <v>464</v>
      </c>
      <c r="D812" s="368" t="s">
        <v>2854</v>
      </c>
      <c r="E812" s="370">
        <v>45</v>
      </c>
      <c r="F812" s="371">
        <f t="shared" si="48"/>
        <v>0.45</v>
      </c>
      <c r="G812" s="371">
        <f t="shared" si="49"/>
        <v>2</v>
      </c>
      <c r="H812" s="371" t="str">
        <f t="shared" si="50"/>
        <v/>
      </c>
      <c r="I812" s="371">
        <f t="shared" si="51"/>
        <v>2</v>
      </c>
    </row>
    <row r="813" spans="1:9" x14ac:dyDescent="0.15">
      <c r="A813" s="368" t="s">
        <v>5798</v>
      </c>
      <c r="B813" s="368" t="s">
        <v>2856</v>
      </c>
      <c r="C813" s="368" t="s">
        <v>464</v>
      </c>
      <c r="D813" s="368" t="s">
        <v>2857</v>
      </c>
      <c r="E813" s="370">
        <v>46</v>
      </c>
      <c r="F813" s="371">
        <f t="shared" si="48"/>
        <v>0.46</v>
      </c>
      <c r="G813" s="371">
        <f t="shared" si="49"/>
        <v>2</v>
      </c>
      <c r="H813" s="371" t="str">
        <f t="shared" si="50"/>
        <v/>
      </c>
      <c r="I813" s="371">
        <f t="shared" si="51"/>
        <v>2</v>
      </c>
    </row>
    <row r="814" spans="1:9" x14ac:dyDescent="0.15">
      <c r="A814" s="368" t="s">
        <v>5798</v>
      </c>
      <c r="B814" s="368" t="s">
        <v>2859</v>
      </c>
      <c r="C814" s="368" t="s">
        <v>464</v>
      </c>
      <c r="D814" s="368" t="s">
        <v>2860</v>
      </c>
      <c r="E814" s="370">
        <v>51</v>
      </c>
      <c r="F814" s="371">
        <f t="shared" si="48"/>
        <v>0.51</v>
      </c>
      <c r="G814" s="371">
        <f t="shared" si="49"/>
        <v>2</v>
      </c>
      <c r="H814" s="371" t="str">
        <f t="shared" si="50"/>
        <v/>
      </c>
      <c r="I814" s="371">
        <f t="shared" si="51"/>
        <v>2</v>
      </c>
    </row>
    <row r="815" spans="1:9" x14ac:dyDescent="0.15">
      <c r="A815" s="368" t="s">
        <v>5798</v>
      </c>
      <c r="B815" s="368" t="s">
        <v>2862</v>
      </c>
      <c r="C815" s="368" t="s">
        <v>464</v>
      </c>
      <c r="D815" s="368" t="s">
        <v>1541</v>
      </c>
      <c r="E815" s="370">
        <v>33</v>
      </c>
      <c r="F815" s="371">
        <f t="shared" si="48"/>
        <v>0.33</v>
      </c>
      <c r="G815" s="371">
        <f t="shared" si="49"/>
        <v>2</v>
      </c>
      <c r="H815" s="371" t="str">
        <f t="shared" si="50"/>
        <v/>
      </c>
      <c r="I815" s="371">
        <f t="shared" si="51"/>
        <v>2</v>
      </c>
    </row>
    <row r="816" spans="1:9" x14ac:dyDescent="0.15">
      <c r="A816" s="368" t="s">
        <v>5798</v>
      </c>
      <c r="B816" s="368" t="s">
        <v>2865</v>
      </c>
      <c r="C816" s="368" t="s">
        <v>466</v>
      </c>
      <c r="D816" s="368" t="s">
        <v>2866</v>
      </c>
      <c r="E816" s="370">
        <v>85</v>
      </c>
      <c r="F816" s="371">
        <f t="shared" si="48"/>
        <v>0.85</v>
      </c>
      <c r="G816" s="371">
        <f t="shared" si="49"/>
        <v>2</v>
      </c>
      <c r="H816" s="371" t="str">
        <f t="shared" si="50"/>
        <v/>
      </c>
      <c r="I816" s="371">
        <f t="shared" si="51"/>
        <v>2</v>
      </c>
    </row>
    <row r="817" spans="1:9" x14ac:dyDescent="0.15">
      <c r="A817" s="368" t="s">
        <v>5798</v>
      </c>
      <c r="B817" s="368" t="s">
        <v>2868</v>
      </c>
      <c r="C817" s="368" t="s">
        <v>466</v>
      </c>
      <c r="D817" s="368" t="s">
        <v>2869</v>
      </c>
      <c r="E817" s="370">
        <v>45</v>
      </c>
      <c r="F817" s="371">
        <f t="shared" si="48"/>
        <v>0.45</v>
      </c>
      <c r="G817" s="371">
        <f t="shared" si="49"/>
        <v>2</v>
      </c>
      <c r="H817" s="371" t="str">
        <f t="shared" si="50"/>
        <v/>
      </c>
      <c r="I817" s="371">
        <f t="shared" si="51"/>
        <v>2</v>
      </c>
    </row>
    <row r="818" spans="1:9" x14ac:dyDescent="0.15">
      <c r="A818" s="368" t="s">
        <v>5798</v>
      </c>
      <c r="B818" s="368" t="s">
        <v>2871</v>
      </c>
      <c r="C818" s="368" t="s">
        <v>466</v>
      </c>
      <c r="D818" s="368" t="s">
        <v>2872</v>
      </c>
      <c r="E818" s="370">
        <v>65</v>
      </c>
      <c r="F818" s="371">
        <f t="shared" si="48"/>
        <v>0.65</v>
      </c>
      <c r="G818" s="371">
        <f t="shared" si="49"/>
        <v>2</v>
      </c>
      <c r="H818" s="371" t="str">
        <f t="shared" si="50"/>
        <v/>
      </c>
      <c r="I818" s="371">
        <f t="shared" si="51"/>
        <v>2</v>
      </c>
    </row>
    <row r="819" spans="1:9" x14ac:dyDescent="0.15">
      <c r="A819" s="368" t="s">
        <v>5798</v>
      </c>
      <c r="B819" s="368" t="s">
        <v>2874</v>
      </c>
      <c r="C819" s="368" t="s">
        <v>466</v>
      </c>
      <c r="D819" s="368" t="s">
        <v>2875</v>
      </c>
      <c r="E819" s="370">
        <v>24</v>
      </c>
      <c r="F819" s="371">
        <f t="shared" si="48"/>
        <v>0.24</v>
      </c>
      <c r="G819" s="371">
        <f t="shared" si="49"/>
        <v>2</v>
      </c>
      <c r="H819" s="371" t="str">
        <f t="shared" si="50"/>
        <v/>
      </c>
      <c r="I819" s="371">
        <f t="shared" si="51"/>
        <v>2</v>
      </c>
    </row>
    <row r="820" spans="1:9" x14ac:dyDescent="0.15">
      <c r="A820" s="368" t="s">
        <v>5798</v>
      </c>
      <c r="B820" s="368" t="s">
        <v>2877</v>
      </c>
      <c r="C820" s="368" t="s">
        <v>466</v>
      </c>
      <c r="D820" s="368" t="s">
        <v>2878</v>
      </c>
      <c r="E820" s="370">
        <v>22</v>
      </c>
      <c r="F820" s="371">
        <f t="shared" si="48"/>
        <v>0.22</v>
      </c>
      <c r="G820" s="371">
        <f t="shared" si="49"/>
        <v>2</v>
      </c>
      <c r="H820" s="371" t="str">
        <f t="shared" si="50"/>
        <v/>
      </c>
      <c r="I820" s="371">
        <f t="shared" si="51"/>
        <v>2</v>
      </c>
    </row>
    <row r="821" spans="1:9" x14ac:dyDescent="0.15">
      <c r="A821" s="368" t="s">
        <v>5798</v>
      </c>
      <c r="B821" s="368" t="s">
        <v>2880</v>
      </c>
      <c r="C821" s="368" t="s">
        <v>466</v>
      </c>
      <c r="D821" s="368" t="s">
        <v>2881</v>
      </c>
      <c r="E821" s="370">
        <v>54</v>
      </c>
      <c r="F821" s="371">
        <f t="shared" si="48"/>
        <v>0.54</v>
      </c>
      <c r="G821" s="371">
        <f t="shared" si="49"/>
        <v>2</v>
      </c>
      <c r="H821" s="371" t="str">
        <f t="shared" si="50"/>
        <v/>
      </c>
      <c r="I821" s="371">
        <f t="shared" si="51"/>
        <v>2</v>
      </c>
    </row>
    <row r="822" spans="1:9" x14ac:dyDescent="0.15">
      <c r="A822" s="368" t="s">
        <v>5798</v>
      </c>
      <c r="B822" s="368" t="s">
        <v>2883</v>
      </c>
      <c r="C822" s="368" t="s">
        <v>466</v>
      </c>
      <c r="D822" s="368" t="s">
        <v>2884</v>
      </c>
      <c r="E822" s="370">
        <v>40</v>
      </c>
      <c r="F822" s="371">
        <f t="shared" si="48"/>
        <v>0.4</v>
      </c>
      <c r="G822" s="371">
        <f t="shared" si="49"/>
        <v>2</v>
      </c>
      <c r="H822" s="371" t="str">
        <f t="shared" si="50"/>
        <v/>
      </c>
      <c r="I822" s="371">
        <f t="shared" si="51"/>
        <v>2</v>
      </c>
    </row>
    <row r="823" spans="1:9" x14ac:dyDescent="0.15">
      <c r="A823" s="368" t="s">
        <v>5798</v>
      </c>
      <c r="B823" s="368" t="s">
        <v>2886</v>
      </c>
      <c r="C823" s="368" t="s">
        <v>466</v>
      </c>
      <c r="D823" s="368" t="s">
        <v>2887</v>
      </c>
      <c r="E823" s="370">
        <v>42</v>
      </c>
      <c r="F823" s="371">
        <f t="shared" si="48"/>
        <v>0.42</v>
      </c>
      <c r="G823" s="371">
        <f t="shared" si="49"/>
        <v>2</v>
      </c>
      <c r="H823" s="371" t="str">
        <f t="shared" si="50"/>
        <v/>
      </c>
      <c r="I823" s="371">
        <f t="shared" si="51"/>
        <v>2</v>
      </c>
    </row>
    <row r="824" spans="1:9" x14ac:dyDescent="0.15">
      <c r="A824" s="368" t="s">
        <v>5798</v>
      </c>
      <c r="B824" s="368" t="s">
        <v>2889</v>
      </c>
      <c r="C824" s="368" t="s">
        <v>466</v>
      </c>
      <c r="D824" s="368" t="s">
        <v>2890</v>
      </c>
      <c r="E824" s="370">
        <v>62</v>
      </c>
      <c r="F824" s="371">
        <f t="shared" si="48"/>
        <v>0.62</v>
      </c>
      <c r="G824" s="371">
        <f t="shared" si="49"/>
        <v>2</v>
      </c>
      <c r="H824" s="371" t="str">
        <f t="shared" si="50"/>
        <v/>
      </c>
      <c r="I824" s="371">
        <f t="shared" si="51"/>
        <v>2</v>
      </c>
    </row>
    <row r="825" spans="1:9" x14ac:dyDescent="0.15">
      <c r="A825" s="368" t="s">
        <v>5798</v>
      </c>
      <c r="B825" s="368" t="s">
        <v>2892</v>
      </c>
      <c r="C825" s="368" t="s">
        <v>466</v>
      </c>
      <c r="D825" s="368" t="s">
        <v>2893</v>
      </c>
      <c r="E825" s="370">
        <v>64</v>
      </c>
      <c r="F825" s="371">
        <f t="shared" si="48"/>
        <v>0.64</v>
      </c>
      <c r="G825" s="371">
        <f t="shared" si="49"/>
        <v>2</v>
      </c>
      <c r="H825" s="371" t="str">
        <f t="shared" si="50"/>
        <v/>
      </c>
      <c r="I825" s="371">
        <f t="shared" si="51"/>
        <v>2</v>
      </c>
    </row>
    <row r="826" spans="1:9" x14ac:dyDescent="0.15">
      <c r="A826" s="368" t="s">
        <v>5798</v>
      </c>
      <c r="B826" s="368" t="s">
        <v>2895</v>
      </c>
      <c r="C826" s="368" t="s">
        <v>466</v>
      </c>
      <c r="D826" s="368" t="s">
        <v>2896</v>
      </c>
      <c r="E826" s="370">
        <v>78</v>
      </c>
      <c r="F826" s="371">
        <f t="shared" si="48"/>
        <v>0.78</v>
      </c>
      <c r="G826" s="371">
        <f t="shared" si="49"/>
        <v>2</v>
      </c>
      <c r="H826" s="371" t="str">
        <f t="shared" si="50"/>
        <v/>
      </c>
      <c r="I826" s="371">
        <f t="shared" si="51"/>
        <v>2</v>
      </c>
    </row>
    <row r="827" spans="1:9" x14ac:dyDescent="0.15">
      <c r="A827" s="368" t="s">
        <v>5798</v>
      </c>
      <c r="B827" s="368" t="s">
        <v>2898</v>
      </c>
      <c r="C827" s="368" t="s">
        <v>466</v>
      </c>
      <c r="D827" s="368" t="s">
        <v>2899</v>
      </c>
      <c r="E827" s="370">
        <v>51</v>
      </c>
      <c r="F827" s="371">
        <f t="shared" si="48"/>
        <v>0.51</v>
      </c>
      <c r="G827" s="371">
        <f t="shared" si="49"/>
        <v>2</v>
      </c>
      <c r="H827" s="371" t="str">
        <f t="shared" si="50"/>
        <v/>
      </c>
      <c r="I827" s="371">
        <f t="shared" si="51"/>
        <v>2</v>
      </c>
    </row>
    <row r="828" spans="1:9" x14ac:dyDescent="0.15">
      <c r="A828" s="368" t="s">
        <v>5798</v>
      </c>
      <c r="B828" s="368" t="s">
        <v>2901</v>
      </c>
      <c r="C828" s="368" t="s">
        <v>466</v>
      </c>
      <c r="D828" s="368" t="s">
        <v>2902</v>
      </c>
      <c r="E828" s="370">
        <v>55</v>
      </c>
      <c r="F828" s="371">
        <f t="shared" si="48"/>
        <v>0.55000000000000004</v>
      </c>
      <c r="G828" s="371">
        <f t="shared" si="49"/>
        <v>2</v>
      </c>
      <c r="H828" s="371" t="str">
        <f t="shared" si="50"/>
        <v/>
      </c>
      <c r="I828" s="371">
        <f t="shared" si="51"/>
        <v>2</v>
      </c>
    </row>
    <row r="829" spans="1:9" x14ac:dyDescent="0.15">
      <c r="A829" s="368" t="s">
        <v>5798</v>
      </c>
      <c r="B829" s="368" t="s">
        <v>2904</v>
      </c>
      <c r="C829" s="368" t="s">
        <v>466</v>
      </c>
      <c r="D829" s="368" t="s">
        <v>2905</v>
      </c>
      <c r="E829" s="370">
        <v>50</v>
      </c>
      <c r="F829" s="371">
        <f t="shared" si="48"/>
        <v>0.5</v>
      </c>
      <c r="G829" s="371">
        <f t="shared" si="49"/>
        <v>2</v>
      </c>
      <c r="H829" s="371" t="str">
        <f t="shared" si="50"/>
        <v/>
      </c>
      <c r="I829" s="371">
        <f t="shared" si="51"/>
        <v>2</v>
      </c>
    </row>
    <row r="830" spans="1:9" x14ac:dyDescent="0.15">
      <c r="A830" s="368" t="s">
        <v>5798</v>
      </c>
      <c r="B830" s="368" t="s">
        <v>2907</v>
      </c>
      <c r="C830" s="368" t="s">
        <v>466</v>
      </c>
      <c r="D830" s="368" t="s">
        <v>2908</v>
      </c>
      <c r="E830" s="370">
        <v>53</v>
      </c>
      <c r="F830" s="371">
        <f t="shared" si="48"/>
        <v>0.53</v>
      </c>
      <c r="G830" s="371">
        <f t="shared" si="49"/>
        <v>2</v>
      </c>
      <c r="H830" s="371" t="str">
        <f t="shared" si="50"/>
        <v/>
      </c>
      <c r="I830" s="371">
        <f t="shared" si="51"/>
        <v>2</v>
      </c>
    </row>
    <row r="831" spans="1:9" x14ac:dyDescent="0.15">
      <c r="A831" s="368" t="s">
        <v>5798</v>
      </c>
      <c r="B831" s="368" t="s">
        <v>2910</v>
      </c>
      <c r="C831" s="368" t="s">
        <v>466</v>
      </c>
      <c r="D831" s="368" t="s">
        <v>2911</v>
      </c>
      <c r="E831" s="370">
        <v>35</v>
      </c>
      <c r="F831" s="371">
        <f t="shared" si="48"/>
        <v>0.35</v>
      </c>
      <c r="G831" s="371">
        <f t="shared" si="49"/>
        <v>2</v>
      </c>
      <c r="H831" s="371" t="str">
        <f t="shared" si="50"/>
        <v/>
      </c>
      <c r="I831" s="371">
        <f t="shared" si="51"/>
        <v>2</v>
      </c>
    </row>
    <row r="832" spans="1:9" x14ac:dyDescent="0.15">
      <c r="A832" s="368" t="s">
        <v>5798</v>
      </c>
      <c r="B832" s="368" t="s">
        <v>2913</v>
      </c>
      <c r="C832" s="368" t="s">
        <v>466</v>
      </c>
      <c r="D832" s="368" t="s">
        <v>2914</v>
      </c>
      <c r="E832" s="370">
        <v>30</v>
      </c>
      <c r="F832" s="371">
        <f t="shared" si="48"/>
        <v>0.3</v>
      </c>
      <c r="G832" s="371">
        <f t="shared" si="49"/>
        <v>2</v>
      </c>
      <c r="H832" s="371" t="str">
        <f t="shared" si="50"/>
        <v/>
      </c>
      <c r="I832" s="371">
        <f t="shared" si="51"/>
        <v>2</v>
      </c>
    </row>
    <row r="833" spans="1:9" x14ac:dyDescent="0.15">
      <c r="A833" s="368" t="s">
        <v>5798</v>
      </c>
      <c r="B833" s="368" t="s">
        <v>2916</v>
      </c>
      <c r="C833" s="368" t="s">
        <v>466</v>
      </c>
      <c r="D833" s="368" t="s">
        <v>2917</v>
      </c>
      <c r="E833" s="370">
        <v>27</v>
      </c>
      <c r="F833" s="371">
        <f t="shared" si="48"/>
        <v>0.27</v>
      </c>
      <c r="G833" s="371">
        <f t="shared" si="49"/>
        <v>2</v>
      </c>
      <c r="H833" s="371" t="str">
        <f t="shared" si="50"/>
        <v/>
      </c>
      <c r="I833" s="371">
        <f t="shared" si="51"/>
        <v>2</v>
      </c>
    </row>
    <row r="834" spans="1:9" x14ac:dyDescent="0.15">
      <c r="A834" s="368" t="s">
        <v>5798</v>
      </c>
      <c r="B834" s="368" t="s">
        <v>2919</v>
      </c>
      <c r="C834" s="368" t="s">
        <v>466</v>
      </c>
      <c r="D834" s="368" t="s">
        <v>2920</v>
      </c>
      <c r="E834" s="370">
        <v>19</v>
      </c>
      <c r="F834" s="371">
        <f t="shared" ref="F834:F897" si="52">IF(A834="都道府県",E834/100000,IF(A834="市区町村",E834/100,"エラー"))</f>
        <v>0.19</v>
      </c>
      <c r="G834" s="371">
        <f t="shared" ref="G834:G897" si="53">IF(F834&lt;&gt;"エラー",IF(F834&gt;=$N$16,1,IF(F834&lt;=$N$18,3,2)),"エラー")</f>
        <v>2</v>
      </c>
      <c r="H834" s="371" t="str">
        <f t="shared" ref="H834:H897" si="54">IF(_xlfn.IFNA(VLOOKUP(B834,$T:$T,1,0),"")="","","〇")</f>
        <v/>
      </c>
      <c r="I834" s="371">
        <f t="shared" ref="I834:I897" si="55">IF(H834="〇",1,G834)</f>
        <v>2</v>
      </c>
    </row>
    <row r="835" spans="1:9" x14ac:dyDescent="0.15">
      <c r="A835" s="368" t="s">
        <v>5798</v>
      </c>
      <c r="B835" s="368" t="s">
        <v>2924</v>
      </c>
      <c r="C835" s="368" t="s">
        <v>468</v>
      </c>
      <c r="D835" s="368" t="s">
        <v>2925</v>
      </c>
      <c r="E835" s="370">
        <v>77</v>
      </c>
      <c r="F835" s="371">
        <f t="shared" si="52"/>
        <v>0.77</v>
      </c>
      <c r="G835" s="371">
        <f t="shared" si="53"/>
        <v>2</v>
      </c>
      <c r="H835" s="371" t="str">
        <f t="shared" si="54"/>
        <v/>
      </c>
      <c r="I835" s="371">
        <f t="shared" si="55"/>
        <v>2</v>
      </c>
    </row>
    <row r="836" spans="1:9" x14ac:dyDescent="0.15">
      <c r="A836" s="368" t="s">
        <v>5798</v>
      </c>
      <c r="B836" s="368" t="s">
        <v>2927</v>
      </c>
      <c r="C836" s="368" t="s">
        <v>468</v>
      </c>
      <c r="D836" s="368" t="s">
        <v>2928</v>
      </c>
      <c r="E836" s="370">
        <v>85</v>
      </c>
      <c r="F836" s="371">
        <f t="shared" si="52"/>
        <v>0.85</v>
      </c>
      <c r="G836" s="371">
        <f t="shared" si="53"/>
        <v>2</v>
      </c>
      <c r="H836" s="371" t="str">
        <f t="shared" si="54"/>
        <v/>
      </c>
      <c r="I836" s="371">
        <f t="shared" si="55"/>
        <v>2</v>
      </c>
    </row>
    <row r="837" spans="1:9" x14ac:dyDescent="0.15">
      <c r="A837" s="368" t="s">
        <v>5798</v>
      </c>
      <c r="B837" s="368" t="s">
        <v>2930</v>
      </c>
      <c r="C837" s="368" t="s">
        <v>468</v>
      </c>
      <c r="D837" s="368" t="s">
        <v>2931</v>
      </c>
      <c r="E837" s="370">
        <v>44</v>
      </c>
      <c r="F837" s="371">
        <f t="shared" si="52"/>
        <v>0.44</v>
      </c>
      <c r="G837" s="371">
        <f t="shared" si="53"/>
        <v>2</v>
      </c>
      <c r="H837" s="371" t="str">
        <f t="shared" si="54"/>
        <v/>
      </c>
      <c r="I837" s="371">
        <f t="shared" si="55"/>
        <v>2</v>
      </c>
    </row>
    <row r="838" spans="1:9" x14ac:dyDescent="0.15">
      <c r="A838" s="368" t="s">
        <v>5798</v>
      </c>
      <c r="B838" s="368" t="s">
        <v>2933</v>
      </c>
      <c r="C838" s="368" t="s">
        <v>468</v>
      </c>
      <c r="D838" s="368" t="s">
        <v>2934</v>
      </c>
      <c r="E838" s="370">
        <v>42</v>
      </c>
      <c r="F838" s="371">
        <f t="shared" si="52"/>
        <v>0.42</v>
      </c>
      <c r="G838" s="371">
        <f t="shared" si="53"/>
        <v>2</v>
      </c>
      <c r="H838" s="371" t="str">
        <f t="shared" si="54"/>
        <v/>
      </c>
      <c r="I838" s="371">
        <f t="shared" si="55"/>
        <v>2</v>
      </c>
    </row>
    <row r="839" spans="1:9" x14ac:dyDescent="0.15">
      <c r="A839" s="368" t="s">
        <v>5798</v>
      </c>
      <c r="B839" s="368" t="s">
        <v>2936</v>
      </c>
      <c r="C839" s="368" t="s">
        <v>468</v>
      </c>
      <c r="D839" s="368" t="s">
        <v>2937</v>
      </c>
      <c r="E839" s="370">
        <v>43</v>
      </c>
      <c r="F839" s="371">
        <f t="shared" si="52"/>
        <v>0.43</v>
      </c>
      <c r="G839" s="371">
        <f t="shared" si="53"/>
        <v>2</v>
      </c>
      <c r="H839" s="371" t="str">
        <f t="shared" si="54"/>
        <v/>
      </c>
      <c r="I839" s="371">
        <f t="shared" si="55"/>
        <v>2</v>
      </c>
    </row>
    <row r="840" spans="1:9" x14ac:dyDescent="0.15">
      <c r="A840" s="368" t="s">
        <v>5798</v>
      </c>
      <c r="B840" s="368" t="s">
        <v>2939</v>
      </c>
      <c r="C840" s="368" t="s">
        <v>468</v>
      </c>
      <c r="D840" s="368" t="s">
        <v>2940</v>
      </c>
      <c r="E840" s="370">
        <v>67</v>
      </c>
      <c r="F840" s="371">
        <f t="shared" si="52"/>
        <v>0.67</v>
      </c>
      <c r="G840" s="371">
        <f t="shared" si="53"/>
        <v>2</v>
      </c>
      <c r="H840" s="371" t="str">
        <f t="shared" si="54"/>
        <v/>
      </c>
      <c r="I840" s="371">
        <f t="shared" si="55"/>
        <v>2</v>
      </c>
    </row>
    <row r="841" spans="1:9" x14ac:dyDescent="0.15">
      <c r="A841" s="368" t="s">
        <v>5798</v>
      </c>
      <c r="B841" s="368" t="s">
        <v>2942</v>
      </c>
      <c r="C841" s="368" t="s">
        <v>468</v>
      </c>
      <c r="D841" s="368" t="s">
        <v>2943</v>
      </c>
      <c r="E841" s="370">
        <v>55</v>
      </c>
      <c r="F841" s="371">
        <f t="shared" si="52"/>
        <v>0.55000000000000004</v>
      </c>
      <c r="G841" s="371">
        <f t="shared" si="53"/>
        <v>2</v>
      </c>
      <c r="H841" s="371" t="str">
        <f t="shared" si="54"/>
        <v/>
      </c>
      <c r="I841" s="371">
        <f t="shared" si="55"/>
        <v>2</v>
      </c>
    </row>
    <row r="842" spans="1:9" x14ac:dyDescent="0.15">
      <c r="A842" s="368" t="s">
        <v>5798</v>
      </c>
      <c r="B842" s="368" t="s">
        <v>2945</v>
      </c>
      <c r="C842" s="368" t="s">
        <v>468</v>
      </c>
      <c r="D842" s="368" t="s">
        <v>2946</v>
      </c>
      <c r="E842" s="370">
        <v>71</v>
      </c>
      <c r="F842" s="371">
        <f t="shared" si="52"/>
        <v>0.71</v>
      </c>
      <c r="G842" s="371">
        <f t="shared" si="53"/>
        <v>2</v>
      </c>
      <c r="H842" s="371" t="str">
        <f t="shared" si="54"/>
        <v/>
      </c>
      <c r="I842" s="371">
        <f t="shared" si="55"/>
        <v>2</v>
      </c>
    </row>
    <row r="843" spans="1:9" x14ac:dyDescent="0.15">
      <c r="A843" s="368" t="s">
        <v>5798</v>
      </c>
      <c r="B843" s="368" t="s">
        <v>2948</v>
      </c>
      <c r="C843" s="368" t="s">
        <v>468</v>
      </c>
      <c r="D843" s="368" t="s">
        <v>2949</v>
      </c>
      <c r="E843" s="370">
        <v>60</v>
      </c>
      <c r="F843" s="371">
        <f t="shared" si="52"/>
        <v>0.6</v>
      </c>
      <c r="G843" s="371">
        <f t="shared" si="53"/>
        <v>2</v>
      </c>
      <c r="H843" s="371" t="str">
        <f t="shared" si="54"/>
        <v/>
      </c>
      <c r="I843" s="371">
        <f t="shared" si="55"/>
        <v>2</v>
      </c>
    </row>
    <row r="844" spans="1:9" x14ac:dyDescent="0.15">
      <c r="A844" s="368" t="s">
        <v>5798</v>
      </c>
      <c r="B844" s="368" t="s">
        <v>2951</v>
      </c>
      <c r="C844" s="368" t="s">
        <v>468</v>
      </c>
      <c r="D844" s="368" t="s">
        <v>2952</v>
      </c>
      <c r="E844" s="370">
        <v>37</v>
      </c>
      <c r="F844" s="371">
        <f t="shared" si="52"/>
        <v>0.37</v>
      </c>
      <c r="G844" s="371">
        <f t="shared" si="53"/>
        <v>2</v>
      </c>
      <c r="H844" s="371" t="str">
        <f t="shared" si="54"/>
        <v/>
      </c>
      <c r="I844" s="371">
        <f t="shared" si="55"/>
        <v>2</v>
      </c>
    </row>
    <row r="845" spans="1:9" x14ac:dyDescent="0.15">
      <c r="A845" s="368" t="s">
        <v>5798</v>
      </c>
      <c r="B845" s="368" t="s">
        <v>2954</v>
      </c>
      <c r="C845" s="368" t="s">
        <v>468</v>
      </c>
      <c r="D845" s="368" t="s">
        <v>1030</v>
      </c>
      <c r="E845" s="370">
        <v>14</v>
      </c>
      <c r="F845" s="371">
        <f t="shared" si="52"/>
        <v>0.14000000000000001</v>
      </c>
      <c r="G845" s="371">
        <f t="shared" si="53"/>
        <v>2</v>
      </c>
      <c r="H845" s="371" t="str">
        <f t="shared" si="54"/>
        <v/>
      </c>
      <c r="I845" s="371">
        <f t="shared" si="55"/>
        <v>2</v>
      </c>
    </row>
    <row r="846" spans="1:9" x14ac:dyDescent="0.15">
      <c r="A846" s="368" t="s">
        <v>5798</v>
      </c>
      <c r="B846" s="368" t="s">
        <v>2955</v>
      </c>
      <c r="C846" s="368" t="s">
        <v>468</v>
      </c>
      <c r="D846" s="368" t="s">
        <v>2956</v>
      </c>
      <c r="E846" s="370">
        <v>27</v>
      </c>
      <c r="F846" s="371">
        <f t="shared" si="52"/>
        <v>0.27</v>
      </c>
      <c r="G846" s="371">
        <f t="shared" si="53"/>
        <v>2</v>
      </c>
      <c r="H846" s="371" t="str">
        <f t="shared" si="54"/>
        <v/>
      </c>
      <c r="I846" s="371">
        <f t="shared" si="55"/>
        <v>2</v>
      </c>
    </row>
    <row r="847" spans="1:9" x14ac:dyDescent="0.15">
      <c r="A847" s="368" t="s">
        <v>5798</v>
      </c>
      <c r="B847" s="368" t="s">
        <v>2958</v>
      </c>
      <c r="C847" s="368" t="s">
        <v>468</v>
      </c>
      <c r="D847" s="368" t="s">
        <v>2959</v>
      </c>
      <c r="E847" s="370">
        <v>33</v>
      </c>
      <c r="F847" s="371">
        <f t="shared" si="52"/>
        <v>0.33</v>
      </c>
      <c r="G847" s="371">
        <f t="shared" si="53"/>
        <v>2</v>
      </c>
      <c r="H847" s="371" t="str">
        <f t="shared" si="54"/>
        <v/>
      </c>
      <c r="I847" s="371">
        <f t="shared" si="55"/>
        <v>2</v>
      </c>
    </row>
    <row r="848" spans="1:9" x14ac:dyDescent="0.15">
      <c r="A848" s="368" t="s">
        <v>5798</v>
      </c>
      <c r="B848" s="368" t="s">
        <v>2961</v>
      </c>
      <c r="C848" s="368" t="s">
        <v>468</v>
      </c>
      <c r="D848" s="368" t="s">
        <v>2962</v>
      </c>
      <c r="E848" s="370">
        <v>108</v>
      </c>
      <c r="F848" s="371">
        <f t="shared" si="52"/>
        <v>1.08</v>
      </c>
      <c r="G848" s="371">
        <f t="shared" si="53"/>
        <v>1</v>
      </c>
      <c r="H848" s="371" t="str">
        <f t="shared" si="54"/>
        <v/>
      </c>
      <c r="I848" s="371">
        <f t="shared" si="55"/>
        <v>1</v>
      </c>
    </row>
    <row r="849" spans="1:9" x14ac:dyDescent="0.15">
      <c r="A849" s="368" t="s">
        <v>5798</v>
      </c>
      <c r="B849" s="368" t="s">
        <v>2964</v>
      </c>
      <c r="C849" s="368" t="s">
        <v>468</v>
      </c>
      <c r="D849" s="368" t="s">
        <v>2965</v>
      </c>
      <c r="E849" s="370">
        <v>165</v>
      </c>
      <c r="F849" s="371">
        <f t="shared" si="52"/>
        <v>1.65</v>
      </c>
      <c r="G849" s="371">
        <f t="shared" si="53"/>
        <v>1</v>
      </c>
      <c r="H849" s="371" t="str">
        <f t="shared" si="54"/>
        <v/>
      </c>
      <c r="I849" s="371">
        <f t="shared" si="55"/>
        <v>1</v>
      </c>
    </row>
    <row r="850" spans="1:9" x14ac:dyDescent="0.15">
      <c r="A850" s="368" t="s">
        <v>5798</v>
      </c>
      <c r="B850" s="368" t="s">
        <v>2967</v>
      </c>
      <c r="C850" s="368" t="s">
        <v>468</v>
      </c>
      <c r="D850" s="368" t="s">
        <v>2968</v>
      </c>
      <c r="E850" s="370">
        <v>109</v>
      </c>
      <c r="F850" s="371">
        <f t="shared" si="52"/>
        <v>1.0900000000000001</v>
      </c>
      <c r="G850" s="371">
        <f t="shared" si="53"/>
        <v>1</v>
      </c>
      <c r="H850" s="371" t="str">
        <f t="shared" si="54"/>
        <v/>
      </c>
      <c r="I850" s="371">
        <f t="shared" si="55"/>
        <v>1</v>
      </c>
    </row>
    <row r="851" spans="1:9" x14ac:dyDescent="0.15">
      <c r="A851" s="368" t="s">
        <v>5798</v>
      </c>
      <c r="B851" s="368" t="s">
        <v>2970</v>
      </c>
      <c r="C851" s="368" t="s">
        <v>468</v>
      </c>
      <c r="D851" s="368" t="s">
        <v>2971</v>
      </c>
      <c r="E851" s="370">
        <v>33</v>
      </c>
      <c r="F851" s="371">
        <f t="shared" si="52"/>
        <v>0.33</v>
      </c>
      <c r="G851" s="371">
        <f t="shared" si="53"/>
        <v>2</v>
      </c>
      <c r="H851" s="371" t="str">
        <f t="shared" si="54"/>
        <v/>
      </c>
      <c r="I851" s="371">
        <f t="shared" si="55"/>
        <v>2</v>
      </c>
    </row>
    <row r="852" spans="1:9" x14ac:dyDescent="0.15">
      <c r="A852" s="368" t="s">
        <v>5798</v>
      </c>
      <c r="B852" s="368" t="s">
        <v>2975</v>
      </c>
      <c r="C852" s="368" t="s">
        <v>470</v>
      </c>
      <c r="D852" s="368" t="s">
        <v>2976</v>
      </c>
      <c r="E852" s="370">
        <v>71</v>
      </c>
      <c r="F852" s="371">
        <f t="shared" si="52"/>
        <v>0.71</v>
      </c>
      <c r="G852" s="371">
        <f t="shared" si="53"/>
        <v>2</v>
      </c>
      <c r="H852" s="371" t="str">
        <f t="shared" si="54"/>
        <v/>
      </c>
      <c r="I852" s="371">
        <f t="shared" si="55"/>
        <v>2</v>
      </c>
    </row>
    <row r="853" spans="1:9" x14ac:dyDescent="0.15">
      <c r="A853" s="368" t="s">
        <v>5798</v>
      </c>
      <c r="B853" s="368" t="s">
        <v>2978</v>
      </c>
      <c r="C853" s="368" t="s">
        <v>470</v>
      </c>
      <c r="D853" s="368" t="s">
        <v>2979</v>
      </c>
      <c r="E853" s="370">
        <v>67</v>
      </c>
      <c r="F853" s="371">
        <f t="shared" si="52"/>
        <v>0.67</v>
      </c>
      <c r="G853" s="371">
        <f t="shared" si="53"/>
        <v>2</v>
      </c>
      <c r="H853" s="371" t="str">
        <f t="shared" si="54"/>
        <v/>
      </c>
      <c r="I853" s="371">
        <f t="shared" si="55"/>
        <v>2</v>
      </c>
    </row>
    <row r="854" spans="1:9" x14ac:dyDescent="0.15">
      <c r="A854" s="368" t="s">
        <v>5798</v>
      </c>
      <c r="B854" s="368" t="s">
        <v>2981</v>
      </c>
      <c r="C854" s="368" t="s">
        <v>470</v>
      </c>
      <c r="D854" s="368" t="s">
        <v>2982</v>
      </c>
      <c r="E854" s="370">
        <v>45</v>
      </c>
      <c r="F854" s="371">
        <f t="shared" si="52"/>
        <v>0.45</v>
      </c>
      <c r="G854" s="371">
        <f t="shared" si="53"/>
        <v>2</v>
      </c>
      <c r="H854" s="371" t="str">
        <f t="shared" si="54"/>
        <v/>
      </c>
      <c r="I854" s="371">
        <f t="shared" si="55"/>
        <v>2</v>
      </c>
    </row>
    <row r="855" spans="1:9" x14ac:dyDescent="0.15">
      <c r="A855" s="368" t="s">
        <v>5798</v>
      </c>
      <c r="B855" s="368" t="s">
        <v>2984</v>
      </c>
      <c r="C855" s="368" t="s">
        <v>470</v>
      </c>
      <c r="D855" s="368" t="s">
        <v>2985</v>
      </c>
      <c r="E855" s="370">
        <v>42</v>
      </c>
      <c r="F855" s="371">
        <f t="shared" si="52"/>
        <v>0.42</v>
      </c>
      <c r="G855" s="371">
        <f t="shared" si="53"/>
        <v>2</v>
      </c>
      <c r="H855" s="371" t="str">
        <f t="shared" si="54"/>
        <v/>
      </c>
      <c r="I855" s="371">
        <f t="shared" si="55"/>
        <v>2</v>
      </c>
    </row>
    <row r="856" spans="1:9" x14ac:dyDescent="0.15">
      <c r="A856" s="368" t="s">
        <v>5798</v>
      </c>
      <c r="B856" s="368" t="s">
        <v>2987</v>
      </c>
      <c r="C856" s="368" t="s">
        <v>470</v>
      </c>
      <c r="D856" s="368" t="s">
        <v>2988</v>
      </c>
      <c r="E856" s="370">
        <v>60</v>
      </c>
      <c r="F856" s="371">
        <f t="shared" si="52"/>
        <v>0.6</v>
      </c>
      <c r="G856" s="371">
        <f t="shared" si="53"/>
        <v>2</v>
      </c>
      <c r="H856" s="371" t="str">
        <f t="shared" si="54"/>
        <v/>
      </c>
      <c r="I856" s="371">
        <f t="shared" si="55"/>
        <v>2</v>
      </c>
    </row>
    <row r="857" spans="1:9" x14ac:dyDescent="0.15">
      <c r="A857" s="368" t="s">
        <v>5798</v>
      </c>
      <c r="B857" s="368" t="s">
        <v>2990</v>
      </c>
      <c r="C857" s="368" t="s">
        <v>470</v>
      </c>
      <c r="D857" s="368" t="s">
        <v>2991</v>
      </c>
      <c r="E857" s="370">
        <v>75</v>
      </c>
      <c r="F857" s="371">
        <f t="shared" si="52"/>
        <v>0.75</v>
      </c>
      <c r="G857" s="371">
        <f t="shared" si="53"/>
        <v>2</v>
      </c>
      <c r="H857" s="371" t="str">
        <f t="shared" si="54"/>
        <v/>
      </c>
      <c r="I857" s="371">
        <f t="shared" si="55"/>
        <v>2</v>
      </c>
    </row>
    <row r="858" spans="1:9" x14ac:dyDescent="0.15">
      <c r="A858" s="368" t="s">
        <v>5798</v>
      </c>
      <c r="B858" s="368" t="s">
        <v>2993</v>
      </c>
      <c r="C858" s="368" t="s">
        <v>470</v>
      </c>
      <c r="D858" s="368" t="s">
        <v>2994</v>
      </c>
      <c r="E858" s="370">
        <v>51</v>
      </c>
      <c r="F858" s="371">
        <f t="shared" si="52"/>
        <v>0.51</v>
      </c>
      <c r="G858" s="371">
        <f t="shared" si="53"/>
        <v>2</v>
      </c>
      <c r="H858" s="371" t="str">
        <f t="shared" si="54"/>
        <v/>
      </c>
      <c r="I858" s="371">
        <f t="shared" si="55"/>
        <v>2</v>
      </c>
    </row>
    <row r="859" spans="1:9" x14ac:dyDescent="0.15">
      <c r="A859" s="368" t="s">
        <v>5798</v>
      </c>
      <c r="B859" s="368" t="s">
        <v>2996</v>
      </c>
      <c r="C859" s="368" t="s">
        <v>470</v>
      </c>
      <c r="D859" s="368" t="s">
        <v>2997</v>
      </c>
      <c r="E859" s="370">
        <v>42</v>
      </c>
      <c r="F859" s="371">
        <f t="shared" si="52"/>
        <v>0.42</v>
      </c>
      <c r="G859" s="371">
        <f t="shared" si="53"/>
        <v>2</v>
      </c>
      <c r="H859" s="371" t="str">
        <f t="shared" si="54"/>
        <v/>
      </c>
      <c r="I859" s="371">
        <f t="shared" si="55"/>
        <v>2</v>
      </c>
    </row>
    <row r="860" spans="1:9" x14ac:dyDescent="0.15">
      <c r="A860" s="368" t="s">
        <v>5798</v>
      </c>
      <c r="B860" s="368" t="s">
        <v>2998</v>
      </c>
      <c r="C860" s="368" t="s">
        <v>470</v>
      </c>
      <c r="D860" s="368" t="s">
        <v>2999</v>
      </c>
      <c r="E860" s="370">
        <v>62</v>
      </c>
      <c r="F860" s="371">
        <f t="shared" si="52"/>
        <v>0.62</v>
      </c>
      <c r="G860" s="371">
        <f t="shared" si="53"/>
        <v>2</v>
      </c>
      <c r="H860" s="371" t="str">
        <f t="shared" si="54"/>
        <v/>
      </c>
      <c r="I860" s="371">
        <f t="shared" si="55"/>
        <v>2</v>
      </c>
    </row>
    <row r="861" spans="1:9" x14ac:dyDescent="0.15">
      <c r="A861" s="368" t="s">
        <v>5798</v>
      </c>
      <c r="B861" s="368" t="s">
        <v>3001</v>
      </c>
      <c r="C861" s="368" t="s">
        <v>470</v>
      </c>
      <c r="D861" s="368" t="s">
        <v>3002</v>
      </c>
      <c r="E861" s="370">
        <v>52</v>
      </c>
      <c r="F861" s="371">
        <f t="shared" si="52"/>
        <v>0.52</v>
      </c>
      <c r="G861" s="371">
        <f t="shared" si="53"/>
        <v>2</v>
      </c>
      <c r="H861" s="371" t="str">
        <f t="shared" si="54"/>
        <v/>
      </c>
      <c r="I861" s="371">
        <f t="shared" si="55"/>
        <v>2</v>
      </c>
    </row>
    <row r="862" spans="1:9" x14ac:dyDescent="0.15">
      <c r="A862" s="368" t="s">
        <v>5798</v>
      </c>
      <c r="B862" s="368" t="s">
        <v>3004</v>
      </c>
      <c r="C862" s="368" t="s">
        <v>470</v>
      </c>
      <c r="D862" s="368" t="s">
        <v>3005</v>
      </c>
      <c r="E862" s="370">
        <v>48</v>
      </c>
      <c r="F862" s="371">
        <f t="shared" si="52"/>
        <v>0.48</v>
      </c>
      <c r="G862" s="371">
        <f t="shared" si="53"/>
        <v>2</v>
      </c>
      <c r="H862" s="371" t="str">
        <f t="shared" si="54"/>
        <v/>
      </c>
      <c r="I862" s="371">
        <f t="shared" si="55"/>
        <v>2</v>
      </c>
    </row>
    <row r="863" spans="1:9" x14ac:dyDescent="0.15">
      <c r="A863" s="368" t="s">
        <v>5798</v>
      </c>
      <c r="B863" s="368" t="s">
        <v>3007</v>
      </c>
      <c r="C863" s="368" t="s">
        <v>470</v>
      </c>
      <c r="D863" s="368" t="s">
        <v>3008</v>
      </c>
      <c r="E863" s="370">
        <v>43</v>
      </c>
      <c r="F863" s="371">
        <f t="shared" si="52"/>
        <v>0.43</v>
      </c>
      <c r="G863" s="371">
        <f t="shared" si="53"/>
        <v>2</v>
      </c>
      <c r="H863" s="371" t="str">
        <f t="shared" si="54"/>
        <v/>
      </c>
      <c r="I863" s="371">
        <f t="shared" si="55"/>
        <v>2</v>
      </c>
    </row>
    <row r="864" spans="1:9" x14ac:dyDescent="0.15">
      <c r="A864" s="368" t="s">
        <v>5798</v>
      </c>
      <c r="B864" s="368" t="s">
        <v>3010</v>
      </c>
      <c r="C864" s="368" t="s">
        <v>470</v>
      </c>
      <c r="D864" s="368" t="s">
        <v>3011</v>
      </c>
      <c r="E864" s="370">
        <v>67</v>
      </c>
      <c r="F864" s="371">
        <f t="shared" si="52"/>
        <v>0.67</v>
      </c>
      <c r="G864" s="371">
        <f t="shared" si="53"/>
        <v>2</v>
      </c>
      <c r="H864" s="371" t="str">
        <f t="shared" si="54"/>
        <v/>
      </c>
      <c r="I864" s="371">
        <f t="shared" si="55"/>
        <v>2</v>
      </c>
    </row>
    <row r="865" spans="1:9" x14ac:dyDescent="0.15">
      <c r="A865" s="368" t="s">
        <v>5798</v>
      </c>
      <c r="B865" s="368" t="s">
        <v>3013</v>
      </c>
      <c r="C865" s="368" t="s">
        <v>470</v>
      </c>
      <c r="D865" s="368" t="s">
        <v>3014</v>
      </c>
      <c r="E865" s="370">
        <v>31</v>
      </c>
      <c r="F865" s="371">
        <f t="shared" si="52"/>
        <v>0.31</v>
      </c>
      <c r="G865" s="371">
        <f t="shared" si="53"/>
        <v>2</v>
      </c>
      <c r="H865" s="371" t="str">
        <f t="shared" si="54"/>
        <v/>
      </c>
      <c r="I865" s="371">
        <f t="shared" si="55"/>
        <v>2</v>
      </c>
    </row>
    <row r="866" spans="1:9" x14ac:dyDescent="0.15">
      <c r="A866" s="368" t="s">
        <v>5798</v>
      </c>
      <c r="B866" s="368" t="s">
        <v>3016</v>
      </c>
      <c r="C866" s="368" t="s">
        <v>470</v>
      </c>
      <c r="D866" s="368" t="s">
        <v>3017</v>
      </c>
      <c r="E866" s="370">
        <v>28</v>
      </c>
      <c r="F866" s="371">
        <f t="shared" si="52"/>
        <v>0.28000000000000003</v>
      </c>
      <c r="G866" s="371">
        <f t="shared" si="53"/>
        <v>2</v>
      </c>
      <c r="H866" s="371" t="str">
        <f t="shared" si="54"/>
        <v/>
      </c>
      <c r="I866" s="371">
        <f t="shared" si="55"/>
        <v>2</v>
      </c>
    </row>
    <row r="867" spans="1:9" x14ac:dyDescent="0.15">
      <c r="A867" s="368" t="s">
        <v>5798</v>
      </c>
      <c r="B867" s="368" t="s">
        <v>3019</v>
      </c>
      <c r="C867" s="368" t="s">
        <v>470</v>
      </c>
      <c r="D867" s="368" t="s">
        <v>3020</v>
      </c>
      <c r="E867" s="370">
        <v>26</v>
      </c>
      <c r="F867" s="371">
        <f t="shared" si="52"/>
        <v>0.26</v>
      </c>
      <c r="G867" s="371">
        <f t="shared" si="53"/>
        <v>2</v>
      </c>
      <c r="H867" s="371" t="str">
        <f t="shared" si="54"/>
        <v/>
      </c>
      <c r="I867" s="371">
        <f t="shared" si="55"/>
        <v>2</v>
      </c>
    </row>
    <row r="868" spans="1:9" x14ac:dyDescent="0.15">
      <c r="A868" s="368" t="s">
        <v>5798</v>
      </c>
      <c r="B868" s="368" t="s">
        <v>3022</v>
      </c>
      <c r="C868" s="368" t="s">
        <v>470</v>
      </c>
      <c r="D868" s="368" t="s">
        <v>1194</v>
      </c>
      <c r="E868" s="370">
        <v>27</v>
      </c>
      <c r="F868" s="371">
        <f t="shared" si="52"/>
        <v>0.27</v>
      </c>
      <c r="G868" s="371">
        <f t="shared" si="53"/>
        <v>2</v>
      </c>
      <c r="H868" s="371" t="str">
        <f t="shared" si="54"/>
        <v/>
      </c>
      <c r="I868" s="371">
        <f t="shared" si="55"/>
        <v>2</v>
      </c>
    </row>
    <row r="869" spans="1:9" x14ac:dyDescent="0.15">
      <c r="A869" s="368" t="s">
        <v>5798</v>
      </c>
      <c r="B869" s="368" t="s">
        <v>3023</v>
      </c>
      <c r="C869" s="368" t="s">
        <v>470</v>
      </c>
      <c r="D869" s="368" t="s">
        <v>3024</v>
      </c>
      <c r="E869" s="370">
        <v>34</v>
      </c>
      <c r="F869" s="371">
        <f t="shared" si="52"/>
        <v>0.34</v>
      </c>
      <c r="G869" s="371">
        <f t="shared" si="53"/>
        <v>2</v>
      </c>
      <c r="H869" s="371" t="str">
        <f t="shared" si="54"/>
        <v/>
      </c>
      <c r="I869" s="371">
        <f t="shared" si="55"/>
        <v>2</v>
      </c>
    </row>
    <row r="870" spans="1:9" x14ac:dyDescent="0.15">
      <c r="A870" s="368" t="s">
        <v>5798</v>
      </c>
      <c r="B870" s="368" t="s">
        <v>3026</v>
      </c>
      <c r="C870" s="368" t="s">
        <v>470</v>
      </c>
      <c r="D870" s="368" t="s">
        <v>3027</v>
      </c>
      <c r="E870" s="370">
        <v>115</v>
      </c>
      <c r="F870" s="371">
        <f t="shared" si="52"/>
        <v>1.1499999999999999</v>
      </c>
      <c r="G870" s="371">
        <f t="shared" si="53"/>
        <v>1</v>
      </c>
      <c r="H870" s="371" t="str">
        <f t="shared" si="54"/>
        <v/>
      </c>
      <c r="I870" s="371">
        <f t="shared" si="55"/>
        <v>1</v>
      </c>
    </row>
    <row r="871" spans="1:9" x14ac:dyDescent="0.15">
      <c r="A871" s="368" t="s">
        <v>5798</v>
      </c>
      <c r="B871" s="368" t="s">
        <v>3029</v>
      </c>
      <c r="C871" s="368" t="s">
        <v>470</v>
      </c>
      <c r="D871" s="368" t="s">
        <v>3030</v>
      </c>
      <c r="E871" s="370">
        <v>15</v>
      </c>
      <c r="F871" s="371">
        <f t="shared" si="52"/>
        <v>0.15</v>
      </c>
      <c r="G871" s="371">
        <f t="shared" si="53"/>
        <v>2</v>
      </c>
      <c r="H871" s="371" t="str">
        <f t="shared" si="54"/>
        <v/>
      </c>
      <c r="I871" s="371">
        <f t="shared" si="55"/>
        <v>2</v>
      </c>
    </row>
    <row r="872" spans="1:9" x14ac:dyDescent="0.15">
      <c r="A872" s="368" t="s">
        <v>5798</v>
      </c>
      <c r="B872" s="368" t="s">
        <v>3032</v>
      </c>
      <c r="C872" s="368" t="s">
        <v>470</v>
      </c>
      <c r="D872" s="368" t="s">
        <v>3033</v>
      </c>
      <c r="E872" s="370">
        <v>29</v>
      </c>
      <c r="F872" s="371">
        <f t="shared" si="52"/>
        <v>0.28999999999999998</v>
      </c>
      <c r="G872" s="371">
        <f t="shared" si="53"/>
        <v>2</v>
      </c>
      <c r="H872" s="371" t="str">
        <f t="shared" si="54"/>
        <v/>
      </c>
      <c r="I872" s="371">
        <f t="shared" si="55"/>
        <v>2</v>
      </c>
    </row>
    <row r="873" spans="1:9" x14ac:dyDescent="0.15">
      <c r="A873" s="368" t="s">
        <v>5798</v>
      </c>
      <c r="B873" s="368" t="s">
        <v>3035</v>
      </c>
      <c r="C873" s="368" t="s">
        <v>470</v>
      </c>
      <c r="D873" s="368" t="s">
        <v>3036</v>
      </c>
      <c r="E873" s="370">
        <v>115</v>
      </c>
      <c r="F873" s="371">
        <f t="shared" si="52"/>
        <v>1.1499999999999999</v>
      </c>
      <c r="G873" s="371">
        <f t="shared" si="53"/>
        <v>1</v>
      </c>
      <c r="H873" s="371" t="str">
        <f t="shared" si="54"/>
        <v/>
      </c>
      <c r="I873" s="371">
        <f t="shared" si="55"/>
        <v>1</v>
      </c>
    </row>
    <row r="874" spans="1:9" x14ac:dyDescent="0.15">
      <c r="A874" s="368" t="s">
        <v>5798</v>
      </c>
      <c r="B874" s="368" t="s">
        <v>3038</v>
      </c>
      <c r="C874" s="368" t="s">
        <v>470</v>
      </c>
      <c r="D874" s="368" t="s">
        <v>3039</v>
      </c>
      <c r="E874" s="370">
        <v>120</v>
      </c>
      <c r="F874" s="371">
        <f t="shared" si="52"/>
        <v>1.2</v>
      </c>
      <c r="G874" s="371">
        <f t="shared" si="53"/>
        <v>1</v>
      </c>
      <c r="H874" s="371" t="str">
        <f t="shared" si="54"/>
        <v/>
      </c>
      <c r="I874" s="371">
        <f t="shared" si="55"/>
        <v>1</v>
      </c>
    </row>
    <row r="875" spans="1:9" x14ac:dyDescent="0.15">
      <c r="A875" s="368" t="s">
        <v>5798</v>
      </c>
      <c r="B875" s="368" t="s">
        <v>3041</v>
      </c>
      <c r="C875" s="368" t="s">
        <v>470</v>
      </c>
      <c r="D875" s="368" t="s">
        <v>3042</v>
      </c>
      <c r="E875" s="370">
        <v>52</v>
      </c>
      <c r="F875" s="371">
        <f t="shared" si="52"/>
        <v>0.52</v>
      </c>
      <c r="G875" s="371">
        <f t="shared" si="53"/>
        <v>2</v>
      </c>
      <c r="H875" s="371" t="str">
        <f t="shared" si="54"/>
        <v/>
      </c>
      <c r="I875" s="371">
        <f t="shared" si="55"/>
        <v>2</v>
      </c>
    </row>
    <row r="876" spans="1:9" x14ac:dyDescent="0.15">
      <c r="A876" s="368" t="s">
        <v>5798</v>
      </c>
      <c r="B876" s="368" t="s">
        <v>3044</v>
      </c>
      <c r="C876" s="368" t="s">
        <v>470</v>
      </c>
      <c r="D876" s="368" t="s">
        <v>3045</v>
      </c>
      <c r="E876" s="370">
        <v>59</v>
      </c>
      <c r="F876" s="371">
        <f t="shared" si="52"/>
        <v>0.59</v>
      </c>
      <c r="G876" s="371">
        <f t="shared" si="53"/>
        <v>2</v>
      </c>
      <c r="H876" s="371" t="str">
        <f t="shared" si="54"/>
        <v/>
      </c>
      <c r="I876" s="371">
        <f t="shared" si="55"/>
        <v>2</v>
      </c>
    </row>
    <row r="877" spans="1:9" x14ac:dyDescent="0.15">
      <c r="A877" s="368" t="s">
        <v>5798</v>
      </c>
      <c r="B877" s="368" t="s">
        <v>3047</v>
      </c>
      <c r="C877" s="368" t="s">
        <v>470</v>
      </c>
      <c r="D877" s="368" t="s">
        <v>3048</v>
      </c>
      <c r="E877" s="370">
        <v>11</v>
      </c>
      <c r="F877" s="371">
        <f t="shared" si="52"/>
        <v>0.11</v>
      </c>
      <c r="G877" s="371">
        <f t="shared" si="53"/>
        <v>2</v>
      </c>
      <c r="H877" s="371" t="str">
        <f t="shared" si="54"/>
        <v/>
      </c>
      <c r="I877" s="371">
        <f t="shared" si="55"/>
        <v>2</v>
      </c>
    </row>
    <row r="878" spans="1:9" x14ac:dyDescent="0.15">
      <c r="A878" s="368" t="s">
        <v>5798</v>
      </c>
      <c r="B878" s="368" t="s">
        <v>3050</v>
      </c>
      <c r="C878" s="368" t="s">
        <v>470</v>
      </c>
      <c r="D878" s="368" t="s">
        <v>3051</v>
      </c>
      <c r="E878" s="370">
        <v>7</v>
      </c>
      <c r="F878" s="371">
        <f t="shared" si="52"/>
        <v>7.0000000000000007E-2</v>
      </c>
      <c r="G878" s="371">
        <f t="shared" si="53"/>
        <v>2</v>
      </c>
      <c r="H878" s="371" t="str">
        <f t="shared" si="54"/>
        <v/>
      </c>
      <c r="I878" s="371">
        <f t="shared" si="55"/>
        <v>2</v>
      </c>
    </row>
    <row r="879" spans="1:9" x14ac:dyDescent="0.15">
      <c r="A879" s="368" t="s">
        <v>5798</v>
      </c>
      <c r="B879" s="368" t="s">
        <v>3055</v>
      </c>
      <c r="C879" s="368" t="s">
        <v>472</v>
      </c>
      <c r="D879" s="368" t="s">
        <v>3056</v>
      </c>
      <c r="E879" s="370">
        <v>71</v>
      </c>
      <c r="F879" s="371">
        <f t="shared" si="52"/>
        <v>0.71</v>
      </c>
      <c r="G879" s="371">
        <f t="shared" si="53"/>
        <v>2</v>
      </c>
      <c r="H879" s="371" t="str">
        <f t="shared" si="54"/>
        <v/>
      </c>
      <c r="I879" s="371">
        <f t="shared" si="55"/>
        <v>2</v>
      </c>
    </row>
    <row r="880" spans="1:9" x14ac:dyDescent="0.15">
      <c r="A880" s="368" t="s">
        <v>5798</v>
      </c>
      <c r="B880" s="368" t="s">
        <v>3058</v>
      </c>
      <c r="C880" s="368" t="s">
        <v>472</v>
      </c>
      <c r="D880" s="368" t="s">
        <v>3059</v>
      </c>
      <c r="E880" s="370">
        <v>70</v>
      </c>
      <c r="F880" s="371">
        <f t="shared" si="52"/>
        <v>0.7</v>
      </c>
      <c r="G880" s="371">
        <f t="shared" si="53"/>
        <v>2</v>
      </c>
      <c r="H880" s="371" t="str">
        <f t="shared" si="54"/>
        <v/>
      </c>
      <c r="I880" s="371">
        <f t="shared" si="55"/>
        <v>2</v>
      </c>
    </row>
    <row r="881" spans="1:9" x14ac:dyDescent="0.15">
      <c r="A881" s="368" t="s">
        <v>5798</v>
      </c>
      <c r="B881" s="368" t="s">
        <v>3061</v>
      </c>
      <c r="C881" s="368" t="s">
        <v>472</v>
      </c>
      <c r="D881" s="368" t="s">
        <v>3062</v>
      </c>
      <c r="E881" s="370">
        <v>59</v>
      </c>
      <c r="F881" s="371">
        <f t="shared" si="52"/>
        <v>0.59</v>
      </c>
      <c r="G881" s="371">
        <f t="shared" si="53"/>
        <v>2</v>
      </c>
      <c r="H881" s="371" t="str">
        <f t="shared" si="54"/>
        <v/>
      </c>
      <c r="I881" s="371">
        <f t="shared" si="55"/>
        <v>2</v>
      </c>
    </row>
    <row r="882" spans="1:9" x14ac:dyDescent="0.15">
      <c r="A882" s="368" t="s">
        <v>5798</v>
      </c>
      <c r="B882" s="368" t="s">
        <v>3064</v>
      </c>
      <c r="C882" s="368" t="s">
        <v>472</v>
      </c>
      <c r="D882" s="368" t="s">
        <v>3065</v>
      </c>
      <c r="E882" s="370">
        <v>60</v>
      </c>
      <c r="F882" s="371">
        <f t="shared" si="52"/>
        <v>0.6</v>
      </c>
      <c r="G882" s="371">
        <f t="shared" si="53"/>
        <v>2</v>
      </c>
      <c r="H882" s="371" t="str">
        <f t="shared" si="54"/>
        <v/>
      </c>
      <c r="I882" s="371">
        <f t="shared" si="55"/>
        <v>2</v>
      </c>
    </row>
    <row r="883" spans="1:9" x14ac:dyDescent="0.15">
      <c r="A883" s="368" t="s">
        <v>5798</v>
      </c>
      <c r="B883" s="368" t="s">
        <v>3067</v>
      </c>
      <c r="C883" s="368" t="s">
        <v>472</v>
      </c>
      <c r="D883" s="368" t="s">
        <v>3068</v>
      </c>
      <c r="E883" s="370">
        <v>54</v>
      </c>
      <c r="F883" s="371">
        <f t="shared" si="52"/>
        <v>0.54</v>
      </c>
      <c r="G883" s="371">
        <f t="shared" si="53"/>
        <v>2</v>
      </c>
      <c r="H883" s="371" t="str">
        <f t="shared" si="54"/>
        <v/>
      </c>
      <c r="I883" s="371">
        <f t="shared" si="55"/>
        <v>2</v>
      </c>
    </row>
    <row r="884" spans="1:9" x14ac:dyDescent="0.15">
      <c r="A884" s="368" t="s">
        <v>5798</v>
      </c>
      <c r="B884" s="368" t="s">
        <v>3070</v>
      </c>
      <c r="C884" s="368" t="s">
        <v>472</v>
      </c>
      <c r="D884" s="368" t="s">
        <v>3071</v>
      </c>
      <c r="E884" s="370">
        <v>68</v>
      </c>
      <c r="F884" s="371">
        <f t="shared" si="52"/>
        <v>0.68</v>
      </c>
      <c r="G884" s="371">
        <f t="shared" si="53"/>
        <v>2</v>
      </c>
      <c r="H884" s="371" t="str">
        <f t="shared" si="54"/>
        <v/>
      </c>
      <c r="I884" s="371">
        <f t="shared" si="55"/>
        <v>2</v>
      </c>
    </row>
    <row r="885" spans="1:9" x14ac:dyDescent="0.15">
      <c r="A885" s="368" t="s">
        <v>5798</v>
      </c>
      <c r="B885" s="368" t="s">
        <v>3073</v>
      </c>
      <c r="C885" s="368" t="s">
        <v>472</v>
      </c>
      <c r="D885" s="368" t="s">
        <v>3074</v>
      </c>
      <c r="E885" s="370">
        <v>55</v>
      </c>
      <c r="F885" s="371">
        <f t="shared" si="52"/>
        <v>0.55000000000000004</v>
      </c>
      <c r="G885" s="371">
        <f t="shared" si="53"/>
        <v>2</v>
      </c>
      <c r="H885" s="371" t="str">
        <f t="shared" si="54"/>
        <v/>
      </c>
      <c r="I885" s="371">
        <f t="shared" si="55"/>
        <v>2</v>
      </c>
    </row>
    <row r="886" spans="1:9" x14ac:dyDescent="0.15">
      <c r="A886" s="368" t="s">
        <v>5798</v>
      </c>
      <c r="B886" s="368" t="s">
        <v>3076</v>
      </c>
      <c r="C886" s="368" t="s">
        <v>472</v>
      </c>
      <c r="D886" s="368" t="s">
        <v>3077</v>
      </c>
      <c r="E886" s="370">
        <v>58</v>
      </c>
      <c r="F886" s="371">
        <f t="shared" si="52"/>
        <v>0.57999999999999996</v>
      </c>
      <c r="G886" s="371">
        <f t="shared" si="53"/>
        <v>2</v>
      </c>
      <c r="H886" s="371" t="str">
        <f t="shared" si="54"/>
        <v/>
      </c>
      <c r="I886" s="371">
        <f t="shared" si="55"/>
        <v>2</v>
      </c>
    </row>
    <row r="887" spans="1:9" x14ac:dyDescent="0.15">
      <c r="A887" s="368" t="s">
        <v>5798</v>
      </c>
      <c r="B887" s="368" t="s">
        <v>3079</v>
      </c>
      <c r="C887" s="368" t="s">
        <v>472</v>
      </c>
      <c r="D887" s="368" t="s">
        <v>3080</v>
      </c>
      <c r="E887" s="370">
        <v>48</v>
      </c>
      <c r="F887" s="371">
        <f t="shared" si="52"/>
        <v>0.48</v>
      </c>
      <c r="G887" s="371">
        <f t="shared" si="53"/>
        <v>2</v>
      </c>
      <c r="H887" s="371" t="str">
        <f t="shared" si="54"/>
        <v/>
      </c>
      <c r="I887" s="371">
        <f t="shared" si="55"/>
        <v>2</v>
      </c>
    </row>
    <row r="888" spans="1:9" x14ac:dyDescent="0.15">
      <c r="A888" s="368" t="s">
        <v>5798</v>
      </c>
      <c r="B888" s="368" t="s">
        <v>3082</v>
      </c>
      <c r="C888" s="368" t="s">
        <v>472</v>
      </c>
      <c r="D888" s="368" t="s">
        <v>5804</v>
      </c>
      <c r="E888" s="370">
        <v>57</v>
      </c>
      <c r="F888" s="371">
        <f t="shared" si="52"/>
        <v>0.56999999999999995</v>
      </c>
      <c r="G888" s="371">
        <f t="shared" si="53"/>
        <v>2</v>
      </c>
      <c r="H888" s="371" t="str">
        <f t="shared" si="54"/>
        <v/>
      </c>
      <c r="I888" s="371">
        <f t="shared" si="55"/>
        <v>2</v>
      </c>
    </row>
    <row r="889" spans="1:9" x14ac:dyDescent="0.15">
      <c r="A889" s="368" t="s">
        <v>5798</v>
      </c>
      <c r="B889" s="368" t="s">
        <v>3085</v>
      </c>
      <c r="C889" s="368" t="s">
        <v>472</v>
      </c>
      <c r="D889" s="368" t="s">
        <v>3086</v>
      </c>
      <c r="E889" s="370">
        <v>57</v>
      </c>
      <c r="F889" s="371">
        <f t="shared" si="52"/>
        <v>0.56999999999999995</v>
      </c>
      <c r="G889" s="371">
        <f t="shared" si="53"/>
        <v>2</v>
      </c>
      <c r="H889" s="371" t="str">
        <f t="shared" si="54"/>
        <v/>
      </c>
      <c r="I889" s="371">
        <f t="shared" si="55"/>
        <v>2</v>
      </c>
    </row>
    <row r="890" spans="1:9" x14ac:dyDescent="0.15">
      <c r="A890" s="368" t="s">
        <v>5798</v>
      </c>
      <c r="B890" s="368" t="s">
        <v>3088</v>
      </c>
      <c r="C890" s="368" t="s">
        <v>472</v>
      </c>
      <c r="D890" s="368" t="s">
        <v>3089</v>
      </c>
      <c r="E890" s="370">
        <v>44</v>
      </c>
      <c r="F890" s="371">
        <f t="shared" si="52"/>
        <v>0.44</v>
      </c>
      <c r="G890" s="371">
        <f t="shared" si="53"/>
        <v>2</v>
      </c>
      <c r="H890" s="371" t="str">
        <f t="shared" si="54"/>
        <v/>
      </c>
      <c r="I890" s="371">
        <f t="shared" si="55"/>
        <v>2</v>
      </c>
    </row>
    <row r="891" spans="1:9" x14ac:dyDescent="0.15">
      <c r="A891" s="368" t="s">
        <v>5798</v>
      </c>
      <c r="B891" s="368" t="s">
        <v>3091</v>
      </c>
      <c r="C891" s="368" t="s">
        <v>472</v>
      </c>
      <c r="D891" s="368" t="s">
        <v>3092</v>
      </c>
      <c r="E891" s="370">
        <v>33</v>
      </c>
      <c r="F891" s="371">
        <f t="shared" si="52"/>
        <v>0.33</v>
      </c>
      <c r="G891" s="371">
        <f t="shared" si="53"/>
        <v>2</v>
      </c>
      <c r="H891" s="371" t="str">
        <f t="shared" si="54"/>
        <v/>
      </c>
      <c r="I891" s="371">
        <f t="shared" si="55"/>
        <v>2</v>
      </c>
    </row>
    <row r="892" spans="1:9" x14ac:dyDescent="0.15">
      <c r="A892" s="368" t="s">
        <v>5798</v>
      </c>
      <c r="B892" s="368" t="s">
        <v>3094</v>
      </c>
      <c r="C892" s="368" t="s">
        <v>472</v>
      </c>
      <c r="D892" s="368" t="s">
        <v>3095</v>
      </c>
      <c r="E892" s="370">
        <v>55</v>
      </c>
      <c r="F892" s="371">
        <f t="shared" si="52"/>
        <v>0.55000000000000004</v>
      </c>
      <c r="G892" s="371">
        <f t="shared" si="53"/>
        <v>2</v>
      </c>
      <c r="H892" s="371" t="str">
        <f t="shared" si="54"/>
        <v/>
      </c>
      <c r="I892" s="371">
        <f t="shared" si="55"/>
        <v>2</v>
      </c>
    </row>
    <row r="893" spans="1:9" x14ac:dyDescent="0.15">
      <c r="A893" s="368" t="s">
        <v>5798</v>
      </c>
      <c r="B893" s="368" t="s">
        <v>3097</v>
      </c>
      <c r="C893" s="368" t="s">
        <v>472</v>
      </c>
      <c r="D893" s="368" t="s">
        <v>3098</v>
      </c>
      <c r="E893" s="370">
        <v>63</v>
      </c>
      <c r="F893" s="371">
        <f t="shared" si="52"/>
        <v>0.63</v>
      </c>
      <c r="G893" s="371">
        <f t="shared" si="53"/>
        <v>2</v>
      </c>
      <c r="H893" s="371" t="str">
        <f t="shared" si="54"/>
        <v/>
      </c>
      <c r="I893" s="371">
        <f t="shared" si="55"/>
        <v>2</v>
      </c>
    </row>
    <row r="894" spans="1:9" x14ac:dyDescent="0.15">
      <c r="A894" s="368" t="s">
        <v>5798</v>
      </c>
      <c r="B894" s="368" t="s">
        <v>3100</v>
      </c>
      <c r="C894" s="368" t="s">
        <v>472</v>
      </c>
      <c r="D894" s="368" t="s">
        <v>3101</v>
      </c>
      <c r="E894" s="370">
        <v>51</v>
      </c>
      <c r="F894" s="371">
        <f t="shared" si="52"/>
        <v>0.51</v>
      </c>
      <c r="G894" s="371">
        <f t="shared" si="53"/>
        <v>2</v>
      </c>
      <c r="H894" s="371" t="str">
        <f t="shared" si="54"/>
        <v/>
      </c>
      <c r="I894" s="371">
        <f t="shared" si="55"/>
        <v>2</v>
      </c>
    </row>
    <row r="895" spans="1:9" x14ac:dyDescent="0.15">
      <c r="A895" s="368" t="s">
        <v>5798</v>
      </c>
      <c r="B895" s="368" t="s">
        <v>3103</v>
      </c>
      <c r="C895" s="368" t="s">
        <v>472</v>
      </c>
      <c r="D895" s="368" t="s">
        <v>3104</v>
      </c>
      <c r="E895" s="370">
        <v>50</v>
      </c>
      <c r="F895" s="371">
        <f t="shared" si="52"/>
        <v>0.5</v>
      </c>
      <c r="G895" s="371">
        <f t="shared" si="53"/>
        <v>2</v>
      </c>
      <c r="H895" s="371" t="str">
        <f t="shared" si="54"/>
        <v/>
      </c>
      <c r="I895" s="371">
        <f t="shared" si="55"/>
        <v>2</v>
      </c>
    </row>
    <row r="896" spans="1:9" x14ac:dyDescent="0.15">
      <c r="A896" s="368" t="s">
        <v>5798</v>
      </c>
      <c r="B896" s="368" t="s">
        <v>3106</v>
      </c>
      <c r="C896" s="368" t="s">
        <v>472</v>
      </c>
      <c r="D896" s="368" t="s">
        <v>3107</v>
      </c>
      <c r="E896" s="370">
        <v>48</v>
      </c>
      <c r="F896" s="371">
        <f t="shared" si="52"/>
        <v>0.48</v>
      </c>
      <c r="G896" s="371">
        <f t="shared" si="53"/>
        <v>2</v>
      </c>
      <c r="H896" s="371" t="str">
        <f t="shared" si="54"/>
        <v/>
      </c>
      <c r="I896" s="371">
        <f t="shared" si="55"/>
        <v>2</v>
      </c>
    </row>
    <row r="897" spans="1:9" x14ac:dyDescent="0.15">
      <c r="A897" s="368" t="s">
        <v>5798</v>
      </c>
      <c r="B897" s="368" t="s">
        <v>3109</v>
      </c>
      <c r="C897" s="368" t="s">
        <v>472</v>
      </c>
      <c r="D897" s="368" t="s">
        <v>3110</v>
      </c>
      <c r="E897" s="370">
        <v>51</v>
      </c>
      <c r="F897" s="371">
        <f t="shared" si="52"/>
        <v>0.51</v>
      </c>
      <c r="G897" s="371">
        <f t="shared" si="53"/>
        <v>2</v>
      </c>
      <c r="H897" s="371" t="str">
        <f t="shared" si="54"/>
        <v/>
      </c>
      <c r="I897" s="371">
        <f t="shared" si="55"/>
        <v>2</v>
      </c>
    </row>
    <row r="898" spans="1:9" x14ac:dyDescent="0.15">
      <c r="A898" s="368" t="s">
        <v>5798</v>
      </c>
      <c r="B898" s="368" t="s">
        <v>3112</v>
      </c>
      <c r="C898" s="368" t="s">
        <v>472</v>
      </c>
      <c r="D898" s="368" t="s">
        <v>3113</v>
      </c>
      <c r="E898" s="370">
        <v>26</v>
      </c>
      <c r="F898" s="371">
        <f t="shared" ref="F898:F961" si="56">IF(A898="都道府県",E898/100000,IF(A898="市区町村",E898/100,"エラー"))</f>
        <v>0.26</v>
      </c>
      <c r="G898" s="371">
        <f t="shared" ref="G898:G961" si="57">IF(F898&lt;&gt;"エラー",IF(F898&gt;=$N$16,1,IF(F898&lt;=$N$18,3,2)),"エラー")</f>
        <v>2</v>
      </c>
      <c r="H898" s="371" t="str">
        <f t="shared" ref="H898:H961" si="58">IF(_xlfn.IFNA(VLOOKUP(B898,$T:$T,1,0),"")="","","〇")</f>
        <v/>
      </c>
      <c r="I898" s="371">
        <f t="shared" ref="I898:I961" si="59">IF(H898="〇",1,G898)</f>
        <v>2</v>
      </c>
    </row>
    <row r="899" spans="1:9" x14ac:dyDescent="0.15">
      <c r="A899" s="368" t="s">
        <v>5798</v>
      </c>
      <c r="B899" s="368" t="s">
        <v>3115</v>
      </c>
      <c r="C899" s="368" t="s">
        <v>472</v>
      </c>
      <c r="D899" s="368" t="s">
        <v>3116</v>
      </c>
      <c r="E899" s="370">
        <v>27</v>
      </c>
      <c r="F899" s="371">
        <f t="shared" si="56"/>
        <v>0.27</v>
      </c>
      <c r="G899" s="371">
        <f t="shared" si="57"/>
        <v>2</v>
      </c>
      <c r="H899" s="371" t="str">
        <f t="shared" si="58"/>
        <v/>
      </c>
      <c r="I899" s="371">
        <f t="shared" si="59"/>
        <v>2</v>
      </c>
    </row>
    <row r="900" spans="1:9" x14ac:dyDescent="0.15">
      <c r="A900" s="368" t="s">
        <v>5798</v>
      </c>
      <c r="B900" s="368" t="s">
        <v>3118</v>
      </c>
      <c r="C900" s="368" t="s">
        <v>472</v>
      </c>
      <c r="D900" s="368" t="s">
        <v>2034</v>
      </c>
      <c r="E900" s="370">
        <v>28</v>
      </c>
      <c r="F900" s="371">
        <f t="shared" si="56"/>
        <v>0.28000000000000003</v>
      </c>
      <c r="G900" s="371">
        <f t="shared" si="57"/>
        <v>2</v>
      </c>
      <c r="H900" s="371" t="str">
        <f t="shared" si="58"/>
        <v/>
      </c>
      <c r="I900" s="371">
        <f t="shared" si="59"/>
        <v>2</v>
      </c>
    </row>
    <row r="901" spans="1:9" x14ac:dyDescent="0.15">
      <c r="A901" s="368" t="s">
        <v>5798</v>
      </c>
      <c r="B901" s="368" t="s">
        <v>3120</v>
      </c>
      <c r="C901" s="368" t="s">
        <v>472</v>
      </c>
      <c r="D901" s="368" t="s">
        <v>3121</v>
      </c>
      <c r="E901" s="370">
        <v>56</v>
      </c>
      <c r="F901" s="371">
        <f t="shared" si="56"/>
        <v>0.56000000000000005</v>
      </c>
      <c r="G901" s="371">
        <f t="shared" si="57"/>
        <v>2</v>
      </c>
      <c r="H901" s="371" t="str">
        <f t="shared" si="58"/>
        <v/>
      </c>
      <c r="I901" s="371">
        <f t="shared" si="59"/>
        <v>2</v>
      </c>
    </row>
    <row r="902" spans="1:9" x14ac:dyDescent="0.15">
      <c r="A902" s="368" t="s">
        <v>5798</v>
      </c>
      <c r="B902" s="368" t="s">
        <v>3123</v>
      </c>
      <c r="C902" s="368" t="s">
        <v>472</v>
      </c>
      <c r="D902" s="368" t="s">
        <v>3124</v>
      </c>
      <c r="E902" s="370">
        <v>14</v>
      </c>
      <c r="F902" s="371">
        <f t="shared" si="56"/>
        <v>0.14000000000000001</v>
      </c>
      <c r="G902" s="371">
        <f t="shared" si="57"/>
        <v>2</v>
      </c>
      <c r="H902" s="371" t="str">
        <f t="shared" si="58"/>
        <v/>
      </c>
      <c r="I902" s="371">
        <f t="shared" si="59"/>
        <v>2</v>
      </c>
    </row>
    <row r="903" spans="1:9" x14ac:dyDescent="0.15">
      <c r="A903" s="368" t="s">
        <v>5798</v>
      </c>
      <c r="B903" s="368" t="s">
        <v>3126</v>
      </c>
      <c r="C903" s="368" t="s">
        <v>472</v>
      </c>
      <c r="D903" s="368" t="s">
        <v>3127</v>
      </c>
      <c r="E903" s="370">
        <v>25</v>
      </c>
      <c r="F903" s="371">
        <f t="shared" si="56"/>
        <v>0.25</v>
      </c>
      <c r="G903" s="371">
        <f t="shared" si="57"/>
        <v>2</v>
      </c>
      <c r="H903" s="371" t="str">
        <f t="shared" si="58"/>
        <v/>
      </c>
      <c r="I903" s="371">
        <f t="shared" si="59"/>
        <v>2</v>
      </c>
    </row>
    <row r="904" spans="1:9" x14ac:dyDescent="0.15">
      <c r="A904" s="368" t="s">
        <v>5798</v>
      </c>
      <c r="B904" s="368" t="s">
        <v>3129</v>
      </c>
      <c r="C904" s="368" t="s">
        <v>472</v>
      </c>
      <c r="D904" s="368" t="s">
        <v>3130</v>
      </c>
      <c r="E904" s="370">
        <v>160</v>
      </c>
      <c r="F904" s="371">
        <f t="shared" si="56"/>
        <v>1.6</v>
      </c>
      <c r="G904" s="371">
        <f t="shared" si="57"/>
        <v>1</v>
      </c>
      <c r="H904" s="371" t="str">
        <f t="shared" si="58"/>
        <v/>
      </c>
      <c r="I904" s="371">
        <f t="shared" si="59"/>
        <v>1</v>
      </c>
    </row>
    <row r="905" spans="1:9" x14ac:dyDescent="0.15">
      <c r="A905" s="368" t="s">
        <v>5798</v>
      </c>
      <c r="B905" s="368" t="s">
        <v>3132</v>
      </c>
      <c r="C905" s="368" t="s">
        <v>472</v>
      </c>
      <c r="D905" s="368" t="s">
        <v>3133</v>
      </c>
      <c r="E905" s="370">
        <v>60</v>
      </c>
      <c r="F905" s="371">
        <f t="shared" si="56"/>
        <v>0.6</v>
      </c>
      <c r="G905" s="371">
        <f t="shared" si="57"/>
        <v>2</v>
      </c>
      <c r="H905" s="371" t="str">
        <f t="shared" si="58"/>
        <v/>
      </c>
      <c r="I905" s="371">
        <f t="shared" si="59"/>
        <v>2</v>
      </c>
    </row>
    <row r="906" spans="1:9" x14ac:dyDescent="0.15">
      <c r="A906" s="368" t="s">
        <v>5798</v>
      </c>
      <c r="B906" s="368" t="s">
        <v>3135</v>
      </c>
      <c r="C906" s="368" t="s">
        <v>472</v>
      </c>
      <c r="D906" s="368" t="s">
        <v>3136</v>
      </c>
      <c r="E906" s="370">
        <v>32</v>
      </c>
      <c r="F906" s="371">
        <f t="shared" si="56"/>
        <v>0.32</v>
      </c>
      <c r="G906" s="371">
        <f t="shared" si="57"/>
        <v>2</v>
      </c>
      <c r="H906" s="371" t="str">
        <f t="shared" si="58"/>
        <v/>
      </c>
      <c r="I906" s="371">
        <f t="shared" si="59"/>
        <v>2</v>
      </c>
    </row>
    <row r="907" spans="1:9" x14ac:dyDescent="0.15">
      <c r="A907" s="368" t="s">
        <v>5798</v>
      </c>
      <c r="B907" s="368" t="s">
        <v>3138</v>
      </c>
      <c r="C907" s="368" t="s">
        <v>472</v>
      </c>
      <c r="D907" s="368" t="s">
        <v>3139</v>
      </c>
      <c r="E907" s="370">
        <v>24</v>
      </c>
      <c r="F907" s="371">
        <f t="shared" si="56"/>
        <v>0.24</v>
      </c>
      <c r="G907" s="371">
        <f t="shared" si="57"/>
        <v>2</v>
      </c>
      <c r="H907" s="371" t="str">
        <f t="shared" si="58"/>
        <v/>
      </c>
      <c r="I907" s="371">
        <f t="shared" si="59"/>
        <v>2</v>
      </c>
    </row>
    <row r="908" spans="1:9" x14ac:dyDescent="0.15">
      <c r="A908" s="368" t="s">
        <v>5798</v>
      </c>
      <c r="B908" s="368" t="s">
        <v>3141</v>
      </c>
      <c r="C908" s="368" t="s">
        <v>472</v>
      </c>
      <c r="D908" s="368" t="s">
        <v>3142</v>
      </c>
      <c r="E908" s="370">
        <v>22</v>
      </c>
      <c r="F908" s="371">
        <f t="shared" si="56"/>
        <v>0.22</v>
      </c>
      <c r="G908" s="371">
        <f t="shared" si="57"/>
        <v>2</v>
      </c>
      <c r="H908" s="371" t="str">
        <f t="shared" si="58"/>
        <v/>
      </c>
      <c r="I908" s="371">
        <f t="shared" si="59"/>
        <v>2</v>
      </c>
    </row>
    <row r="909" spans="1:9" x14ac:dyDescent="0.15">
      <c r="A909" s="368" t="s">
        <v>5798</v>
      </c>
      <c r="B909" s="368" t="s">
        <v>3144</v>
      </c>
      <c r="C909" s="368" t="s">
        <v>472</v>
      </c>
      <c r="D909" s="368" t="s">
        <v>3145</v>
      </c>
      <c r="E909" s="370">
        <v>52</v>
      </c>
      <c r="F909" s="371">
        <f t="shared" si="56"/>
        <v>0.52</v>
      </c>
      <c r="G909" s="371">
        <f t="shared" si="57"/>
        <v>2</v>
      </c>
      <c r="H909" s="371" t="str">
        <f t="shared" si="58"/>
        <v/>
      </c>
      <c r="I909" s="371">
        <f t="shared" si="59"/>
        <v>2</v>
      </c>
    </row>
    <row r="910" spans="1:9" x14ac:dyDescent="0.15">
      <c r="A910" s="368" t="s">
        <v>5798</v>
      </c>
      <c r="B910" s="368" t="s">
        <v>3147</v>
      </c>
      <c r="C910" s="368" t="s">
        <v>472</v>
      </c>
      <c r="D910" s="368" t="s">
        <v>3148</v>
      </c>
      <c r="E910" s="370">
        <v>53</v>
      </c>
      <c r="F910" s="371">
        <f t="shared" si="56"/>
        <v>0.53</v>
      </c>
      <c r="G910" s="371">
        <f t="shared" si="57"/>
        <v>2</v>
      </c>
      <c r="H910" s="371" t="str">
        <f t="shared" si="58"/>
        <v/>
      </c>
      <c r="I910" s="371">
        <f t="shared" si="59"/>
        <v>2</v>
      </c>
    </row>
    <row r="911" spans="1:9" x14ac:dyDescent="0.15">
      <c r="A911" s="368" t="s">
        <v>5798</v>
      </c>
      <c r="B911" s="368" t="s">
        <v>3150</v>
      </c>
      <c r="C911" s="368" t="s">
        <v>472</v>
      </c>
      <c r="D911" s="368" t="s">
        <v>3151</v>
      </c>
      <c r="E911" s="370">
        <v>37</v>
      </c>
      <c r="F911" s="371">
        <f t="shared" si="56"/>
        <v>0.37</v>
      </c>
      <c r="G911" s="371">
        <f t="shared" si="57"/>
        <v>2</v>
      </c>
      <c r="H911" s="371" t="str">
        <f t="shared" si="58"/>
        <v/>
      </c>
      <c r="I911" s="371">
        <f t="shared" si="59"/>
        <v>2</v>
      </c>
    </row>
    <row r="912" spans="1:9" x14ac:dyDescent="0.15">
      <c r="A912" s="368" t="s">
        <v>5798</v>
      </c>
      <c r="B912" s="368" t="s">
        <v>3153</v>
      </c>
      <c r="C912" s="368" t="s">
        <v>472</v>
      </c>
      <c r="D912" s="368" t="s">
        <v>3154</v>
      </c>
      <c r="E912" s="370">
        <v>47</v>
      </c>
      <c r="F912" s="371">
        <f t="shared" si="56"/>
        <v>0.47</v>
      </c>
      <c r="G912" s="371">
        <f t="shared" si="57"/>
        <v>2</v>
      </c>
      <c r="H912" s="371" t="str">
        <f t="shared" si="58"/>
        <v/>
      </c>
      <c r="I912" s="371">
        <f t="shared" si="59"/>
        <v>2</v>
      </c>
    </row>
    <row r="913" spans="1:9" x14ac:dyDescent="0.15">
      <c r="A913" s="368" t="s">
        <v>5798</v>
      </c>
      <c r="B913" s="368" t="s">
        <v>3156</v>
      </c>
      <c r="C913" s="368" t="s">
        <v>472</v>
      </c>
      <c r="D913" s="368" t="s">
        <v>3157</v>
      </c>
      <c r="E913" s="370">
        <v>56</v>
      </c>
      <c r="F913" s="371">
        <f t="shared" si="56"/>
        <v>0.56000000000000005</v>
      </c>
      <c r="G913" s="371">
        <f t="shared" si="57"/>
        <v>2</v>
      </c>
      <c r="H913" s="371" t="str">
        <f t="shared" si="58"/>
        <v/>
      </c>
      <c r="I913" s="371">
        <f t="shared" si="59"/>
        <v>2</v>
      </c>
    </row>
    <row r="914" spans="1:9" x14ac:dyDescent="0.15">
      <c r="A914" s="368" t="s">
        <v>5798</v>
      </c>
      <c r="B914" s="368" t="s">
        <v>3159</v>
      </c>
      <c r="C914" s="368" t="s">
        <v>472</v>
      </c>
      <c r="D914" s="368" t="s">
        <v>3160</v>
      </c>
      <c r="E914" s="370">
        <v>37</v>
      </c>
      <c r="F914" s="371">
        <f t="shared" si="56"/>
        <v>0.37</v>
      </c>
      <c r="G914" s="371">
        <f t="shared" si="57"/>
        <v>2</v>
      </c>
      <c r="H914" s="371" t="str">
        <f t="shared" si="58"/>
        <v/>
      </c>
      <c r="I914" s="371">
        <f t="shared" si="59"/>
        <v>2</v>
      </c>
    </row>
    <row r="915" spans="1:9" x14ac:dyDescent="0.15">
      <c r="A915" s="368" t="s">
        <v>5798</v>
      </c>
      <c r="B915" s="368" t="s">
        <v>3162</v>
      </c>
      <c r="C915" s="368" t="s">
        <v>472</v>
      </c>
      <c r="D915" s="368" t="s">
        <v>3163</v>
      </c>
      <c r="E915" s="370">
        <v>54</v>
      </c>
      <c r="F915" s="371">
        <f t="shared" si="56"/>
        <v>0.54</v>
      </c>
      <c r="G915" s="371">
        <f t="shared" si="57"/>
        <v>2</v>
      </c>
      <c r="H915" s="371" t="str">
        <f t="shared" si="58"/>
        <v/>
      </c>
      <c r="I915" s="371">
        <f t="shared" si="59"/>
        <v>2</v>
      </c>
    </row>
    <row r="916" spans="1:9" x14ac:dyDescent="0.15">
      <c r="A916" s="368" t="s">
        <v>5798</v>
      </c>
      <c r="B916" s="368" t="s">
        <v>3165</v>
      </c>
      <c r="C916" s="368" t="s">
        <v>472</v>
      </c>
      <c r="D916" s="368" t="s">
        <v>3166</v>
      </c>
      <c r="E916" s="370">
        <v>21</v>
      </c>
      <c r="F916" s="371">
        <f t="shared" si="56"/>
        <v>0.21</v>
      </c>
      <c r="G916" s="371">
        <f t="shared" si="57"/>
        <v>2</v>
      </c>
      <c r="H916" s="371" t="str">
        <f t="shared" si="58"/>
        <v/>
      </c>
      <c r="I916" s="371">
        <f t="shared" si="59"/>
        <v>2</v>
      </c>
    </row>
    <row r="917" spans="1:9" x14ac:dyDescent="0.15">
      <c r="A917" s="368" t="s">
        <v>5798</v>
      </c>
      <c r="B917" s="368" t="s">
        <v>3168</v>
      </c>
      <c r="C917" s="368" t="s">
        <v>472</v>
      </c>
      <c r="D917" s="368" t="s">
        <v>3169</v>
      </c>
      <c r="E917" s="370">
        <v>46</v>
      </c>
      <c r="F917" s="371">
        <f t="shared" si="56"/>
        <v>0.46</v>
      </c>
      <c r="G917" s="371">
        <f t="shared" si="57"/>
        <v>2</v>
      </c>
      <c r="H917" s="371" t="str">
        <f t="shared" si="58"/>
        <v/>
      </c>
      <c r="I917" s="371">
        <f t="shared" si="59"/>
        <v>2</v>
      </c>
    </row>
    <row r="918" spans="1:9" x14ac:dyDescent="0.15">
      <c r="A918" s="368" t="s">
        <v>5798</v>
      </c>
      <c r="B918" s="368" t="s">
        <v>3171</v>
      </c>
      <c r="C918" s="368" t="s">
        <v>472</v>
      </c>
      <c r="D918" s="368" t="s">
        <v>3172</v>
      </c>
      <c r="E918" s="370">
        <v>39</v>
      </c>
      <c r="F918" s="371">
        <f t="shared" si="56"/>
        <v>0.39</v>
      </c>
      <c r="G918" s="371">
        <f t="shared" si="57"/>
        <v>2</v>
      </c>
      <c r="H918" s="371" t="str">
        <f t="shared" si="58"/>
        <v/>
      </c>
      <c r="I918" s="371">
        <f t="shared" si="59"/>
        <v>2</v>
      </c>
    </row>
    <row r="919" spans="1:9" x14ac:dyDescent="0.15">
      <c r="A919" s="368" t="s">
        <v>5798</v>
      </c>
      <c r="B919" s="368" t="s">
        <v>3174</v>
      </c>
      <c r="C919" s="368" t="s">
        <v>472</v>
      </c>
      <c r="D919" s="368" t="s">
        <v>3175</v>
      </c>
      <c r="E919" s="370">
        <v>42</v>
      </c>
      <c r="F919" s="371">
        <f t="shared" si="56"/>
        <v>0.42</v>
      </c>
      <c r="G919" s="371">
        <f t="shared" si="57"/>
        <v>2</v>
      </c>
      <c r="H919" s="371" t="str">
        <f t="shared" si="58"/>
        <v/>
      </c>
      <c r="I919" s="371">
        <f t="shared" si="59"/>
        <v>2</v>
      </c>
    </row>
    <row r="920" spans="1:9" x14ac:dyDescent="0.15">
      <c r="A920" s="368" t="s">
        <v>5798</v>
      </c>
      <c r="B920" s="368" t="s">
        <v>3177</v>
      </c>
      <c r="C920" s="368" t="s">
        <v>472</v>
      </c>
      <c r="D920" s="368" t="s">
        <v>3178</v>
      </c>
      <c r="E920" s="370">
        <v>19</v>
      </c>
      <c r="F920" s="371">
        <f t="shared" si="56"/>
        <v>0.19</v>
      </c>
      <c r="G920" s="371">
        <f t="shared" si="57"/>
        <v>2</v>
      </c>
      <c r="H920" s="371" t="str">
        <f t="shared" si="58"/>
        <v/>
      </c>
      <c r="I920" s="371">
        <f t="shared" si="59"/>
        <v>2</v>
      </c>
    </row>
    <row r="921" spans="1:9" x14ac:dyDescent="0.15">
      <c r="A921" s="368" t="s">
        <v>5798</v>
      </c>
      <c r="B921" s="368" t="s">
        <v>3180</v>
      </c>
      <c r="C921" s="368" t="s">
        <v>472</v>
      </c>
      <c r="D921" s="368" t="s">
        <v>3181</v>
      </c>
      <c r="E921" s="370">
        <v>25</v>
      </c>
      <c r="F921" s="371">
        <f t="shared" si="56"/>
        <v>0.25</v>
      </c>
      <c r="G921" s="371">
        <f t="shared" si="57"/>
        <v>2</v>
      </c>
      <c r="H921" s="371" t="str">
        <f t="shared" si="58"/>
        <v/>
      </c>
      <c r="I921" s="371">
        <f t="shared" si="59"/>
        <v>2</v>
      </c>
    </row>
    <row r="922" spans="1:9" x14ac:dyDescent="0.15">
      <c r="A922" s="368" t="s">
        <v>5798</v>
      </c>
      <c r="B922" s="368" t="s">
        <v>3183</v>
      </c>
      <c r="C922" s="368" t="s">
        <v>472</v>
      </c>
      <c r="D922" s="368" t="s">
        <v>3184</v>
      </c>
      <c r="E922" s="370">
        <v>14</v>
      </c>
      <c r="F922" s="371">
        <f t="shared" si="56"/>
        <v>0.14000000000000001</v>
      </c>
      <c r="G922" s="371">
        <f t="shared" si="57"/>
        <v>2</v>
      </c>
      <c r="H922" s="371" t="str">
        <f t="shared" si="58"/>
        <v/>
      </c>
      <c r="I922" s="371">
        <f t="shared" si="59"/>
        <v>2</v>
      </c>
    </row>
    <row r="923" spans="1:9" x14ac:dyDescent="0.15">
      <c r="A923" s="368" t="s">
        <v>5798</v>
      </c>
      <c r="B923" s="368" t="s">
        <v>3186</v>
      </c>
      <c r="C923" s="368" t="s">
        <v>472</v>
      </c>
      <c r="D923" s="368" t="s">
        <v>3187</v>
      </c>
      <c r="E923" s="370">
        <v>11</v>
      </c>
      <c r="F923" s="371">
        <f t="shared" si="56"/>
        <v>0.11</v>
      </c>
      <c r="G923" s="371">
        <f t="shared" si="57"/>
        <v>2</v>
      </c>
      <c r="H923" s="371" t="str">
        <f t="shared" si="58"/>
        <v/>
      </c>
      <c r="I923" s="371">
        <f t="shared" si="59"/>
        <v>2</v>
      </c>
    </row>
    <row r="924" spans="1:9" x14ac:dyDescent="0.15">
      <c r="A924" s="368" t="s">
        <v>5798</v>
      </c>
      <c r="B924" s="368" t="s">
        <v>3189</v>
      </c>
      <c r="C924" s="368" t="s">
        <v>472</v>
      </c>
      <c r="D924" s="368" t="s">
        <v>3190</v>
      </c>
      <c r="E924" s="370">
        <v>22</v>
      </c>
      <c r="F924" s="371">
        <f t="shared" si="56"/>
        <v>0.22</v>
      </c>
      <c r="G924" s="371">
        <f t="shared" si="57"/>
        <v>2</v>
      </c>
      <c r="H924" s="371" t="str">
        <f t="shared" si="58"/>
        <v/>
      </c>
      <c r="I924" s="371">
        <f t="shared" si="59"/>
        <v>2</v>
      </c>
    </row>
    <row r="925" spans="1:9" x14ac:dyDescent="0.15">
      <c r="A925" s="368" t="s">
        <v>5798</v>
      </c>
      <c r="B925" s="368" t="s">
        <v>3192</v>
      </c>
      <c r="C925" s="368" t="s">
        <v>472</v>
      </c>
      <c r="D925" s="368" t="s">
        <v>3193</v>
      </c>
      <c r="E925" s="370">
        <v>11</v>
      </c>
      <c r="F925" s="371">
        <f t="shared" si="56"/>
        <v>0.11</v>
      </c>
      <c r="G925" s="371">
        <f t="shared" si="57"/>
        <v>2</v>
      </c>
      <c r="H925" s="371" t="str">
        <f t="shared" si="58"/>
        <v/>
      </c>
      <c r="I925" s="371">
        <f t="shared" si="59"/>
        <v>2</v>
      </c>
    </row>
    <row r="926" spans="1:9" x14ac:dyDescent="0.15">
      <c r="A926" s="368" t="s">
        <v>5798</v>
      </c>
      <c r="B926" s="368" t="s">
        <v>3195</v>
      </c>
      <c r="C926" s="368" t="s">
        <v>472</v>
      </c>
      <c r="D926" s="368" t="s">
        <v>3196</v>
      </c>
      <c r="E926" s="370">
        <v>15</v>
      </c>
      <c r="F926" s="371">
        <f t="shared" si="56"/>
        <v>0.15</v>
      </c>
      <c r="G926" s="371">
        <f t="shared" si="57"/>
        <v>2</v>
      </c>
      <c r="H926" s="371" t="str">
        <f t="shared" si="58"/>
        <v/>
      </c>
      <c r="I926" s="371">
        <f t="shared" si="59"/>
        <v>2</v>
      </c>
    </row>
    <row r="927" spans="1:9" x14ac:dyDescent="0.15">
      <c r="A927" s="368" t="s">
        <v>5798</v>
      </c>
      <c r="B927" s="368" t="s">
        <v>3198</v>
      </c>
      <c r="C927" s="368" t="s">
        <v>472</v>
      </c>
      <c r="D927" s="368" t="s">
        <v>3199</v>
      </c>
      <c r="E927" s="370">
        <v>15</v>
      </c>
      <c r="F927" s="371">
        <f t="shared" si="56"/>
        <v>0.15</v>
      </c>
      <c r="G927" s="371">
        <f t="shared" si="57"/>
        <v>2</v>
      </c>
      <c r="H927" s="371" t="str">
        <f t="shared" si="58"/>
        <v/>
      </c>
      <c r="I927" s="371">
        <f t="shared" si="59"/>
        <v>2</v>
      </c>
    </row>
    <row r="928" spans="1:9" x14ac:dyDescent="0.15">
      <c r="A928" s="368" t="s">
        <v>5798</v>
      </c>
      <c r="B928" s="368" t="s">
        <v>3201</v>
      </c>
      <c r="C928" s="368" t="s">
        <v>472</v>
      </c>
      <c r="D928" s="368" t="s">
        <v>3202</v>
      </c>
      <c r="E928" s="370">
        <v>25</v>
      </c>
      <c r="F928" s="371">
        <f t="shared" si="56"/>
        <v>0.25</v>
      </c>
      <c r="G928" s="371">
        <f t="shared" si="57"/>
        <v>2</v>
      </c>
      <c r="H928" s="371" t="str">
        <f t="shared" si="58"/>
        <v/>
      </c>
      <c r="I928" s="371">
        <f t="shared" si="59"/>
        <v>2</v>
      </c>
    </row>
    <row r="929" spans="1:9" x14ac:dyDescent="0.15">
      <c r="A929" s="368" t="s">
        <v>5798</v>
      </c>
      <c r="B929" s="368" t="s">
        <v>3204</v>
      </c>
      <c r="C929" s="368" t="s">
        <v>472</v>
      </c>
      <c r="D929" s="368" t="s">
        <v>3205</v>
      </c>
      <c r="E929" s="370">
        <v>30</v>
      </c>
      <c r="F929" s="371">
        <f t="shared" si="56"/>
        <v>0.3</v>
      </c>
      <c r="G929" s="371">
        <f t="shared" si="57"/>
        <v>2</v>
      </c>
      <c r="H929" s="371" t="str">
        <f t="shared" si="58"/>
        <v/>
      </c>
      <c r="I929" s="371">
        <f t="shared" si="59"/>
        <v>2</v>
      </c>
    </row>
    <row r="930" spans="1:9" x14ac:dyDescent="0.15">
      <c r="A930" s="368" t="s">
        <v>5798</v>
      </c>
      <c r="B930" s="368" t="s">
        <v>3207</v>
      </c>
      <c r="C930" s="368" t="s">
        <v>472</v>
      </c>
      <c r="D930" s="368" t="s">
        <v>3208</v>
      </c>
      <c r="E930" s="370">
        <v>15</v>
      </c>
      <c r="F930" s="371">
        <f t="shared" si="56"/>
        <v>0.15</v>
      </c>
      <c r="G930" s="371">
        <f t="shared" si="57"/>
        <v>2</v>
      </c>
      <c r="H930" s="371" t="str">
        <f t="shared" si="58"/>
        <v/>
      </c>
      <c r="I930" s="371">
        <f t="shared" si="59"/>
        <v>2</v>
      </c>
    </row>
    <row r="931" spans="1:9" x14ac:dyDescent="0.15">
      <c r="A931" s="368" t="s">
        <v>5798</v>
      </c>
      <c r="B931" s="368" t="s">
        <v>3210</v>
      </c>
      <c r="C931" s="368" t="s">
        <v>472</v>
      </c>
      <c r="D931" s="368" t="s">
        <v>3211</v>
      </c>
      <c r="E931" s="370">
        <v>24</v>
      </c>
      <c r="F931" s="371">
        <f t="shared" si="56"/>
        <v>0.24</v>
      </c>
      <c r="G931" s="371">
        <f t="shared" si="57"/>
        <v>2</v>
      </c>
      <c r="H931" s="371" t="str">
        <f t="shared" si="58"/>
        <v/>
      </c>
      <c r="I931" s="371">
        <f t="shared" si="59"/>
        <v>2</v>
      </c>
    </row>
    <row r="932" spans="1:9" x14ac:dyDescent="0.15">
      <c r="A932" s="368" t="s">
        <v>5798</v>
      </c>
      <c r="B932" s="368" t="s">
        <v>3213</v>
      </c>
      <c r="C932" s="368" t="s">
        <v>472</v>
      </c>
      <c r="D932" s="368" t="s">
        <v>3214</v>
      </c>
      <c r="E932" s="370">
        <v>23</v>
      </c>
      <c r="F932" s="371">
        <f t="shared" si="56"/>
        <v>0.23</v>
      </c>
      <c r="G932" s="371">
        <f t="shared" si="57"/>
        <v>2</v>
      </c>
      <c r="H932" s="371" t="str">
        <f t="shared" si="58"/>
        <v/>
      </c>
      <c r="I932" s="371">
        <f t="shared" si="59"/>
        <v>2</v>
      </c>
    </row>
    <row r="933" spans="1:9" x14ac:dyDescent="0.15">
      <c r="A933" s="368" t="s">
        <v>5798</v>
      </c>
      <c r="B933" s="368" t="s">
        <v>3216</v>
      </c>
      <c r="C933" s="368" t="s">
        <v>472</v>
      </c>
      <c r="D933" s="368" t="s">
        <v>3217</v>
      </c>
      <c r="E933" s="370">
        <v>26</v>
      </c>
      <c r="F933" s="371">
        <f t="shared" si="56"/>
        <v>0.26</v>
      </c>
      <c r="G933" s="371">
        <f t="shared" si="57"/>
        <v>2</v>
      </c>
      <c r="H933" s="371" t="str">
        <f t="shared" si="58"/>
        <v/>
      </c>
      <c r="I933" s="371">
        <f t="shared" si="59"/>
        <v>2</v>
      </c>
    </row>
    <row r="934" spans="1:9" x14ac:dyDescent="0.15">
      <c r="A934" s="368" t="s">
        <v>5798</v>
      </c>
      <c r="B934" s="368" t="s">
        <v>3219</v>
      </c>
      <c r="C934" s="368" t="s">
        <v>472</v>
      </c>
      <c r="D934" s="368" t="s">
        <v>3220</v>
      </c>
      <c r="E934" s="370">
        <v>19</v>
      </c>
      <c r="F934" s="371">
        <f t="shared" si="56"/>
        <v>0.19</v>
      </c>
      <c r="G934" s="371">
        <f t="shared" si="57"/>
        <v>2</v>
      </c>
      <c r="H934" s="371" t="str">
        <f t="shared" si="58"/>
        <v/>
      </c>
      <c r="I934" s="371">
        <f t="shared" si="59"/>
        <v>2</v>
      </c>
    </row>
    <row r="935" spans="1:9" x14ac:dyDescent="0.15">
      <c r="A935" s="368" t="s">
        <v>5798</v>
      </c>
      <c r="B935" s="368" t="s">
        <v>3222</v>
      </c>
      <c r="C935" s="368" t="s">
        <v>472</v>
      </c>
      <c r="D935" s="368" t="s">
        <v>3223</v>
      </c>
      <c r="E935" s="370">
        <v>24</v>
      </c>
      <c r="F935" s="371">
        <f t="shared" si="56"/>
        <v>0.24</v>
      </c>
      <c r="G935" s="371">
        <f t="shared" si="57"/>
        <v>2</v>
      </c>
      <c r="H935" s="371" t="str">
        <f t="shared" si="58"/>
        <v/>
      </c>
      <c r="I935" s="371">
        <f t="shared" si="59"/>
        <v>2</v>
      </c>
    </row>
    <row r="936" spans="1:9" x14ac:dyDescent="0.15">
      <c r="A936" s="368" t="s">
        <v>5798</v>
      </c>
      <c r="B936" s="368" t="s">
        <v>3225</v>
      </c>
      <c r="C936" s="368" t="s">
        <v>472</v>
      </c>
      <c r="D936" s="368" t="s">
        <v>3226</v>
      </c>
      <c r="E936" s="370">
        <v>26</v>
      </c>
      <c r="F936" s="371">
        <f t="shared" si="56"/>
        <v>0.26</v>
      </c>
      <c r="G936" s="371">
        <f t="shared" si="57"/>
        <v>2</v>
      </c>
      <c r="H936" s="371" t="str">
        <f t="shared" si="58"/>
        <v/>
      </c>
      <c r="I936" s="371">
        <f t="shared" si="59"/>
        <v>2</v>
      </c>
    </row>
    <row r="937" spans="1:9" x14ac:dyDescent="0.15">
      <c r="A937" s="368" t="s">
        <v>5798</v>
      </c>
      <c r="B937" s="368" t="s">
        <v>3228</v>
      </c>
      <c r="C937" s="368" t="s">
        <v>472</v>
      </c>
      <c r="D937" s="368" t="s">
        <v>3229</v>
      </c>
      <c r="E937" s="370">
        <v>17</v>
      </c>
      <c r="F937" s="371">
        <f t="shared" si="56"/>
        <v>0.17</v>
      </c>
      <c r="G937" s="371">
        <f t="shared" si="57"/>
        <v>2</v>
      </c>
      <c r="H937" s="371" t="str">
        <f t="shared" si="58"/>
        <v/>
      </c>
      <c r="I937" s="371">
        <f t="shared" si="59"/>
        <v>2</v>
      </c>
    </row>
    <row r="938" spans="1:9" x14ac:dyDescent="0.15">
      <c r="A938" s="368" t="s">
        <v>5798</v>
      </c>
      <c r="B938" s="368" t="s">
        <v>3231</v>
      </c>
      <c r="C938" s="368" t="s">
        <v>472</v>
      </c>
      <c r="D938" s="368" t="s">
        <v>3232</v>
      </c>
      <c r="E938" s="370">
        <v>13</v>
      </c>
      <c r="F938" s="371">
        <f t="shared" si="56"/>
        <v>0.13</v>
      </c>
      <c r="G938" s="371">
        <f t="shared" si="57"/>
        <v>2</v>
      </c>
      <c r="H938" s="371" t="str">
        <f t="shared" si="58"/>
        <v/>
      </c>
      <c r="I938" s="371">
        <f t="shared" si="59"/>
        <v>2</v>
      </c>
    </row>
    <row r="939" spans="1:9" x14ac:dyDescent="0.15">
      <c r="A939" s="368" t="s">
        <v>5798</v>
      </c>
      <c r="B939" s="368" t="s">
        <v>3234</v>
      </c>
      <c r="C939" s="368" t="s">
        <v>472</v>
      </c>
      <c r="D939" s="368" t="s">
        <v>3235</v>
      </c>
      <c r="E939" s="370">
        <v>42</v>
      </c>
      <c r="F939" s="371">
        <f t="shared" si="56"/>
        <v>0.42</v>
      </c>
      <c r="G939" s="371">
        <f t="shared" si="57"/>
        <v>2</v>
      </c>
      <c r="H939" s="371" t="str">
        <f t="shared" si="58"/>
        <v/>
      </c>
      <c r="I939" s="371">
        <f t="shared" si="59"/>
        <v>2</v>
      </c>
    </row>
    <row r="940" spans="1:9" x14ac:dyDescent="0.15">
      <c r="A940" s="368" t="s">
        <v>5798</v>
      </c>
      <c r="B940" s="368" t="s">
        <v>3237</v>
      </c>
      <c r="C940" s="368" t="s">
        <v>472</v>
      </c>
      <c r="D940" s="368" t="s">
        <v>3238</v>
      </c>
      <c r="E940" s="370">
        <v>40</v>
      </c>
      <c r="F940" s="371">
        <f t="shared" si="56"/>
        <v>0.4</v>
      </c>
      <c r="G940" s="371">
        <f t="shared" si="57"/>
        <v>2</v>
      </c>
      <c r="H940" s="371" t="str">
        <f t="shared" si="58"/>
        <v/>
      </c>
      <c r="I940" s="371">
        <f t="shared" si="59"/>
        <v>2</v>
      </c>
    </row>
    <row r="941" spans="1:9" x14ac:dyDescent="0.15">
      <c r="A941" s="368" t="s">
        <v>5798</v>
      </c>
      <c r="B941" s="368" t="s">
        <v>3240</v>
      </c>
      <c r="C941" s="368" t="s">
        <v>472</v>
      </c>
      <c r="D941" s="368" t="s">
        <v>3241</v>
      </c>
      <c r="E941" s="370">
        <v>16</v>
      </c>
      <c r="F941" s="371">
        <f t="shared" si="56"/>
        <v>0.16</v>
      </c>
      <c r="G941" s="371">
        <f t="shared" si="57"/>
        <v>2</v>
      </c>
      <c r="H941" s="371" t="str">
        <f t="shared" si="58"/>
        <v/>
      </c>
      <c r="I941" s="371">
        <f t="shared" si="59"/>
        <v>2</v>
      </c>
    </row>
    <row r="942" spans="1:9" x14ac:dyDescent="0.15">
      <c r="A942" s="368" t="s">
        <v>5798</v>
      </c>
      <c r="B942" s="368" t="s">
        <v>3243</v>
      </c>
      <c r="C942" s="368" t="s">
        <v>472</v>
      </c>
      <c r="D942" s="368" t="s">
        <v>1030</v>
      </c>
      <c r="E942" s="370">
        <v>32</v>
      </c>
      <c r="F942" s="371">
        <f t="shared" si="56"/>
        <v>0.32</v>
      </c>
      <c r="G942" s="371">
        <f t="shared" si="57"/>
        <v>2</v>
      </c>
      <c r="H942" s="371" t="str">
        <f t="shared" si="58"/>
        <v/>
      </c>
      <c r="I942" s="371">
        <f t="shared" si="59"/>
        <v>2</v>
      </c>
    </row>
    <row r="943" spans="1:9" x14ac:dyDescent="0.15">
      <c r="A943" s="368" t="s">
        <v>5798</v>
      </c>
      <c r="B943" s="368" t="s">
        <v>3245</v>
      </c>
      <c r="C943" s="368" t="s">
        <v>472</v>
      </c>
      <c r="D943" s="368" t="s">
        <v>3246</v>
      </c>
      <c r="E943" s="370">
        <v>34</v>
      </c>
      <c r="F943" s="371">
        <f t="shared" si="56"/>
        <v>0.34</v>
      </c>
      <c r="G943" s="371">
        <f t="shared" si="57"/>
        <v>2</v>
      </c>
      <c r="H943" s="371" t="str">
        <f t="shared" si="58"/>
        <v/>
      </c>
      <c r="I943" s="371">
        <f t="shared" si="59"/>
        <v>2</v>
      </c>
    </row>
    <row r="944" spans="1:9" x14ac:dyDescent="0.15">
      <c r="A944" s="368" t="s">
        <v>5798</v>
      </c>
      <c r="B944" s="368" t="s">
        <v>3248</v>
      </c>
      <c r="C944" s="368" t="s">
        <v>472</v>
      </c>
      <c r="D944" s="368" t="s">
        <v>3249</v>
      </c>
      <c r="E944" s="370">
        <v>43</v>
      </c>
      <c r="F944" s="371">
        <f t="shared" si="56"/>
        <v>0.43</v>
      </c>
      <c r="G944" s="371">
        <f t="shared" si="57"/>
        <v>2</v>
      </c>
      <c r="H944" s="371" t="str">
        <f t="shared" si="58"/>
        <v/>
      </c>
      <c r="I944" s="371">
        <f t="shared" si="59"/>
        <v>2</v>
      </c>
    </row>
    <row r="945" spans="1:9" x14ac:dyDescent="0.15">
      <c r="A945" s="368" t="s">
        <v>5798</v>
      </c>
      <c r="B945" s="368" t="s">
        <v>3251</v>
      </c>
      <c r="C945" s="368" t="s">
        <v>472</v>
      </c>
      <c r="D945" s="368" t="s">
        <v>3252</v>
      </c>
      <c r="E945" s="370">
        <v>22</v>
      </c>
      <c r="F945" s="371">
        <f t="shared" si="56"/>
        <v>0.22</v>
      </c>
      <c r="G945" s="371">
        <f t="shared" si="57"/>
        <v>2</v>
      </c>
      <c r="H945" s="371" t="str">
        <f t="shared" si="58"/>
        <v/>
      </c>
      <c r="I945" s="371">
        <f t="shared" si="59"/>
        <v>2</v>
      </c>
    </row>
    <row r="946" spans="1:9" x14ac:dyDescent="0.15">
      <c r="A946" s="368" t="s">
        <v>5798</v>
      </c>
      <c r="B946" s="368" t="s">
        <v>3254</v>
      </c>
      <c r="C946" s="368" t="s">
        <v>472</v>
      </c>
      <c r="D946" s="368" t="s">
        <v>3255</v>
      </c>
      <c r="E946" s="370">
        <v>63</v>
      </c>
      <c r="F946" s="371">
        <f t="shared" si="56"/>
        <v>0.63</v>
      </c>
      <c r="G946" s="371">
        <f t="shared" si="57"/>
        <v>2</v>
      </c>
      <c r="H946" s="371" t="str">
        <f t="shared" si="58"/>
        <v/>
      </c>
      <c r="I946" s="371">
        <f t="shared" si="59"/>
        <v>2</v>
      </c>
    </row>
    <row r="947" spans="1:9" x14ac:dyDescent="0.15">
      <c r="A947" s="368" t="s">
        <v>5798</v>
      </c>
      <c r="B947" s="368" t="s">
        <v>3257</v>
      </c>
      <c r="C947" s="368" t="s">
        <v>472</v>
      </c>
      <c r="D947" s="368" t="s">
        <v>3258</v>
      </c>
      <c r="E947" s="370">
        <v>40</v>
      </c>
      <c r="F947" s="371">
        <f t="shared" si="56"/>
        <v>0.4</v>
      </c>
      <c r="G947" s="371">
        <f t="shared" si="57"/>
        <v>2</v>
      </c>
      <c r="H947" s="371" t="str">
        <f t="shared" si="58"/>
        <v/>
      </c>
      <c r="I947" s="371">
        <f t="shared" si="59"/>
        <v>2</v>
      </c>
    </row>
    <row r="948" spans="1:9" x14ac:dyDescent="0.15">
      <c r="A948" s="368" t="s">
        <v>5798</v>
      </c>
      <c r="B948" s="368" t="s">
        <v>3260</v>
      </c>
      <c r="C948" s="368" t="s">
        <v>472</v>
      </c>
      <c r="D948" s="368" t="s">
        <v>2052</v>
      </c>
      <c r="E948" s="370">
        <v>29</v>
      </c>
      <c r="F948" s="371">
        <f t="shared" si="56"/>
        <v>0.28999999999999998</v>
      </c>
      <c r="G948" s="371">
        <f t="shared" si="57"/>
        <v>2</v>
      </c>
      <c r="H948" s="371" t="str">
        <f t="shared" si="58"/>
        <v/>
      </c>
      <c r="I948" s="371">
        <f t="shared" si="59"/>
        <v>2</v>
      </c>
    </row>
    <row r="949" spans="1:9" x14ac:dyDescent="0.15">
      <c r="A949" s="368" t="s">
        <v>5798</v>
      </c>
      <c r="B949" s="368" t="s">
        <v>3261</v>
      </c>
      <c r="C949" s="368" t="s">
        <v>472</v>
      </c>
      <c r="D949" s="368" t="s">
        <v>3262</v>
      </c>
      <c r="E949" s="370">
        <v>37</v>
      </c>
      <c r="F949" s="371">
        <f t="shared" si="56"/>
        <v>0.37</v>
      </c>
      <c r="G949" s="371">
        <f t="shared" si="57"/>
        <v>2</v>
      </c>
      <c r="H949" s="371" t="str">
        <f t="shared" si="58"/>
        <v/>
      </c>
      <c r="I949" s="371">
        <f t="shared" si="59"/>
        <v>2</v>
      </c>
    </row>
    <row r="950" spans="1:9" x14ac:dyDescent="0.15">
      <c r="A950" s="368" t="s">
        <v>5798</v>
      </c>
      <c r="B950" s="368" t="s">
        <v>3264</v>
      </c>
      <c r="C950" s="368" t="s">
        <v>472</v>
      </c>
      <c r="D950" s="368" t="s">
        <v>3265</v>
      </c>
      <c r="E950" s="370">
        <v>20</v>
      </c>
      <c r="F950" s="371">
        <f t="shared" si="56"/>
        <v>0.2</v>
      </c>
      <c r="G950" s="371">
        <f t="shared" si="57"/>
        <v>2</v>
      </c>
      <c r="H950" s="371" t="str">
        <f t="shared" si="58"/>
        <v/>
      </c>
      <c r="I950" s="371">
        <f t="shared" si="59"/>
        <v>2</v>
      </c>
    </row>
    <row r="951" spans="1:9" x14ac:dyDescent="0.15">
      <c r="A951" s="368" t="s">
        <v>5798</v>
      </c>
      <c r="B951" s="368" t="s">
        <v>3267</v>
      </c>
      <c r="C951" s="368" t="s">
        <v>472</v>
      </c>
      <c r="D951" s="368" t="s">
        <v>3268</v>
      </c>
      <c r="E951" s="370">
        <v>18</v>
      </c>
      <c r="F951" s="371">
        <f t="shared" si="56"/>
        <v>0.18</v>
      </c>
      <c r="G951" s="371">
        <f t="shared" si="57"/>
        <v>2</v>
      </c>
      <c r="H951" s="371" t="str">
        <f t="shared" si="58"/>
        <v/>
      </c>
      <c r="I951" s="371">
        <f t="shared" si="59"/>
        <v>2</v>
      </c>
    </row>
    <row r="952" spans="1:9" x14ac:dyDescent="0.15">
      <c r="A952" s="368" t="s">
        <v>5798</v>
      </c>
      <c r="B952" s="368" t="s">
        <v>3270</v>
      </c>
      <c r="C952" s="368" t="s">
        <v>472</v>
      </c>
      <c r="D952" s="368" t="s">
        <v>3271</v>
      </c>
      <c r="E952" s="370">
        <v>31</v>
      </c>
      <c r="F952" s="371">
        <f t="shared" si="56"/>
        <v>0.31</v>
      </c>
      <c r="G952" s="371">
        <f t="shared" si="57"/>
        <v>2</v>
      </c>
      <c r="H952" s="371" t="str">
        <f t="shared" si="58"/>
        <v/>
      </c>
      <c r="I952" s="371">
        <f t="shared" si="59"/>
        <v>2</v>
      </c>
    </row>
    <row r="953" spans="1:9" x14ac:dyDescent="0.15">
      <c r="A953" s="368" t="s">
        <v>5798</v>
      </c>
      <c r="B953" s="368" t="s">
        <v>3273</v>
      </c>
      <c r="C953" s="368" t="s">
        <v>472</v>
      </c>
      <c r="D953" s="368" t="s">
        <v>3274</v>
      </c>
      <c r="E953" s="370">
        <v>13</v>
      </c>
      <c r="F953" s="371">
        <f t="shared" si="56"/>
        <v>0.13</v>
      </c>
      <c r="G953" s="371">
        <f t="shared" si="57"/>
        <v>2</v>
      </c>
      <c r="H953" s="371" t="str">
        <f t="shared" si="58"/>
        <v/>
      </c>
      <c r="I953" s="371">
        <f t="shared" si="59"/>
        <v>2</v>
      </c>
    </row>
    <row r="954" spans="1:9" x14ac:dyDescent="0.15">
      <c r="A954" s="368" t="s">
        <v>5798</v>
      </c>
      <c r="B954" s="368" t="s">
        <v>3276</v>
      </c>
      <c r="C954" s="368" t="s">
        <v>472</v>
      </c>
      <c r="D954" s="368" t="s">
        <v>3277</v>
      </c>
      <c r="E954" s="370">
        <v>25</v>
      </c>
      <c r="F954" s="371">
        <f t="shared" si="56"/>
        <v>0.25</v>
      </c>
      <c r="G954" s="371">
        <f t="shared" si="57"/>
        <v>2</v>
      </c>
      <c r="H954" s="371" t="str">
        <f t="shared" si="58"/>
        <v/>
      </c>
      <c r="I954" s="371">
        <f t="shared" si="59"/>
        <v>2</v>
      </c>
    </row>
    <row r="955" spans="1:9" x14ac:dyDescent="0.15">
      <c r="A955" s="368" t="s">
        <v>5798</v>
      </c>
      <c r="B955" s="368" t="s">
        <v>3279</v>
      </c>
      <c r="C955" s="368" t="s">
        <v>472</v>
      </c>
      <c r="D955" s="368" t="s">
        <v>3280</v>
      </c>
      <c r="E955" s="370">
        <v>13</v>
      </c>
      <c r="F955" s="371">
        <f t="shared" si="56"/>
        <v>0.13</v>
      </c>
      <c r="G955" s="371">
        <f t="shared" si="57"/>
        <v>2</v>
      </c>
      <c r="H955" s="371" t="str">
        <f t="shared" si="58"/>
        <v/>
      </c>
      <c r="I955" s="371">
        <f t="shared" si="59"/>
        <v>2</v>
      </c>
    </row>
    <row r="956" spans="1:9" x14ac:dyDescent="0.15">
      <c r="A956" s="368" t="s">
        <v>5798</v>
      </c>
      <c r="B956" s="368" t="s">
        <v>3284</v>
      </c>
      <c r="C956" s="368" t="s">
        <v>473</v>
      </c>
      <c r="D956" s="368" t="s">
        <v>3285</v>
      </c>
      <c r="E956" s="370">
        <v>81</v>
      </c>
      <c r="F956" s="371">
        <f t="shared" si="56"/>
        <v>0.81</v>
      </c>
      <c r="G956" s="371">
        <f t="shared" si="57"/>
        <v>2</v>
      </c>
      <c r="H956" s="371" t="str">
        <f t="shared" si="58"/>
        <v/>
      </c>
      <c r="I956" s="371">
        <f t="shared" si="59"/>
        <v>2</v>
      </c>
    </row>
    <row r="957" spans="1:9" x14ac:dyDescent="0.15">
      <c r="A957" s="368" t="s">
        <v>5798</v>
      </c>
      <c r="B957" s="368" t="s">
        <v>3287</v>
      </c>
      <c r="C957" s="368" t="s">
        <v>473</v>
      </c>
      <c r="D957" s="368" t="s">
        <v>3288</v>
      </c>
      <c r="E957" s="370">
        <v>84</v>
      </c>
      <c r="F957" s="371">
        <f t="shared" si="56"/>
        <v>0.84</v>
      </c>
      <c r="G957" s="371">
        <f t="shared" si="57"/>
        <v>2</v>
      </c>
      <c r="H957" s="371" t="str">
        <f t="shared" si="58"/>
        <v/>
      </c>
      <c r="I957" s="371">
        <f t="shared" si="59"/>
        <v>2</v>
      </c>
    </row>
    <row r="958" spans="1:9" x14ac:dyDescent="0.15">
      <c r="A958" s="368" t="s">
        <v>5798</v>
      </c>
      <c r="B958" s="368" t="s">
        <v>3290</v>
      </c>
      <c r="C958" s="368" t="s">
        <v>473</v>
      </c>
      <c r="D958" s="368" t="s">
        <v>3291</v>
      </c>
      <c r="E958" s="370">
        <v>54</v>
      </c>
      <c r="F958" s="371">
        <f t="shared" si="56"/>
        <v>0.54</v>
      </c>
      <c r="G958" s="371">
        <f t="shared" si="57"/>
        <v>2</v>
      </c>
      <c r="H958" s="371" t="str">
        <f t="shared" si="58"/>
        <v/>
      </c>
      <c r="I958" s="371">
        <f t="shared" si="59"/>
        <v>2</v>
      </c>
    </row>
    <row r="959" spans="1:9" x14ac:dyDescent="0.15">
      <c r="A959" s="368" t="s">
        <v>5798</v>
      </c>
      <c r="B959" s="368" t="s">
        <v>3293</v>
      </c>
      <c r="C959" s="368" t="s">
        <v>473</v>
      </c>
      <c r="D959" s="368" t="s">
        <v>3294</v>
      </c>
      <c r="E959" s="370">
        <v>68</v>
      </c>
      <c r="F959" s="371">
        <f t="shared" si="56"/>
        <v>0.68</v>
      </c>
      <c r="G959" s="371">
        <f t="shared" si="57"/>
        <v>2</v>
      </c>
      <c r="H959" s="371" t="str">
        <f t="shared" si="58"/>
        <v/>
      </c>
      <c r="I959" s="371">
        <f t="shared" si="59"/>
        <v>2</v>
      </c>
    </row>
    <row r="960" spans="1:9" x14ac:dyDescent="0.15">
      <c r="A960" s="368" t="s">
        <v>5798</v>
      </c>
      <c r="B960" s="368" t="s">
        <v>3296</v>
      </c>
      <c r="C960" s="368" t="s">
        <v>473</v>
      </c>
      <c r="D960" s="368" t="s">
        <v>3297</v>
      </c>
      <c r="E960" s="370">
        <v>59</v>
      </c>
      <c r="F960" s="371">
        <f t="shared" si="56"/>
        <v>0.59</v>
      </c>
      <c r="G960" s="371">
        <f t="shared" si="57"/>
        <v>2</v>
      </c>
      <c r="H960" s="371" t="str">
        <f t="shared" si="58"/>
        <v/>
      </c>
      <c r="I960" s="371">
        <f t="shared" si="59"/>
        <v>2</v>
      </c>
    </row>
    <row r="961" spans="1:9" x14ac:dyDescent="0.15">
      <c r="A961" s="368" t="s">
        <v>5798</v>
      </c>
      <c r="B961" s="368" t="s">
        <v>3299</v>
      </c>
      <c r="C961" s="368" t="s">
        <v>473</v>
      </c>
      <c r="D961" s="368" t="s">
        <v>3300</v>
      </c>
      <c r="E961" s="370">
        <v>49</v>
      </c>
      <c r="F961" s="371">
        <f t="shared" si="56"/>
        <v>0.49</v>
      </c>
      <c r="G961" s="371">
        <f t="shared" si="57"/>
        <v>2</v>
      </c>
      <c r="H961" s="371" t="str">
        <f t="shared" si="58"/>
        <v/>
      </c>
      <c r="I961" s="371">
        <f t="shared" si="59"/>
        <v>2</v>
      </c>
    </row>
    <row r="962" spans="1:9" x14ac:dyDescent="0.15">
      <c r="A962" s="368" t="s">
        <v>5798</v>
      </c>
      <c r="B962" s="368" t="s">
        <v>3302</v>
      </c>
      <c r="C962" s="368" t="s">
        <v>473</v>
      </c>
      <c r="D962" s="368" t="s">
        <v>3303</v>
      </c>
      <c r="E962" s="370">
        <v>53</v>
      </c>
      <c r="F962" s="371">
        <f t="shared" ref="F962:F1025" si="60">IF(A962="都道府県",E962/100000,IF(A962="市区町村",E962/100,"エラー"))</f>
        <v>0.53</v>
      </c>
      <c r="G962" s="371">
        <f t="shared" ref="G962:G1025" si="61">IF(F962&lt;&gt;"エラー",IF(F962&gt;=$N$16,1,IF(F962&lt;=$N$18,3,2)),"エラー")</f>
        <v>2</v>
      </c>
      <c r="H962" s="371" t="str">
        <f t="shared" ref="H962:H1025" si="62">IF(_xlfn.IFNA(VLOOKUP(B962,$T:$T,1,0),"")="","","〇")</f>
        <v/>
      </c>
      <c r="I962" s="371">
        <f t="shared" ref="I962:I1025" si="63">IF(H962="〇",1,G962)</f>
        <v>2</v>
      </c>
    </row>
    <row r="963" spans="1:9" x14ac:dyDescent="0.15">
      <c r="A963" s="368" t="s">
        <v>5798</v>
      </c>
      <c r="B963" s="368" t="s">
        <v>3305</v>
      </c>
      <c r="C963" s="368" t="s">
        <v>473</v>
      </c>
      <c r="D963" s="368" t="s">
        <v>3306</v>
      </c>
      <c r="E963" s="370">
        <v>59</v>
      </c>
      <c r="F963" s="371">
        <f t="shared" si="60"/>
        <v>0.59</v>
      </c>
      <c r="G963" s="371">
        <f t="shared" si="61"/>
        <v>2</v>
      </c>
      <c r="H963" s="371" t="str">
        <f t="shared" si="62"/>
        <v/>
      </c>
      <c r="I963" s="371">
        <f t="shared" si="63"/>
        <v>2</v>
      </c>
    </row>
    <row r="964" spans="1:9" x14ac:dyDescent="0.15">
      <c r="A964" s="368" t="s">
        <v>5798</v>
      </c>
      <c r="B964" s="368" t="s">
        <v>3308</v>
      </c>
      <c r="C964" s="368" t="s">
        <v>473</v>
      </c>
      <c r="D964" s="368" t="s">
        <v>3309</v>
      </c>
      <c r="E964" s="370">
        <v>73</v>
      </c>
      <c r="F964" s="371">
        <f t="shared" si="60"/>
        <v>0.73</v>
      </c>
      <c r="G964" s="371">
        <f t="shared" si="61"/>
        <v>2</v>
      </c>
      <c r="H964" s="371" t="str">
        <f t="shared" si="62"/>
        <v/>
      </c>
      <c r="I964" s="371">
        <f t="shared" si="63"/>
        <v>2</v>
      </c>
    </row>
    <row r="965" spans="1:9" x14ac:dyDescent="0.15">
      <c r="A965" s="368" t="s">
        <v>5798</v>
      </c>
      <c r="B965" s="368" t="s">
        <v>3311</v>
      </c>
      <c r="C965" s="368" t="s">
        <v>473</v>
      </c>
      <c r="D965" s="368" t="s">
        <v>3312</v>
      </c>
      <c r="E965" s="370">
        <v>45</v>
      </c>
      <c r="F965" s="371">
        <f t="shared" si="60"/>
        <v>0.45</v>
      </c>
      <c r="G965" s="371">
        <f t="shared" si="61"/>
        <v>2</v>
      </c>
      <c r="H965" s="371" t="str">
        <f t="shared" si="62"/>
        <v/>
      </c>
      <c r="I965" s="371">
        <f t="shared" si="63"/>
        <v>2</v>
      </c>
    </row>
    <row r="966" spans="1:9" x14ac:dyDescent="0.15">
      <c r="A966" s="368" t="s">
        <v>5798</v>
      </c>
      <c r="B966" s="368" t="s">
        <v>3314</v>
      </c>
      <c r="C966" s="368" t="s">
        <v>473</v>
      </c>
      <c r="D966" s="368" t="s">
        <v>3315</v>
      </c>
      <c r="E966" s="370">
        <v>76</v>
      </c>
      <c r="F966" s="371">
        <f t="shared" si="60"/>
        <v>0.76</v>
      </c>
      <c r="G966" s="371">
        <f t="shared" si="61"/>
        <v>2</v>
      </c>
      <c r="H966" s="371" t="str">
        <f t="shared" si="62"/>
        <v/>
      </c>
      <c r="I966" s="371">
        <f t="shared" si="63"/>
        <v>2</v>
      </c>
    </row>
    <row r="967" spans="1:9" x14ac:dyDescent="0.15">
      <c r="A967" s="368" t="s">
        <v>5798</v>
      </c>
      <c r="B967" s="368" t="s">
        <v>3317</v>
      </c>
      <c r="C967" s="368" t="s">
        <v>473</v>
      </c>
      <c r="D967" s="368" t="s">
        <v>3318</v>
      </c>
      <c r="E967" s="370">
        <v>66</v>
      </c>
      <c r="F967" s="371">
        <f t="shared" si="60"/>
        <v>0.66</v>
      </c>
      <c r="G967" s="371">
        <f t="shared" si="61"/>
        <v>2</v>
      </c>
      <c r="H967" s="371" t="str">
        <f t="shared" si="62"/>
        <v/>
      </c>
      <c r="I967" s="371">
        <f t="shared" si="63"/>
        <v>2</v>
      </c>
    </row>
    <row r="968" spans="1:9" x14ac:dyDescent="0.15">
      <c r="A968" s="368" t="s">
        <v>5798</v>
      </c>
      <c r="B968" s="368" t="s">
        <v>3320</v>
      </c>
      <c r="C968" s="368" t="s">
        <v>473</v>
      </c>
      <c r="D968" s="368" t="s">
        <v>3321</v>
      </c>
      <c r="E968" s="370">
        <v>85</v>
      </c>
      <c r="F968" s="371">
        <f t="shared" si="60"/>
        <v>0.85</v>
      </c>
      <c r="G968" s="371">
        <f t="shared" si="61"/>
        <v>2</v>
      </c>
      <c r="H968" s="371" t="str">
        <f t="shared" si="62"/>
        <v/>
      </c>
      <c r="I968" s="371">
        <f t="shared" si="63"/>
        <v>2</v>
      </c>
    </row>
    <row r="969" spans="1:9" x14ac:dyDescent="0.15">
      <c r="A969" s="368" t="s">
        <v>5798</v>
      </c>
      <c r="B969" s="368" t="s">
        <v>3323</v>
      </c>
      <c r="C969" s="368" t="s">
        <v>473</v>
      </c>
      <c r="D969" s="368" t="s">
        <v>3324</v>
      </c>
      <c r="E969" s="370">
        <v>80</v>
      </c>
      <c r="F969" s="371">
        <f t="shared" si="60"/>
        <v>0.8</v>
      </c>
      <c r="G969" s="371">
        <f t="shared" si="61"/>
        <v>2</v>
      </c>
      <c r="H969" s="371" t="str">
        <f t="shared" si="62"/>
        <v/>
      </c>
      <c r="I969" s="371">
        <f t="shared" si="63"/>
        <v>2</v>
      </c>
    </row>
    <row r="970" spans="1:9" x14ac:dyDescent="0.15">
      <c r="A970" s="368" t="s">
        <v>5798</v>
      </c>
      <c r="B970" s="368" t="s">
        <v>3326</v>
      </c>
      <c r="C970" s="368" t="s">
        <v>473</v>
      </c>
      <c r="D970" s="368" t="s">
        <v>3327</v>
      </c>
      <c r="E970" s="370">
        <v>41</v>
      </c>
      <c r="F970" s="371">
        <f t="shared" si="60"/>
        <v>0.41</v>
      </c>
      <c r="G970" s="371">
        <f t="shared" si="61"/>
        <v>2</v>
      </c>
      <c r="H970" s="371" t="str">
        <f t="shared" si="62"/>
        <v/>
      </c>
      <c r="I970" s="371">
        <f t="shared" si="63"/>
        <v>2</v>
      </c>
    </row>
    <row r="971" spans="1:9" x14ac:dyDescent="0.15">
      <c r="A971" s="368" t="s">
        <v>5798</v>
      </c>
      <c r="B971" s="368" t="s">
        <v>3328</v>
      </c>
      <c r="C971" s="368" t="s">
        <v>473</v>
      </c>
      <c r="D971" s="368" t="s">
        <v>3329</v>
      </c>
      <c r="E971" s="370">
        <v>71</v>
      </c>
      <c r="F971" s="371">
        <f t="shared" si="60"/>
        <v>0.71</v>
      </c>
      <c r="G971" s="371">
        <f t="shared" si="61"/>
        <v>2</v>
      </c>
      <c r="H971" s="371" t="str">
        <f t="shared" si="62"/>
        <v/>
      </c>
      <c r="I971" s="371">
        <f t="shared" si="63"/>
        <v>2</v>
      </c>
    </row>
    <row r="972" spans="1:9" x14ac:dyDescent="0.15">
      <c r="A972" s="368" t="s">
        <v>5798</v>
      </c>
      <c r="B972" s="368" t="s">
        <v>3331</v>
      </c>
      <c r="C972" s="368" t="s">
        <v>473</v>
      </c>
      <c r="D972" s="368" t="s">
        <v>3332</v>
      </c>
      <c r="E972" s="370">
        <v>34</v>
      </c>
      <c r="F972" s="371">
        <f t="shared" si="60"/>
        <v>0.34</v>
      </c>
      <c r="G972" s="371">
        <f t="shared" si="61"/>
        <v>2</v>
      </c>
      <c r="H972" s="371" t="str">
        <f t="shared" si="62"/>
        <v/>
      </c>
      <c r="I972" s="371">
        <f t="shared" si="63"/>
        <v>2</v>
      </c>
    </row>
    <row r="973" spans="1:9" x14ac:dyDescent="0.15">
      <c r="A973" s="368" t="s">
        <v>5798</v>
      </c>
      <c r="B973" s="368" t="s">
        <v>3334</v>
      </c>
      <c r="C973" s="368" t="s">
        <v>473</v>
      </c>
      <c r="D973" s="368" t="s">
        <v>3335</v>
      </c>
      <c r="E973" s="370">
        <v>53</v>
      </c>
      <c r="F973" s="371">
        <f t="shared" si="60"/>
        <v>0.53</v>
      </c>
      <c r="G973" s="371">
        <f t="shared" si="61"/>
        <v>2</v>
      </c>
      <c r="H973" s="371" t="str">
        <f t="shared" si="62"/>
        <v/>
      </c>
      <c r="I973" s="371">
        <f t="shared" si="63"/>
        <v>2</v>
      </c>
    </row>
    <row r="974" spans="1:9" x14ac:dyDescent="0.15">
      <c r="A974" s="368" t="s">
        <v>5798</v>
      </c>
      <c r="B974" s="368" t="s">
        <v>3337</v>
      </c>
      <c r="C974" s="368" t="s">
        <v>473</v>
      </c>
      <c r="D974" s="368" t="s">
        <v>3338</v>
      </c>
      <c r="E974" s="370">
        <v>33</v>
      </c>
      <c r="F974" s="371">
        <f t="shared" si="60"/>
        <v>0.33</v>
      </c>
      <c r="G974" s="371">
        <f t="shared" si="61"/>
        <v>2</v>
      </c>
      <c r="H974" s="371" t="str">
        <f t="shared" si="62"/>
        <v/>
      </c>
      <c r="I974" s="371">
        <f t="shared" si="63"/>
        <v>2</v>
      </c>
    </row>
    <row r="975" spans="1:9" x14ac:dyDescent="0.15">
      <c r="A975" s="368" t="s">
        <v>5798</v>
      </c>
      <c r="B975" s="368" t="s">
        <v>3340</v>
      </c>
      <c r="C975" s="368" t="s">
        <v>473</v>
      </c>
      <c r="D975" s="368" t="s">
        <v>3341</v>
      </c>
      <c r="E975" s="370">
        <v>34</v>
      </c>
      <c r="F975" s="371">
        <f t="shared" si="60"/>
        <v>0.34</v>
      </c>
      <c r="G975" s="371">
        <f t="shared" si="61"/>
        <v>2</v>
      </c>
      <c r="H975" s="371" t="str">
        <f t="shared" si="62"/>
        <v/>
      </c>
      <c r="I975" s="371">
        <f t="shared" si="63"/>
        <v>2</v>
      </c>
    </row>
    <row r="976" spans="1:9" x14ac:dyDescent="0.15">
      <c r="A976" s="368" t="s">
        <v>5798</v>
      </c>
      <c r="B976" s="368" t="s">
        <v>3343</v>
      </c>
      <c r="C976" s="368" t="s">
        <v>473</v>
      </c>
      <c r="D976" s="368" t="s">
        <v>3344</v>
      </c>
      <c r="E976" s="370">
        <v>45</v>
      </c>
      <c r="F976" s="371">
        <f t="shared" si="60"/>
        <v>0.45</v>
      </c>
      <c r="G976" s="371">
        <f t="shared" si="61"/>
        <v>2</v>
      </c>
      <c r="H976" s="371" t="str">
        <f t="shared" si="62"/>
        <v/>
      </c>
      <c r="I976" s="371">
        <f t="shared" si="63"/>
        <v>2</v>
      </c>
    </row>
    <row r="977" spans="1:9" x14ac:dyDescent="0.15">
      <c r="A977" s="368" t="s">
        <v>5798</v>
      </c>
      <c r="B977" s="368" t="s">
        <v>3346</v>
      </c>
      <c r="C977" s="368" t="s">
        <v>473</v>
      </c>
      <c r="D977" s="368" t="s">
        <v>3347</v>
      </c>
      <c r="E977" s="370">
        <v>88</v>
      </c>
      <c r="F977" s="371">
        <f t="shared" si="60"/>
        <v>0.88</v>
      </c>
      <c r="G977" s="371">
        <f t="shared" si="61"/>
        <v>2</v>
      </c>
      <c r="H977" s="371" t="str">
        <f t="shared" si="62"/>
        <v/>
      </c>
      <c r="I977" s="371">
        <f t="shared" si="63"/>
        <v>2</v>
      </c>
    </row>
    <row r="978" spans="1:9" x14ac:dyDescent="0.15">
      <c r="A978" s="368" t="s">
        <v>5798</v>
      </c>
      <c r="B978" s="368" t="s">
        <v>3349</v>
      </c>
      <c r="C978" s="368" t="s">
        <v>473</v>
      </c>
      <c r="D978" s="368" t="s">
        <v>3350</v>
      </c>
      <c r="E978" s="370">
        <v>66</v>
      </c>
      <c r="F978" s="371">
        <f t="shared" si="60"/>
        <v>0.66</v>
      </c>
      <c r="G978" s="371">
        <f t="shared" si="61"/>
        <v>2</v>
      </c>
      <c r="H978" s="371" t="str">
        <f t="shared" si="62"/>
        <v/>
      </c>
      <c r="I978" s="371">
        <f t="shared" si="63"/>
        <v>2</v>
      </c>
    </row>
    <row r="979" spans="1:9" x14ac:dyDescent="0.15">
      <c r="A979" s="368" t="s">
        <v>5798</v>
      </c>
      <c r="B979" s="368" t="s">
        <v>3352</v>
      </c>
      <c r="C979" s="368" t="s">
        <v>473</v>
      </c>
      <c r="D979" s="368" t="s">
        <v>3353</v>
      </c>
      <c r="E979" s="370">
        <v>59</v>
      </c>
      <c r="F979" s="371">
        <f t="shared" si="60"/>
        <v>0.59</v>
      </c>
      <c r="G979" s="371">
        <f t="shared" si="61"/>
        <v>2</v>
      </c>
      <c r="H979" s="371" t="str">
        <f t="shared" si="62"/>
        <v/>
      </c>
      <c r="I979" s="371">
        <f t="shared" si="63"/>
        <v>2</v>
      </c>
    </row>
    <row r="980" spans="1:9" x14ac:dyDescent="0.15">
      <c r="A980" s="368" t="s">
        <v>5798</v>
      </c>
      <c r="B980" s="368" t="s">
        <v>3355</v>
      </c>
      <c r="C980" s="368" t="s">
        <v>473</v>
      </c>
      <c r="D980" s="368" t="s">
        <v>3356</v>
      </c>
      <c r="E980" s="370">
        <v>67</v>
      </c>
      <c r="F980" s="371">
        <f t="shared" si="60"/>
        <v>0.67</v>
      </c>
      <c r="G980" s="371">
        <f t="shared" si="61"/>
        <v>2</v>
      </c>
      <c r="H980" s="371" t="str">
        <f t="shared" si="62"/>
        <v/>
      </c>
      <c r="I980" s="371">
        <f t="shared" si="63"/>
        <v>2</v>
      </c>
    </row>
    <row r="981" spans="1:9" x14ac:dyDescent="0.15">
      <c r="A981" s="368" t="s">
        <v>5798</v>
      </c>
      <c r="B981" s="368" t="s">
        <v>3358</v>
      </c>
      <c r="C981" s="368" t="s">
        <v>473</v>
      </c>
      <c r="D981" s="368" t="s">
        <v>3359</v>
      </c>
      <c r="E981" s="370">
        <v>46</v>
      </c>
      <c r="F981" s="371">
        <f t="shared" si="60"/>
        <v>0.46</v>
      </c>
      <c r="G981" s="371">
        <f t="shared" si="61"/>
        <v>2</v>
      </c>
      <c r="H981" s="371" t="str">
        <f t="shared" si="62"/>
        <v/>
      </c>
      <c r="I981" s="371">
        <f t="shared" si="63"/>
        <v>2</v>
      </c>
    </row>
    <row r="982" spans="1:9" x14ac:dyDescent="0.15">
      <c r="A982" s="368" t="s">
        <v>5798</v>
      </c>
      <c r="B982" s="368" t="s">
        <v>3361</v>
      </c>
      <c r="C982" s="368" t="s">
        <v>473</v>
      </c>
      <c r="D982" s="368" t="s">
        <v>3362</v>
      </c>
      <c r="E982" s="370">
        <v>63</v>
      </c>
      <c r="F982" s="371">
        <f t="shared" si="60"/>
        <v>0.63</v>
      </c>
      <c r="G982" s="371">
        <f t="shared" si="61"/>
        <v>2</v>
      </c>
      <c r="H982" s="371" t="str">
        <f t="shared" si="62"/>
        <v/>
      </c>
      <c r="I982" s="371">
        <f t="shared" si="63"/>
        <v>2</v>
      </c>
    </row>
    <row r="983" spans="1:9" x14ac:dyDescent="0.15">
      <c r="A983" s="368" t="s">
        <v>5798</v>
      </c>
      <c r="B983" s="368" t="s">
        <v>3364</v>
      </c>
      <c r="C983" s="368" t="s">
        <v>473</v>
      </c>
      <c r="D983" s="368" t="s">
        <v>3365</v>
      </c>
      <c r="E983" s="370">
        <v>57</v>
      </c>
      <c r="F983" s="371">
        <f t="shared" si="60"/>
        <v>0.56999999999999995</v>
      </c>
      <c r="G983" s="371">
        <f t="shared" si="61"/>
        <v>2</v>
      </c>
      <c r="H983" s="371" t="str">
        <f t="shared" si="62"/>
        <v/>
      </c>
      <c r="I983" s="371">
        <f t="shared" si="63"/>
        <v>2</v>
      </c>
    </row>
    <row r="984" spans="1:9" x14ac:dyDescent="0.15">
      <c r="A984" s="368" t="s">
        <v>5798</v>
      </c>
      <c r="B984" s="368" t="s">
        <v>3367</v>
      </c>
      <c r="C984" s="368" t="s">
        <v>473</v>
      </c>
      <c r="D984" s="368" t="s">
        <v>3368</v>
      </c>
      <c r="E984" s="370">
        <v>58</v>
      </c>
      <c r="F984" s="371">
        <f t="shared" si="60"/>
        <v>0.57999999999999996</v>
      </c>
      <c r="G984" s="371">
        <f t="shared" si="61"/>
        <v>2</v>
      </c>
      <c r="H984" s="371" t="str">
        <f t="shared" si="62"/>
        <v/>
      </c>
      <c r="I984" s="371">
        <f t="shared" si="63"/>
        <v>2</v>
      </c>
    </row>
    <row r="985" spans="1:9" x14ac:dyDescent="0.15">
      <c r="A985" s="368" t="s">
        <v>5798</v>
      </c>
      <c r="B985" s="368" t="s">
        <v>3370</v>
      </c>
      <c r="C985" s="368" t="s">
        <v>473</v>
      </c>
      <c r="D985" s="368" t="s">
        <v>3371</v>
      </c>
      <c r="E985" s="370">
        <v>45</v>
      </c>
      <c r="F985" s="371">
        <f t="shared" si="60"/>
        <v>0.45</v>
      </c>
      <c r="G985" s="371">
        <f t="shared" si="61"/>
        <v>2</v>
      </c>
      <c r="H985" s="371" t="str">
        <f t="shared" si="62"/>
        <v/>
      </c>
      <c r="I985" s="371">
        <f t="shared" si="63"/>
        <v>2</v>
      </c>
    </row>
    <row r="986" spans="1:9" x14ac:dyDescent="0.15">
      <c r="A986" s="368" t="s">
        <v>5798</v>
      </c>
      <c r="B986" s="368" t="s">
        <v>3373</v>
      </c>
      <c r="C986" s="368" t="s">
        <v>473</v>
      </c>
      <c r="D986" s="368" t="s">
        <v>3374</v>
      </c>
      <c r="E986" s="370">
        <v>58</v>
      </c>
      <c r="F986" s="371">
        <f t="shared" si="60"/>
        <v>0.57999999999999996</v>
      </c>
      <c r="G986" s="371">
        <f t="shared" si="61"/>
        <v>2</v>
      </c>
      <c r="H986" s="371" t="str">
        <f t="shared" si="62"/>
        <v/>
      </c>
      <c r="I986" s="371">
        <f t="shared" si="63"/>
        <v>2</v>
      </c>
    </row>
    <row r="987" spans="1:9" x14ac:dyDescent="0.15">
      <c r="A987" s="368" t="s">
        <v>5798</v>
      </c>
      <c r="B987" s="368" t="s">
        <v>3376</v>
      </c>
      <c r="C987" s="368" t="s">
        <v>473</v>
      </c>
      <c r="D987" s="368" t="s">
        <v>1030</v>
      </c>
      <c r="E987" s="370">
        <v>60</v>
      </c>
      <c r="F987" s="371">
        <f t="shared" si="60"/>
        <v>0.6</v>
      </c>
      <c r="G987" s="371">
        <f t="shared" si="61"/>
        <v>2</v>
      </c>
      <c r="H987" s="371" t="str">
        <f t="shared" si="62"/>
        <v/>
      </c>
      <c r="I987" s="371">
        <f t="shared" si="63"/>
        <v>2</v>
      </c>
    </row>
    <row r="988" spans="1:9" x14ac:dyDescent="0.15">
      <c r="A988" s="368" t="s">
        <v>5798</v>
      </c>
      <c r="B988" s="368" t="s">
        <v>3377</v>
      </c>
      <c r="C988" s="368" t="s">
        <v>473</v>
      </c>
      <c r="D988" s="368" t="s">
        <v>3378</v>
      </c>
      <c r="E988" s="370">
        <v>60</v>
      </c>
      <c r="F988" s="371">
        <f t="shared" si="60"/>
        <v>0.6</v>
      </c>
      <c r="G988" s="371">
        <f t="shared" si="61"/>
        <v>2</v>
      </c>
      <c r="H988" s="371" t="str">
        <f t="shared" si="62"/>
        <v/>
      </c>
      <c r="I988" s="371">
        <f t="shared" si="63"/>
        <v>2</v>
      </c>
    </row>
    <row r="989" spans="1:9" x14ac:dyDescent="0.15">
      <c r="A989" s="368" t="s">
        <v>5798</v>
      </c>
      <c r="B989" s="368" t="s">
        <v>3380</v>
      </c>
      <c r="C989" s="368" t="s">
        <v>473</v>
      </c>
      <c r="D989" s="368" t="s">
        <v>3381</v>
      </c>
      <c r="E989" s="370">
        <v>48</v>
      </c>
      <c r="F989" s="371">
        <f t="shared" si="60"/>
        <v>0.48</v>
      </c>
      <c r="G989" s="371">
        <f t="shared" si="61"/>
        <v>2</v>
      </c>
      <c r="H989" s="371" t="str">
        <f t="shared" si="62"/>
        <v/>
      </c>
      <c r="I989" s="371">
        <f t="shared" si="63"/>
        <v>2</v>
      </c>
    </row>
    <row r="990" spans="1:9" x14ac:dyDescent="0.15">
      <c r="A990" s="368" t="s">
        <v>5798</v>
      </c>
      <c r="B990" s="368" t="s">
        <v>3383</v>
      </c>
      <c r="C990" s="368" t="s">
        <v>473</v>
      </c>
      <c r="D990" s="368" t="s">
        <v>3384</v>
      </c>
      <c r="E990" s="370">
        <v>42</v>
      </c>
      <c r="F990" s="371">
        <f t="shared" si="60"/>
        <v>0.42</v>
      </c>
      <c r="G990" s="371">
        <f t="shared" si="61"/>
        <v>2</v>
      </c>
      <c r="H990" s="371" t="str">
        <f t="shared" si="62"/>
        <v/>
      </c>
      <c r="I990" s="371">
        <f t="shared" si="63"/>
        <v>2</v>
      </c>
    </row>
    <row r="991" spans="1:9" x14ac:dyDescent="0.15">
      <c r="A991" s="368" t="s">
        <v>5798</v>
      </c>
      <c r="B991" s="368" t="s">
        <v>3386</v>
      </c>
      <c r="C991" s="368" t="s">
        <v>473</v>
      </c>
      <c r="D991" s="368" t="s">
        <v>3387</v>
      </c>
      <c r="E991" s="370">
        <v>43</v>
      </c>
      <c r="F991" s="371">
        <f t="shared" si="60"/>
        <v>0.43</v>
      </c>
      <c r="G991" s="371">
        <f t="shared" si="61"/>
        <v>2</v>
      </c>
      <c r="H991" s="371" t="str">
        <f t="shared" si="62"/>
        <v/>
      </c>
      <c r="I991" s="371">
        <f t="shared" si="63"/>
        <v>2</v>
      </c>
    </row>
    <row r="992" spans="1:9" x14ac:dyDescent="0.15">
      <c r="A992" s="368" t="s">
        <v>5798</v>
      </c>
      <c r="B992" s="368" t="s">
        <v>3389</v>
      </c>
      <c r="C992" s="368" t="s">
        <v>473</v>
      </c>
      <c r="D992" s="368" t="s">
        <v>3390</v>
      </c>
      <c r="E992" s="370">
        <v>25</v>
      </c>
      <c r="F992" s="371">
        <f t="shared" si="60"/>
        <v>0.25</v>
      </c>
      <c r="G992" s="371">
        <f t="shared" si="61"/>
        <v>2</v>
      </c>
      <c r="H992" s="371" t="str">
        <f t="shared" si="62"/>
        <v/>
      </c>
      <c r="I992" s="371">
        <f t="shared" si="63"/>
        <v>2</v>
      </c>
    </row>
    <row r="993" spans="1:9" x14ac:dyDescent="0.15">
      <c r="A993" s="368" t="s">
        <v>5798</v>
      </c>
      <c r="B993" s="368" t="s">
        <v>3392</v>
      </c>
      <c r="C993" s="368" t="s">
        <v>473</v>
      </c>
      <c r="D993" s="368" t="s">
        <v>3393</v>
      </c>
      <c r="E993" s="370">
        <v>41</v>
      </c>
      <c r="F993" s="371">
        <f t="shared" si="60"/>
        <v>0.41</v>
      </c>
      <c r="G993" s="371">
        <f t="shared" si="61"/>
        <v>2</v>
      </c>
      <c r="H993" s="371" t="str">
        <f t="shared" si="62"/>
        <v/>
      </c>
      <c r="I993" s="371">
        <f t="shared" si="63"/>
        <v>2</v>
      </c>
    </row>
    <row r="994" spans="1:9" x14ac:dyDescent="0.15">
      <c r="A994" s="368" t="s">
        <v>5798</v>
      </c>
      <c r="B994" s="368" t="s">
        <v>3395</v>
      </c>
      <c r="C994" s="368" t="s">
        <v>473</v>
      </c>
      <c r="D994" s="368" t="s">
        <v>3396</v>
      </c>
      <c r="E994" s="370">
        <v>27</v>
      </c>
      <c r="F994" s="371">
        <f t="shared" si="60"/>
        <v>0.27</v>
      </c>
      <c r="G994" s="371">
        <f t="shared" si="61"/>
        <v>2</v>
      </c>
      <c r="H994" s="371" t="str">
        <f t="shared" si="62"/>
        <v/>
      </c>
      <c r="I994" s="371">
        <f t="shared" si="63"/>
        <v>2</v>
      </c>
    </row>
    <row r="995" spans="1:9" x14ac:dyDescent="0.15">
      <c r="A995" s="368" t="s">
        <v>5798</v>
      </c>
      <c r="B995" s="368" t="s">
        <v>3398</v>
      </c>
      <c r="C995" s="368" t="s">
        <v>473</v>
      </c>
      <c r="D995" s="368" t="s">
        <v>3399</v>
      </c>
      <c r="E995" s="370">
        <v>16</v>
      </c>
      <c r="F995" s="371">
        <f t="shared" si="60"/>
        <v>0.16</v>
      </c>
      <c r="G995" s="371">
        <f t="shared" si="61"/>
        <v>2</v>
      </c>
      <c r="H995" s="371" t="str">
        <f t="shared" si="62"/>
        <v/>
      </c>
      <c r="I995" s="371">
        <f t="shared" si="63"/>
        <v>2</v>
      </c>
    </row>
    <row r="996" spans="1:9" x14ac:dyDescent="0.15">
      <c r="A996" s="368" t="s">
        <v>5798</v>
      </c>
      <c r="B996" s="368" t="s">
        <v>3401</v>
      </c>
      <c r="C996" s="368" t="s">
        <v>473</v>
      </c>
      <c r="D996" s="368" t="s">
        <v>3402</v>
      </c>
      <c r="E996" s="370">
        <v>58</v>
      </c>
      <c r="F996" s="371">
        <f t="shared" si="60"/>
        <v>0.57999999999999996</v>
      </c>
      <c r="G996" s="371">
        <f t="shared" si="61"/>
        <v>2</v>
      </c>
      <c r="H996" s="371" t="str">
        <f t="shared" si="62"/>
        <v/>
      </c>
      <c r="I996" s="371">
        <f t="shared" si="63"/>
        <v>2</v>
      </c>
    </row>
    <row r="997" spans="1:9" x14ac:dyDescent="0.15">
      <c r="A997" s="368" t="s">
        <v>5798</v>
      </c>
      <c r="B997" s="368" t="s">
        <v>3404</v>
      </c>
      <c r="C997" s="368" t="s">
        <v>473</v>
      </c>
      <c r="D997" s="368" t="s">
        <v>3405</v>
      </c>
      <c r="E997" s="370">
        <v>32</v>
      </c>
      <c r="F997" s="371">
        <f t="shared" si="60"/>
        <v>0.32</v>
      </c>
      <c r="G997" s="371">
        <f t="shared" si="61"/>
        <v>2</v>
      </c>
      <c r="H997" s="371" t="str">
        <f t="shared" si="62"/>
        <v/>
      </c>
      <c r="I997" s="371">
        <f t="shared" si="63"/>
        <v>2</v>
      </c>
    </row>
    <row r="998" spans="1:9" x14ac:dyDescent="0.15">
      <c r="A998" s="368" t="s">
        <v>5798</v>
      </c>
      <c r="B998" s="368" t="s">
        <v>3409</v>
      </c>
      <c r="C998" s="368" t="s">
        <v>474</v>
      </c>
      <c r="D998" s="368" t="s">
        <v>3410</v>
      </c>
      <c r="E998" s="370">
        <v>82</v>
      </c>
      <c r="F998" s="371">
        <f t="shared" si="60"/>
        <v>0.82</v>
      </c>
      <c r="G998" s="371">
        <f t="shared" si="61"/>
        <v>2</v>
      </c>
      <c r="H998" s="371" t="str">
        <f t="shared" si="62"/>
        <v/>
      </c>
      <c r="I998" s="371">
        <f t="shared" si="63"/>
        <v>2</v>
      </c>
    </row>
    <row r="999" spans="1:9" x14ac:dyDescent="0.15">
      <c r="A999" s="368" t="s">
        <v>5798</v>
      </c>
      <c r="B999" s="368" t="s">
        <v>3412</v>
      </c>
      <c r="C999" s="368" t="s">
        <v>474</v>
      </c>
      <c r="D999" s="368" t="s">
        <v>3413</v>
      </c>
      <c r="E999" s="370">
        <v>81</v>
      </c>
      <c r="F999" s="371">
        <f t="shared" si="60"/>
        <v>0.81</v>
      </c>
      <c r="G999" s="371">
        <f t="shared" si="61"/>
        <v>2</v>
      </c>
      <c r="H999" s="371" t="str">
        <f t="shared" si="62"/>
        <v/>
      </c>
      <c r="I999" s="371">
        <f t="shared" si="63"/>
        <v>2</v>
      </c>
    </row>
    <row r="1000" spans="1:9" x14ac:dyDescent="0.15">
      <c r="A1000" s="368" t="s">
        <v>5798</v>
      </c>
      <c r="B1000" s="368" t="s">
        <v>3415</v>
      </c>
      <c r="C1000" s="368" t="s">
        <v>474</v>
      </c>
      <c r="D1000" s="368" t="s">
        <v>3416</v>
      </c>
      <c r="E1000" s="370">
        <v>90</v>
      </c>
      <c r="F1000" s="371">
        <f t="shared" si="60"/>
        <v>0.9</v>
      </c>
      <c r="G1000" s="371">
        <f t="shared" si="61"/>
        <v>2</v>
      </c>
      <c r="H1000" s="371" t="str">
        <f t="shared" si="62"/>
        <v/>
      </c>
      <c r="I1000" s="371">
        <f t="shared" si="63"/>
        <v>2</v>
      </c>
    </row>
    <row r="1001" spans="1:9" x14ac:dyDescent="0.15">
      <c r="A1001" s="368" t="s">
        <v>5798</v>
      </c>
      <c r="B1001" s="368" t="s">
        <v>3418</v>
      </c>
      <c r="C1001" s="368" t="s">
        <v>474</v>
      </c>
      <c r="D1001" s="368" t="s">
        <v>3419</v>
      </c>
      <c r="E1001" s="370">
        <v>85</v>
      </c>
      <c r="F1001" s="371">
        <f t="shared" si="60"/>
        <v>0.85</v>
      </c>
      <c r="G1001" s="371">
        <f t="shared" si="61"/>
        <v>2</v>
      </c>
      <c r="H1001" s="371" t="str">
        <f t="shared" si="62"/>
        <v/>
      </c>
      <c r="I1001" s="371">
        <f t="shared" si="63"/>
        <v>2</v>
      </c>
    </row>
    <row r="1002" spans="1:9" x14ac:dyDescent="0.15">
      <c r="A1002" s="368" t="s">
        <v>5798</v>
      </c>
      <c r="B1002" s="368" t="s">
        <v>3421</v>
      </c>
      <c r="C1002" s="368" t="s">
        <v>474</v>
      </c>
      <c r="D1002" s="368" t="s">
        <v>3422</v>
      </c>
      <c r="E1002" s="370">
        <v>84</v>
      </c>
      <c r="F1002" s="371">
        <f t="shared" si="60"/>
        <v>0.84</v>
      </c>
      <c r="G1002" s="371">
        <f t="shared" si="61"/>
        <v>2</v>
      </c>
      <c r="H1002" s="371" t="str">
        <f t="shared" si="62"/>
        <v/>
      </c>
      <c r="I1002" s="371">
        <f t="shared" si="63"/>
        <v>2</v>
      </c>
    </row>
    <row r="1003" spans="1:9" x14ac:dyDescent="0.15">
      <c r="A1003" s="368" t="s">
        <v>5798</v>
      </c>
      <c r="B1003" s="368" t="s">
        <v>3424</v>
      </c>
      <c r="C1003" s="368" t="s">
        <v>474</v>
      </c>
      <c r="D1003" s="368" t="s">
        <v>3425</v>
      </c>
      <c r="E1003" s="370">
        <v>84</v>
      </c>
      <c r="F1003" s="371">
        <f t="shared" si="60"/>
        <v>0.84</v>
      </c>
      <c r="G1003" s="371">
        <f t="shared" si="61"/>
        <v>2</v>
      </c>
      <c r="H1003" s="371" t="str">
        <f t="shared" si="62"/>
        <v/>
      </c>
      <c r="I1003" s="371">
        <f t="shared" si="63"/>
        <v>2</v>
      </c>
    </row>
    <row r="1004" spans="1:9" x14ac:dyDescent="0.15">
      <c r="A1004" s="368" t="s">
        <v>5798</v>
      </c>
      <c r="B1004" s="368" t="s">
        <v>25</v>
      </c>
      <c r="C1004" s="368" t="s">
        <v>474</v>
      </c>
      <c r="D1004" s="368" t="s">
        <v>3427</v>
      </c>
      <c r="E1004" s="370">
        <v>64</v>
      </c>
      <c r="F1004" s="371">
        <f t="shared" si="60"/>
        <v>0.64</v>
      </c>
      <c r="G1004" s="371">
        <f t="shared" si="61"/>
        <v>2</v>
      </c>
      <c r="H1004" s="371" t="str">
        <f t="shared" si="62"/>
        <v/>
      </c>
      <c r="I1004" s="371">
        <f t="shared" si="63"/>
        <v>2</v>
      </c>
    </row>
    <row r="1005" spans="1:9" x14ac:dyDescent="0.15">
      <c r="A1005" s="368" t="s">
        <v>5798</v>
      </c>
      <c r="B1005" s="368" t="s">
        <v>3429</v>
      </c>
      <c r="C1005" s="368" t="s">
        <v>474</v>
      </c>
      <c r="D1005" s="368" t="s">
        <v>3430</v>
      </c>
      <c r="E1005" s="370">
        <v>68</v>
      </c>
      <c r="F1005" s="371">
        <f t="shared" si="60"/>
        <v>0.68</v>
      </c>
      <c r="G1005" s="371">
        <f t="shared" si="61"/>
        <v>2</v>
      </c>
      <c r="H1005" s="371" t="str">
        <f t="shared" si="62"/>
        <v/>
      </c>
      <c r="I1005" s="371">
        <f t="shared" si="63"/>
        <v>2</v>
      </c>
    </row>
    <row r="1006" spans="1:9" x14ac:dyDescent="0.15">
      <c r="A1006" s="368" t="s">
        <v>5798</v>
      </c>
      <c r="B1006" s="368" t="s">
        <v>3432</v>
      </c>
      <c r="C1006" s="368" t="s">
        <v>474</v>
      </c>
      <c r="D1006" s="368" t="s">
        <v>3433</v>
      </c>
      <c r="E1006" s="370">
        <v>100</v>
      </c>
      <c r="F1006" s="371">
        <f t="shared" si="60"/>
        <v>1</v>
      </c>
      <c r="G1006" s="371">
        <f t="shared" si="61"/>
        <v>1</v>
      </c>
      <c r="H1006" s="371" t="str">
        <f t="shared" si="62"/>
        <v/>
      </c>
      <c r="I1006" s="371">
        <f t="shared" si="63"/>
        <v>1</v>
      </c>
    </row>
    <row r="1007" spans="1:9" x14ac:dyDescent="0.15">
      <c r="A1007" s="368" t="s">
        <v>5798</v>
      </c>
      <c r="B1007" s="368" t="s">
        <v>3435</v>
      </c>
      <c r="C1007" s="368" t="s">
        <v>474</v>
      </c>
      <c r="D1007" s="368" t="s">
        <v>3436</v>
      </c>
      <c r="E1007" s="370">
        <v>80</v>
      </c>
      <c r="F1007" s="371">
        <f t="shared" si="60"/>
        <v>0.8</v>
      </c>
      <c r="G1007" s="371">
        <f t="shared" si="61"/>
        <v>2</v>
      </c>
      <c r="H1007" s="371" t="str">
        <f t="shared" si="62"/>
        <v/>
      </c>
      <c r="I1007" s="371">
        <f t="shared" si="63"/>
        <v>2</v>
      </c>
    </row>
    <row r="1008" spans="1:9" x14ac:dyDescent="0.15">
      <c r="A1008" s="368" t="s">
        <v>5798</v>
      </c>
      <c r="B1008" s="368" t="s">
        <v>3438</v>
      </c>
      <c r="C1008" s="368" t="s">
        <v>474</v>
      </c>
      <c r="D1008" s="368" t="s">
        <v>3439</v>
      </c>
      <c r="E1008" s="370">
        <v>81</v>
      </c>
      <c r="F1008" s="371">
        <f t="shared" si="60"/>
        <v>0.81</v>
      </c>
      <c r="G1008" s="371">
        <f t="shared" si="61"/>
        <v>2</v>
      </c>
      <c r="H1008" s="371" t="str">
        <f t="shared" si="62"/>
        <v/>
      </c>
      <c r="I1008" s="371">
        <f t="shared" si="63"/>
        <v>2</v>
      </c>
    </row>
    <row r="1009" spans="1:9" x14ac:dyDescent="0.15">
      <c r="A1009" s="368" t="s">
        <v>5798</v>
      </c>
      <c r="B1009" s="368" t="s">
        <v>3441</v>
      </c>
      <c r="C1009" s="368" t="s">
        <v>474</v>
      </c>
      <c r="D1009" s="368" t="s">
        <v>3442</v>
      </c>
      <c r="E1009" s="370">
        <v>83</v>
      </c>
      <c r="F1009" s="371">
        <f t="shared" si="60"/>
        <v>0.83</v>
      </c>
      <c r="G1009" s="371">
        <f t="shared" si="61"/>
        <v>2</v>
      </c>
      <c r="H1009" s="371" t="str">
        <f t="shared" si="62"/>
        <v/>
      </c>
      <c r="I1009" s="371">
        <f t="shared" si="63"/>
        <v>2</v>
      </c>
    </row>
    <row r="1010" spans="1:9" x14ac:dyDescent="0.15">
      <c r="A1010" s="368" t="s">
        <v>5798</v>
      </c>
      <c r="B1010" s="368" t="s">
        <v>3444</v>
      </c>
      <c r="C1010" s="368" t="s">
        <v>474</v>
      </c>
      <c r="D1010" s="368" t="s">
        <v>3445</v>
      </c>
      <c r="E1010" s="370">
        <v>81</v>
      </c>
      <c r="F1010" s="371">
        <f t="shared" si="60"/>
        <v>0.81</v>
      </c>
      <c r="G1010" s="371">
        <f t="shared" si="61"/>
        <v>2</v>
      </c>
      <c r="H1010" s="371" t="str">
        <f t="shared" si="62"/>
        <v/>
      </c>
      <c r="I1010" s="371">
        <f t="shared" si="63"/>
        <v>2</v>
      </c>
    </row>
    <row r="1011" spans="1:9" x14ac:dyDescent="0.15">
      <c r="A1011" s="368" t="s">
        <v>5798</v>
      </c>
      <c r="B1011" s="368" t="s">
        <v>3447</v>
      </c>
      <c r="C1011" s="368" t="s">
        <v>474</v>
      </c>
      <c r="D1011" s="368" t="s">
        <v>3448</v>
      </c>
      <c r="E1011" s="370">
        <v>103</v>
      </c>
      <c r="F1011" s="371">
        <f t="shared" si="60"/>
        <v>1.03</v>
      </c>
      <c r="G1011" s="371">
        <f t="shared" si="61"/>
        <v>1</v>
      </c>
      <c r="H1011" s="371" t="str">
        <f t="shared" si="62"/>
        <v/>
      </c>
      <c r="I1011" s="371">
        <f t="shared" si="63"/>
        <v>1</v>
      </c>
    </row>
    <row r="1012" spans="1:9" x14ac:dyDescent="0.15">
      <c r="A1012" s="368" t="s">
        <v>5798</v>
      </c>
      <c r="B1012" s="368" t="s">
        <v>3450</v>
      </c>
      <c r="C1012" s="368" t="s">
        <v>474</v>
      </c>
      <c r="D1012" s="368" t="s">
        <v>3451</v>
      </c>
      <c r="E1012" s="370">
        <v>82</v>
      </c>
      <c r="F1012" s="371">
        <f t="shared" si="60"/>
        <v>0.82</v>
      </c>
      <c r="G1012" s="371">
        <f t="shared" si="61"/>
        <v>2</v>
      </c>
      <c r="H1012" s="371" t="str">
        <f t="shared" si="62"/>
        <v/>
      </c>
      <c r="I1012" s="371">
        <f t="shared" si="63"/>
        <v>2</v>
      </c>
    </row>
    <row r="1013" spans="1:9" x14ac:dyDescent="0.15">
      <c r="A1013" s="368" t="s">
        <v>5798</v>
      </c>
      <c r="B1013" s="368" t="s">
        <v>3453</v>
      </c>
      <c r="C1013" s="368" t="s">
        <v>474</v>
      </c>
      <c r="D1013" s="368" t="s">
        <v>3454</v>
      </c>
      <c r="E1013" s="370">
        <v>46</v>
      </c>
      <c r="F1013" s="371">
        <f t="shared" si="60"/>
        <v>0.46</v>
      </c>
      <c r="G1013" s="371">
        <f t="shared" si="61"/>
        <v>2</v>
      </c>
      <c r="H1013" s="371" t="str">
        <f t="shared" si="62"/>
        <v/>
      </c>
      <c r="I1013" s="371">
        <f t="shared" si="63"/>
        <v>2</v>
      </c>
    </row>
    <row r="1014" spans="1:9" x14ac:dyDescent="0.15">
      <c r="A1014" s="368" t="s">
        <v>5798</v>
      </c>
      <c r="B1014" s="368" t="s">
        <v>3456</v>
      </c>
      <c r="C1014" s="368" t="s">
        <v>474</v>
      </c>
      <c r="D1014" s="368" t="s">
        <v>3457</v>
      </c>
      <c r="E1014" s="370">
        <v>94</v>
      </c>
      <c r="F1014" s="371">
        <f t="shared" si="60"/>
        <v>0.94</v>
      </c>
      <c r="G1014" s="371">
        <f t="shared" si="61"/>
        <v>2</v>
      </c>
      <c r="H1014" s="371" t="str">
        <f t="shared" si="62"/>
        <v/>
      </c>
      <c r="I1014" s="371">
        <f t="shared" si="63"/>
        <v>2</v>
      </c>
    </row>
    <row r="1015" spans="1:9" x14ac:dyDescent="0.15">
      <c r="A1015" s="368" t="s">
        <v>5798</v>
      </c>
      <c r="B1015" s="368" t="s">
        <v>3459</v>
      </c>
      <c r="C1015" s="368" t="s">
        <v>474</v>
      </c>
      <c r="D1015" s="368" t="s">
        <v>3460</v>
      </c>
      <c r="E1015" s="370">
        <v>101</v>
      </c>
      <c r="F1015" s="371">
        <f t="shared" si="60"/>
        <v>1.01</v>
      </c>
      <c r="G1015" s="371">
        <f t="shared" si="61"/>
        <v>1</v>
      </c>
      <c r="H1015" s="371" t="str">
        <f t="shared" si="62"/>
        <v/>
      </c>
      <c r="I1015" s="371">
        <f t="shared" si="63"/>
        <v>1</v>
      </c>
    </row>
    <row r="1016" spans="1:9" x14ac:dyDescent="0.15">
      <c r="A1016" s="368" t="s">
        <v>5798</v>
      </c>
      <c r="B1016" s="368" t="s">
        <v>3462</v>
      </c>
      <c r="C1016" s="368" t="s">
        <v>474</v>
      </c>
      <c r="D1016" s="368" t="s">
        <v>3463</v>
      </c>
      <c r="E1016" s="370">
        <v>44</v>
      </c>
      <c r="F1016" s="371">
        <f t="shared" si="60"/>
        <v>0.44</v>
      </c>
      <c r="G1016" s="371">
        <f t="shared" si="61"/>
        <v>2</v>
      </c>
      <c r="H1016" s="371" t="str">
        <f t="shared" si="62"/>
        <v/>
      </c>
      <c r="I1016" s="371">
        <f t="shared" si="63"/>
        <v>2</v>
      </c>
    </row>
    <row r="1017" spans="1:9" x14ac:dyDescent="0.15">
      <c r="A1017" s="368" t="s">
        <v>5798</v>
      </c>
      <c r="B1017" s="368" t="s">
        <v>3465</v>
      </c>
      <c r="C1017" s="368" t="s">
        <v>474</v>
      </c>
      <c r="D1017" s="368" t="s">
        <v>3466</v>
      </c>
      <c r="E1017" s="370">
        <v>91</v>
      </c>
      <c r="F1017" s="371">
        <f t="shared" si="60"/>
        <v>0.91</v>
      </c>
      <c r="G1017" s="371">
        <f t="shared" si="61"/>
        <v>2</v>
      </c>
      <c r="H1017" s="371" t="str">
        <f t="shared" si="62"/>
        <v/>
      </c>
      <c r="I1017" s="371">
        <f t="shared" si="63"/>
        <v>2</v>
      </c>
    </row>
    <row r="1018" spans="1:9" x14ac:dyDescent="0.15">
      <c r="A1018" s="368" t="s">
        <v>5798</v>
      </c>
      <c r="B1018" s="368" t="s">
        <v>3468</v>
      </c>
      <c r="C1018" s="368" t="s">
        <v>474</v>
      </c>
      <c r="D1018" s="368" t="s">
        <v>3469</v>
      </c>
      <c r="E1018" s="370">
        <v>69</v>
      </c>
      <c r="F1018" s="371">
        <f t="shared" si="60"/>
        <v>0.69</v>
      </c>
      <c r="G1018" s="371">
        <f t="shared" si="61"/>
        <v>2</v>
      </c>
      <c r="H1018" s="371" t="str">
        <f t="shared" si="62"/>
        <v/>
      </c>
      <c r="I1018" s="371">
        <f t="shared" si="63"/>
        <v>2</v>
      </c>
    </row>
    <row r="1019" spans="1:9" x14ac:dyDescent="0.15">
      <c r="A1019" s="368" t="s">
        <v>5798</v>
      </c>
      <c r="B1019" s="368" t="s">
        <v>3471</v>
      </c>
      <c r="C1019" s="368" t="s">
        <v>474</v>
      </c>
      <c r="D1019" s="368" t="s">
        <v>3472</v>
      </c>
      <c r="E1019" s="370">
        <v>62</v>
      </c>
      <c r="F1019" s="371">
        <f t="shared" si="60"/>
        <v>0.62</v>
      </c>
      <c r="G1019" s="371">
        <f t="shared" si="61"/>
        <v>2</v>
      </c>
      <c r="H1019" s="371" t="str">
        <f t="shared" si="62"/>
        <v/>
      </c>
      <c r="I1019" s="371">
        <f t="shared" si="63"/>
        <v>2</v>
      </c>
    </row>
    <row r="1020" spans="1:9" x14ac:dyDescent="0.15">
      <c r="A1020" s="368" t="s">
        <v>5798</v>
      </c>
      <c r="B1020" s="368" t="s">
        <v>3474</v>
      </c>
      <c r="C1020" s="368" t="s">
        <v>474</v>
      </c>
      <c r="D1020" s="368" t="s">
        <v>3475</v>
      </c>
      <c r="E1020" s="370">
        <v>71</v>
      </c>
      <c r="F1020" s="371">
        <f t="shared" si="60"/>
        <v>0.71</v>
      </c>
      <c r="G1020" s="371">
        <f t="shared" si="61"/>
        <v>2</v>
      </c>
      <c r="H1020" s="371" t="str">
        <f t="shared" si="62"/>
        <v/>
      </c>
      <c r="I1020" s="371">
        <f t="shared" si="63"/>
        <v>2</v>
      </c>
    </row>
    <row r="1021" spans="1:9" x14ac:dyDescent="0.15">
      <c r="A1021" s="368" t="s">
        <v>5798</v>
      </c>
      <c r="B1021" s="368" t="s">
        <v>3477</v>
      </c>
      <c r="C1021" s="368" t="s">
        <v>474</v>
      </c>
      <c r="D1021" s="368" t="s">
        <v>3478</v>
      </c>
      <c r="E1021" s="370">
        <v>54</v>
      </c>
      <c r="F1021" s="371">
        <f t="shared" si="60"/>
        <v>0.54</v>
      </c>
      <c r="G1021" s="371">
        <f t="shared" si="61"/>
        <v>2</v>
      </c>
      <c r="H1021" s="371" t="str">
        <f t="shared" si="62"/>
        <v/>
      </c>
      <c r="I1021" s="371">
        <f t="shared" si="63"/>
        <v>2</v>
      </c>
    </row>
    <row r="1022" spans="1:9" x14ac:dyDescent="0.15">
      <c r="A1022" s="368" t="s">
        <v>5798</v>
      </c>
      <c r="B1022" s="368" t="s">
        <v>3480</v>
      </c>
      <c r="C1022" s="368" t="s">
        <v>474</v>
      </c>
      <c r="D1022" s="368" t="s">
        <v>3481</v>
      </c>
      <c r="E1022" s="370">
        <v>38</v>
      </c>
      <c r="F1022" s="371">
        <f t="shared" si="60"/>
        <v>0.38</v>
      </c>
      <c r="G1022" s="371">
        <f t="shared" si="61"/>
        <v>2</v>
      </c>
      <c r="H1022" s="371" t="str">
        <f t="shared" si="62"/>
        <v/>
      </c>
      <c r="I1022" s="371">
        <f t="shared" si="63"/>
        <v>2</v>
      </c>
    </row>
    <row r="1023" spans="1:9" x14ac:dyDescent="0.15">
      <c r="A1023" s="368" t="s">
        <v>5798</v>
      </c>
      <c r="B1023" s="368" t="s">
        <v>3483</v>
      </c>
      <c r="C1023" s="368" t="s">
        <v>474</v>
      </c>
      <c r="D1023" s="368" t="s">
        <v>3484</v>
      </c>
      <c r="E1023" s="370">
        <v>29</v>
      </c>
      <c r="F1023" s="371">
        <f t="shared" si="60"/>
        <v>0.28999999999999998</v>
      </c>
      <c r="G1023" s="371">
        <f t="shared" si="61"/>
        <v>2</v>
      </c>
      <c r="H1023" s="371" t="str">
        <f t="shared" si="62"/>
        <v/>
      </c>
      <c r="I1023" s="371">
        <f t="shared" si="63"/>
        <v>2</v>
      </c>
    </row>
    <row r="1024" spans="1:9" x14ac:dyDescent="0.15">
      <c r="A1024" s="368" t="s">
        <v>5798</v>
      </c>
      <c r="B1024" s="368" t="s">
        <v>3486</v>
      </c>
      <c r="C1024" s="368" t="s">
        <v>474</v>
      </c>
      <c r="D1024" s="368" t="s">
        <v>3487</v>
      </c>
      <c r="E1024" s="370">
        <v>26</v>
      </c>
      <c r="F1024" s="371">
        <f t="shared" si="60"/>
        <v>0.26</v>
      </c>
      <c r="G1024" s="371">
        <f t="shared" si="61"/>
        <v>2</v>
      </c>
      <c r="H1024" s="371" t="str">
        <f t="shared" si="62"/>
        <v/>
      </c>
      <c r="I1024" s="371">
        <f t="shared" si="63"/>
        <v>2</v>
      </c>
    </row>
    <row r="1025" spans="1:9" x14ac:dyDescent="0.15">
      <c r="A1025" s="368" t="s">
        <v>5798</v>
      </c>
      <c r="B1025" s="368" t="s">
        <v>3489</v>
      </c>
      <c r="C1025" s="368" t="s">
        <v>474</v>
      </c>
      <c r="D1025" s="368" t="s">
        <v>3490</v>
      </c>
      <c r="E1025" s="370">
        <v>26</v>
      </c>
      <c r="F1025" s="371">
        <f t="shared" si="60"/>
        <v>0.26</v>
      </c>
      <c r="G1025" s="371">
        <f t="shared" si="61"/>
        <v>2</v>
      </c>
      <c r="H1025" s="371" t="str">
        <f t="shared" si="62"/>
        <v/>
      </c>
      <c r="I1025" s="371">
        <f t="shared" si="63"/>
        <v>2</v>
      </c>
    </row>
    <row r="1026" spans="1:9" x14ac:dyDescent="0.15">
      <c r="A1026" s="368" t="s">
        <v>5798</v>
      </c>
      <c r="B1026" s="368" t="s">
        <v>3492</v>
      </c>
      <c r="C1026" s="368" t="s">
        <v>474</v>
      </c>
      <c r="D1026" s="368" t="s">
        <v>3493</v>
      </c>
      <c r="E1026" s="370">
        <v>71</v>
      </c>
      <c r="F1026" s="371">
        <f t="shared" ref="F1026:F1089" si="64">IF(A1026="都道府県",E1026/100000,IF(A1026="市区町村",E1026/100,"エラー"))</f>
        <v>0.71</v>
      </c>
      <c r="G1026" s="371">
        <f t="shared" ref="G1026:G1089" si="65">IF(F1026&lt;&gt;"エラー",IF(F1026&gt;=$N$16,1,IF(F1026&lt;=$N$18,3,2)),"エラー")</f>
        <v>2</v>
      </c>
      <c r="H1026" s="371" t="str">
        <f t="shared" ref="H1026:H1089" si="66">IF(_xlfn.IFNA(VLOOKUP(B1026,$T:$T,1,0),"")="","","〇")</f>
        <v/>
      </c>
      <c r="I1026" s="371">
        <f t="shared" ref="I1026:I1089" si="67">IF(H1026="〇",1,G1026)</f>
        <v>2</v>
      </c>
    </row>
    <row r="1027" spans="1:9" x14ac:dyDescent="0.15">
      <c r="A1027" s="368" t="s">
        <v>5798</v>
      </c>
      <c r="B1027" s="368" t="s">
        <v>3495</v>
      </c>
      <c r="C1027" s="368" t="s">
        <v>474</v>
      </c>
      <c r="D1027" s="368" t="s">
        <v>1009</v>
      </c>
      <c r="E1027" s="370">
        <v>92</v>
      </c>
      <c r="F1027" s="371">
        <f t="shared" si="64"/>
        <v>0.92</v>
      </c>
      <c r="G1027" s="371">
        <f t="shared" si="65"/>
        <v>2</v>
      </c>
      <c r="H1027" s="371" t="str">
        <f t="shared" si="66"/>
        <v/>
      </c>
      <c r="I1027" s="371">
        <f t="shared" si="67"/>
        <v>2</v>
      </c>
    </row>
    <row r="1028" spans="1:9" x14ac:dyDescent="0.15">
      <c r="A1028" s="368" t="s">
        <v>5798</v>
      </c>
      <c r="B1028" s="368" t="s">
        <v>3496</v>
      </c>
      <c r="C1028" s="368" t="s">
        <v>474</v>
      </c>
      <c r="D1028" s="368" t="s">
        <v>3497</v>
      </c>
      <c r="E1028" s="370">
        <v>116</v>
      </c>
      <c r="F1028" s="371">
        <f t="shared" si="64"/>
        <v>1.1599999999999999</v>
      </c>
      <c r="G1028" s="371">
        <f t="shared" si="65"/>
        <v>1</v>
      </c>
      <c r="H1028" s="371" t="str">
        <f t="shared" si="66"/>
        <v/>
      </c>
      <c r="I1028" s="371">
        <f t="shared" si="67"/>
        <v>1</v>
      </c>
    </row>
    <row r="1029" spans="1:9" x14ac:dyDescent="0.15">
      <c r="A1029" s="368" t="s">
        <v>5798</v>
      </c>
      <c r="B1029" s="368" t="s">
        <v>3499</v>
      </c>
      <c r="C1029" s="368" t="s">
        <v>474</v>
      </c>
      <c r="D1029" s="368" t="s">
        <v>3500</v>
      </c>
      <c r="E1029" s="370">
        <v>88</v>
      </c>
      <c r="F1029" s="371">
        <f t="shared" si="64"/>
        <v>0.88</v>
      </c>
      <c r="G1029" s="371">
        <f t="shared" si="65"/>
        <v>2</v>
      </c>
      <c r="H1029" s="371" t="str">
        <f t="shared" si="66"/>
        <v/>
      </c>
      <c r="I1029" s="371">
        <f t="shared" si="67"/>
        <v>2</v>
      </c>
    </row>
    <row r="1030" spans="1:9" x14ac:dyDescent="0.15">
      <c r="A1030" s="368" t="s">
        <v>5798</v>
      </c>
      <c r="B1030" s="368" t="s">
        <v>3502</v>
      </c>
      <c r="C1030" s="368" t="s">
        <v>474</v>
      </c>
      <c r="D1030" s="368" t="s">
        <v>3503</v>
      </c>
      <c r="E1030" s="370">
        <v>87</v>
      </c>
      <c r="F1030" s="371">
        <f t="shared" si="64"/>
        <v>0.87</v>
      </c>
      <c r="G1030" s="371">
        <f t="shared" si="65"/>
        <v>2</v>
      </c>
      <c r="H1030" s="371" t="str">
        <f t="shared" si="66"/>
        <v/>
      </c>
      <c r="I1030" s="371">
        <f t="shared" si="67"/>
        <v>2</v>
      </c>
    </row>
    <row r="1031" spans="1:9" x14ac:dyDescent="0.15">
      <c r="A1031" s="368" t="s">
        <v>5798</v>
      </c>
      <c r="B1031" s="368" t="s">
        <v>3505</v>
      </c>
      <c r="C1031" s="368" t="s">
        <v>474</v>
      </c>
      <c r="D1031" s="368" t="s">
        <v>3506</v>
      </c>
      <c r="E1031" s="370">
        <v>34</v>
      </c>
      <c r="F1031" s="371">
        <f t="shared" si="64"/>
        <v>0.34</v>
      </c>
      <c r="G1031" s="371">
        <f t="shared" si="65"/>
        <v>2</v>
      </c>
      <c r="H1031" s="371" t="str">
        <f t="shared" si="66"/>
        <v/>
      </c>
      <c r="I1031" s="371">
        <f t="shared" si="67"/>
        <v>2</v>
      </c>
    </row>
    <row r="1032" spans="1:9" x14ac:dyDescent="0.15">
      <c r="A1032" s="368" t="s">
        <v>5798</v>
      </c>
      <c r="B1032" s="368" t="s">
        <v>3508</v>
      </c>
      <c r="C1032" s="368" t="s">
        <v>474</v>
      </c>
      <c r="D1032" s="368" t="s">
        <v>674</v>
      </c>
      <c r="E1032" s="370">
        <v>54</v>
      </c>
      <c r="F1032" s="371">
        <f t="shared" si="64"/>
        <v>0.54</v>
      </c>
      <c r="G1032" s="371">
        <f t="shared" si="65"/>
        <v>2</v>
      </c>
      <c r="H1032" s="371" t="str">
        <f t="shared" si="66"/>
        <v/>
      </c>
      <c r="I1032" s="371">
        <f t="shared" si="67"/>
        <v>2</v>
      </c>
    </row>
    <row r="1033" spans="1:9" x14ac:dyDescent="0.15">
      <c r="A1033" s="368" t="s">
        <v>5798</v>
      </c>
      <c r="B1033" s="368" t="s">
        <v>3511</v>
      </c>
      <c r="C1033" s="368" t="s">
        <v>475</v>
      </c>
      <c r="D1033" s="368" t="s">
        <v>3512</v>
      </c>
      <c r="E1033" s="370">
        <v>98</v>
      </c>
      <c r="F1033" s="371">
        <f t="shared" si="64"/>
        <v>0.98</v>
      </c>
      <c r="G1033" s="371">
        <f t="shared" si="65"/>
        <v>2</v>
      </c>
      <c r="H1033" s="371" t="str">
        <f t="shared" si="66"/>
        <v/>
      </c>
      <c r="I1033" s="371">
        <f t="shared" si="67"/>
        <v>2</v>
      </c>
    </row>
    <row r="1034" spans="1:9" x14ac:dyDescent="0.15">
      <c r="A1034" s="368" t="s">
        <v>5798</v>
      </c>
      <c r="B1034" s="368" t="s">
        <v>3514</v>
      </c>
      <c r="C1034" s="368" t="s">
        <v>475</v>
      </c>
      <c r="D1034" s="368" t="s">
        <v>3515</v>
      </c>
      <c r="E1034" s="370">
        <v>98</v>
      </c>
      <c r="F1034" s="371">
        <f t="shared" si="64"/>
        <v>0.98</v>
      </c>
      <c r="G1034" s="371">
        <f t="shared" si="65"/>
        <v>2</v>
      </c>
      <c r="H1034" s="371" t="str">
        <f t="shared" si="66"/>
        <v/>
      </c>
      <c r="I1034" s="371">
        <f t="shared" si="67"/>
        <v>2</v>
      </c>
    </row>
    <row r="1035" spans="1:9" x14ac:dyDescent="0.15">
      <c r="A1035" s="368" t="s">
        <v>5798</v>
      </c>
      <c r="B1035" s="368" t="s">
        <v>3517</v>
      </c>
      <c r="C1035" s="368" t="s">
        <v>475</v>
      </c>
      <c r="D1035" s="368" t="s">
        <v>3518</v>
      </c>
      <c r="E1035" s="370">
        <v>100</v>
      </c>
      <c r="F1035" s="371">
        <f t="shared" si="64"/>
        <v>1</v>
      </c>
      <c r="G1035" s="371">
        <f t="shared" si="65"/>
        <v>1</v>
      </c>
      <c r="H1035" s="371" t="str">
        <f t="shared" si="66"/>
        <v/>
      </c>
      <c r="I1035" s="371">
        <f t="shared" si="67"/>
        <v>1</v>
      </c>
    </row>
    <row r="1036" spans="1:9" x14ac:dyDescent="0.15">
      <c r="A1036" s="368" t="s">
        <v>5798</v>
      </c>
      <c r="B1036" s="368" t="s">
        <v>3520</v>
      </c>
      <c r="C1036" s="368" t="s">
        <v>475</v>
      </c>
      <c r="D1036" s="368" t="s">
        <v>3521</v>
      </c>
      <c r="E1036" s="370">
        <v>76</v>
      </c>
      <c r="F1036" s="371">
        <f t="shared" si="64"/>
        <v>0.76</v>
      </c>
      <c r="G1036" s="371">
        <f t="shared" si="65"/>
        <v>2</v>
      </c>
      <c r="H1036" s="371" t="str">
        <f t="shared" si="66"/>
        <v/>
      </c>
      <c r="I1036" s="371">
        <f t="shared" si="67"/>
        <v>2</v>
      </c>
    </row>
    <row r="1037" spans="1:9" x14ac:dyDescent="0.15">
      <c r="A1037" s="368" t="s">
        <v>5798</v>
      </c>
      <c r="B1037" s="368" t="s">
        <v>3523</v>
      </c>
      <c r="C1037" s="368" t="s">
        <v>475</v>
      </c>
      <c r="D1037" s="368" t="s">
        <v>3524</v>
      </c>
      <c r="E1037" s="370">
        <v>80</v>
      </c>
      <c r="F1037" s="371">
        <f t="shared" si="64"/>
        <v>0.8</v>
      </c>
      <c r="G1037" s="371">
        <f t="shared" si="65"/>
        <v>2</v>
      </c>
      <c r="H1037" s="371" t="str">
        <f t="shared" si="66"/>
        <v/>
      </c>
      <c r="I1037" s="371">
        <f t="shared" si="67"/>
        <v>2</v>
      </c>
    </row>
    <row r="1038" spans="1:9" x14ac:dyDescent="0.15">
      <c r="A1038" s="368" t="s">
        <v>5798</v>
      </c>
      <c r="B1038" s="368" t="s">
        <v>3526</v>
      </c>
      <c r="C1038" s="368" t="s">
        <v>475</v>
      </c>
      <c r="D1038" s="368" t="s">
        <v>3527</v>
      </c>
      <c r="E1038" s="370">
        <v>96</v>
      </c>
      <c r="F1038" s="371">
        <f t="shared" si="64"/>
        <v>0.96</v>
      </c>
      <c r="G1038" s="371">
        <f t="shared" si="65"/>
        <v>2</v>
      </c>
      <c r="H1038" s="371" t="str">
        <f t="shared" si="66"/>
        <v/>
      </c>
      <c r="I1038" s="371">
        <f t="shared" si="67"/>
        <v>2</v>
      </c>
    </row>
    <row r="1039" spans="1:9" x14ac:dyDescent="0.15">
      <c r="A1039" s="368" t="s">
        <v>5798</v>
      </c>
      <c r="B1039" s="368" t="s">
        <v>3529</v>
      </c>
      <c r="C1039" s="368" t="s">
        <v>475</v>
      </c>
      <c r="D1039" s="368" t="s">
        <v>3530</v>
      </c>
      <c r="E1039" s="370">
        <v>93</v>
      </c>
      <c r="F1039" s="371">
        <f t="shared" si="64"/>
        <v>0.93</v>
      </c>
      <c r="G1039" s="371">
        <f t="shared" si="65"/>
        <v>2</v>
      </c>
      <c r="H1039" s="371" t="str">
        <f t="shared" si="66"/>
        <v/>
      </c>
      <c r="I1039" s="371">
        <f t="shared" si="67"/>
        <v>2</v>
      </c>
    </row>
    <row r="1040" spans="1:9" x14ac:dyDescent="0.15">
      <c r="A1040" s="368" t="s">
        <v>5798</v>
      </c>
      <c r="B1040" s="368" t="s">
        <v>3532</v>
      </c>
      <c r="C1040" s="368" t="s">
        <v>475</v>
      </c>
      <c r="D1040" s="368" t="s">
        <v>3533</v>
      </c>
      <c r="E1040" s="370">
        <v>78</v>
      </c>
      <c r="F1040" s="371">
        <f t="shared" si="64"/>
        <v>0.78</v>
      </c>
      <c r="G1040" s="371">
        <f t="shared" si="65"/>
        <v>2</v>
      </c>
      <c r="H1040" s="371" t="str">
        <f t="shared" si="66"/>
        <v/>
      </c>
      <c r="I1040" s="371">
        <f t="shared" si="67"/>
        <v>2</v>
      </c>
    </row>
    <row r="1041" spans="1:9" x14ac:dyDescent="0.15">
      <c r="A1041" s="368" t="s">
        <v>5798</v>
      </c>
      <c r="B1041" s="368" t="s">
        <v>3535</v>
      </c>
      <c r="C1041" s="368" t="s">
        <v>475</v>
      </c>
      <c r="D1041" s="368" t="s">
        <v>3536</v>
      </c>
      <c r="E1041" s="370">
        <v>71</v>
      </c>
      <c r="F1041" s="371">
        <f t="shared" si="64"/>
        <v>0.71</v>
      </c>
      <c r="G1041" s="371">
        <f t="shared" si="65"/>
        <v>2</v>
      </c>
      <c r="H1041" s="371" t="str">
        <f t="shared" si="66"/>
        <v/>
      </c>
      <c r="I1041" s="371">
        <f t="shared" si="67"/>
        <v>2</v>
      </c>
    </row>
    <row r="1042" spans="1:9" x14ac:dyDescent="0.15">
      <c r="A1042" s="368" t="s">
        <v>5798</v>
      </c>
      <c r="B1042" s="368" t="s">
        <v>3538</v>
      </c>
      <c r="C1042" s="368" t="s">
        <v>475</v>
      </c>
      <c r="D1042" s="368" t="s">
        <v>3539</v>
      </c>
      <c r="E1042" s="370">
        <v>117</v>
      </c>
      <c r="F1042" s="371">
        <f t="shared" si="64"/>
        <v>1.17</v>
      </c>
      <c r="G1042" s="371">
        <f t="shared" si="65"/>
        <v>1</v>
      </c>
      <c r="H1042" s="371" t="str">
        <f t="shared" si="66"/>
        <v/>
      </c>
      <c r="I1042" s="371">
        <f t="shared" si="67"/>
        <v>1</v>
      </c>
    </row>
    <row r="1043" spans="1:9" x14ac:dyDescent="0.15">
      <c r="A1043" s="368" t="s">
        <v>5798</v>
      </c>
      <c r="B1043" s="368" t="s">
        <v>3541</v>
      </c>
      <c r="C1043" s="368" t="s">
        <v>475</v>
      </c>
      <c r="D1043" s="368" t="s">
        <v>3542</v>
      </c>
      <c r="E1043" s="370">
        <v>127</v>
      </c>
      <c r="F1043" s="371">
        <f t="shared" si="64"/>
        <v>1.27</v>
      </c>
      <c r="G1043" s="371">
        <f t="shared" si="65"/>
        <v>1</v>
      </c>
      <c r="H1043" s="371" t="str">
        <f t="shared" si="66"/>
        <v/>
      </c>
      <c r="I1043" s="371">
        <f t="shared" si="67"/>
        <v>1</v>
      </c>
    </row>
    <row r="1044" spans="1:9" x14ac:dyDescent="0.15">
      <c r="A1044" s="368" t="s">
        <v>5798</v>
      </c>
      <c r="B1044" s="368" t="s">
        <v>3544</v>
      </c>
      <c r="C1044" s="368" t="s">
        <v>475</v>
      </c>
      <c r="D1044" s="368" t="s">
        <v>3545</v>
      </c>
      <c r="E1044" s="370">
        <v>141</v>
      </c>
      <c r="F1044" s="371">
        <f t="shared" si="64"/>
        <v>1.41</v>
      </c>
      <c r="G1044" s="371">
        <f t="shared" si="65"/>
        <v>1</v>
      </c>
      <c r="H1044" s="371" t="str">
        <f t="shared" si="66"/>
        <v/>
      </c>
      <c r="I1044" s="371">
        <f t="shared" si="67"/>
        <v>1</v>
      </c>
    </row>
    <row r="1045" spans="1:9" x14ac:dyDescent="0.15">
      <c r="A1045" s="368" t="s">
        <v>5798</v>
      </c>
      <c r="B1045" s="368" t="s">
        <v>3547</v>
      </c>
      <c r="C1045" s="368" t="s">
        <v>475</v>
      </c>
      <c r="D1045" s="368" t="s">
        <v>3548</v>
      </c>
      <c r="E1045" s="370">
        <v>127</v>
      </c>
      <c r="F1045" s="371">
        <f t="shared" si="64"/>
        <v>1.27</v>
      </c>
      <c r="G1045" s="371">
        <f t="shared" si="65"/>
        <v>1</v>
      </c>
      <c r="H1045" s="371" t="str">
        <f t="shared" si="66"/>
        <v/>
      </c>
      <c r="I1045" s="371">
        <f t="shared" si="67"/>
        <v>1</v>
      </c>
    </row>
    <row r="1046" spans="1:9" x14ac:dyDescent="0.15">
      <c r="A1046" s="368" t="s">
        <v>5798</v>
      </c>
      <c r="B1046" s="368" t="s">
        <v>3550</v>
      </c>
      <c r="C1046" s="368" t="s">
        <v>475</v>
      </c>
      <c r="D1046" s="368" t="s">
        <v>3551</v>
      </c>
      <c r="E1046" s="370">
        <v>94</v>
      </c>
      <c r="F1046" s="371">
        <f t="shared" si="64"/>
        <v>0.94</v>
      </c>
      <c r="G1046" s="371">
        <f t="shared" si="65"/>
        <v>2</v>
      </c>
      <c r="H1046" s="371" t="str">
        <f t="shared" si="66"/>
        <v/>
      </c>
      <c r="I1046" s="371">
        <f t="shared" si="67"/>
        <v>2</v>
      </c>
    </row>
    <row r="1047" spans="1:9" x14ac:dyDescent="0.15">
      <c r="A1047" s="368" t="s">
        <v>5798</v>
      </c>
      <c r="B1047" s="368" t="s">
        <v>3553</v>
      </c>
      <c r="C1047" s="368" t="s">
        <v>475</v>
      </c>
      <c r="D1047" s="368" t="s">
        <v>3554</v>
      </c>
      <c r="E1047" s="370">
        <v>79</v>
      </c>
      <c r="F1047" s="371">
        <f t="shared" si="64"/>
        <v>0.79</v>
      </c>
      <c r="G1047" s="371">
        <f t="shared" si="65"/>
        <v>2</v>
      </c>
      <c r="H1047" s="371" t="str">
        <f t="shared" si="66"/>
        <v/>
      </c>
      <c r="I1047" s="371">
        <f t="shared" si="67"/>
        <v>2</v>
      </c>
    </row>
    <row r="1048" spans="1:9" x14ac:dyDescent="0.15">
      <c r="A1048" s="368" t="s">
        <v>5798</v>
      </c>
      <c r="B1048" s="368" t="s">
        <v>3556</v>
      </c>
      <c r="C1048" s="368" t="s">
        <v>475</v>
      </c>
      <c r="D1048" s="368" t="s">
        <v>3557</v>
      </c>
      <c r="E1048" s="370">
        <v>84</v>
      </c>
      <c r="F1048" s="371">
        <f t="shared" si="64"/>
        <v>0.84</v>
      </c>
      <c r="G1048" s="371">
        <f t="shared" si="65"/>
        <v>2</v>
      </c>
      <c r="H1048" s="371" t="str">
        <f t="shared" si="66"/>
        <v/>
      </c>
      <c r="I1048" s="371">
        <f t="shared" si="67"/>
        <v>2</v>
      </c>
    </row>
    <row r="1049" spans="1:9" x14ac:dyDescent="0.15">
      <c r="A1049" s="368" t="s">
        <v>5798</v>
      </c>
      <c r="B1049" s="368" t="s">
        <v>3559</v>
      </c>
      <c r="C1049" s="368" t="s">
        <v>475</v>
      </c>
      <c r="D1049" s="368" t="s">
        <v>3560</v>
      </c>
      <c r="E1049" s="370">
        <v>92</v>
      </c>
      <c r="F1049" s="371">
        <f t="shared" si="64"/>
        <v>0.92</v>
      </c>
      <c r="G1049" s="371">
        <f t="shared" si="65"/>
        <v>2</v>
      </c>
      <c r="H1049" s="371" t="str">
        <f t="shared" si="66"/>
        <v/>
      </c>
      <c r="I1049" s="371">
        <f t="shared" si="67"/>
        <v>2</v>
      </c>
    </row>
    <row r="1050" spans="1:9" x14ac:dyDescent="0.15">
      <c r="A1050" s="368" t="s">
        <v>5798</v>
      </c>
      <c r="B1050" s="368" t="s">
        <v>3562</v>
      </c>
      <c r="C1050" s="368" t="s">
        <v>475</v>
      </c>
      <c r="D1050" s="368" t="s">
        <v>3563</v>
      </c>
      <c r="E1050" s="370">
        <v>74</v>
      </c>
      <c r="F1050" s="371">
        <f t="shared" si="64"/>
        <v>0.74</v>
      </c>
      <c r="G1050" s="371">
        <f t="shared" si="65"/>
        <v>2</v>
      </c>
      <c r="H1050" s="371" t="str">
        <f t="shared" si="66"/>
        <v/>
      </c>
      <c r="I1050" s="371">
        <f t="shared" si="67"/>
        <v>2</v>
      </c>
    </row>
    <row r="1051" spans="1:9" x14ac:dyDescent="0.15">
      <c r="A1051" s="368" t="s">
        <v>5798</v>
      </c>
      <c r="B1051" s="368" t="s">
        <v>3565</v>
      </c>
      <c r="C1051" s="368" t="s">
        <v>475</v>
      </c>
      <c r="D1051" s="368" t="s">
        <v>3566</v>
      </c>
      <c r="E1051" s="370">
        <v>121</v>
      </c>
      <c r="F1051" s="371">
        <f t="shared" si="64"/>
        <v>1.21</v>
      </c>
      <c r="G1051" s="371">
        <f t="shared" si="65"/>
        <v>1</v>
      </c>
      <c r="H1051" s="371" t="str">
        <f t="shared" si="66"/>
        <v/>
      </c>
      <c r="I1051" s="371">
        <f t="shared" si="67"/>
        <v>1</v>
      </c>
    </row>
    <row r="1052" spans="1:9" x14ac:dyDescent="0.15">
      <c r="A1052" s="368" t="s">
        <v>5798</v>
      </c>
      <c r="B1052" s="368" t="s">
        <v>3568</v>
      </c>
      <c r="C1052" s="368" t="s">
        <v>475</v>
      </c>
      <c r="D1052" s="368" t="s">
        <v>3569</v>
      </c>
      <c r="E1052" s="370">
        <v>82</v>
      </c>
      <c r="F1052" s="371">
        <f t="shared" si="64"/>
        <v>0.82</v>
      </c>
      <c r="G1052" s="371">
        <f t="shared" si="65"/>
        <v>2</v>
      </c>
      <c r="H1052" s="371" t="str">
        <f t="shared" si="66"/>
        <v/>
      </c>
      <c r="I1052" s="371">
        <f t="shared" si="67"/>
        <v>2</v>
      </c>
    </row>
    <row r="1053" spans="1:9" x14ac:dyDescent="0.15">
      <c r="A1053" s="368" t="s">
        <v>5798</v>
      </c>
      <c r="B1053" s="368" t="s">
        <v>3571</v>
      </c>
      <c r="C1053" s="368" t="s">
        <v>475</v>
      </c>
      <c r="D1053" s="368" t="s">
        <v>3572</v>
      </c>
      <c r="E1053" s="370">
        <v>54</v>
      </c>
      <c r="F1053" s="371">
        <f t="shared" si="64"/>
        <v>0.54</v>
      </c>
      <c r="G1053" s="371">
        <f t="shared" si="65"/>
        <v>2</v>
      </c>
      <c r="H1053" s="371" t="str">
        <f t="shared" si="66"/>
        <v/>
      </c>
      <c r="I1053" s="371">
        <f t="shared" si="67"/>
        <v>2</v>
      </c>
    </row>
    <row r="1054" spans="1:9" x14ac:dyDescent="0.15">
      <c r="A1054" s="368" t="s">
        <v>5798</v>
      </c>
      <c r="B1054" s="368" t="s">
        <v>3574</v>
      </c>
      <c r="C1054" s="368" t="s">
        <v>475</v>
      </c>
      <c r="D1054" s="368" t="s">
        <v>3575</v>
      </c>
      <c r="E1054" s="370">
        <v>129</v>
      </c>
      <c r="F1054" s="371">
        <f t="shared" si="64"/>
        <v>1.29</v>
      </c>
      <c r="G1054" s="371">
        <f t="shared" si="65"/>
        <v>1</v>
      </c>
      <c r="H1054" s="371" t="str">
        <f t="shared" si="66"/>
        <v/>
      </c>
      <c r="I1054" s="371">
        <f t="shared" si="67"/>
        <v>1</v>
      </c>
    </row>
    <row r="1055" spans="1:9" x14ac:dyDescent="0.15">
      <c r="A1055" s="368" t="s">
        <v>5798</v>
      </c>
      <c r="B1055" s="368" t="s">
        <v>3577</v>
      </c>
      <c r="C1055" s="368" t="s">
        <v>475</v>
      </c>
      <c r="D1055" s="368" t="s">
        <v>3578</v>
      </c>
      <c r="E1055" s="370">
        <v>114</v>
      </c>
      <c r="F1055" s="371">
        <f t="shared" si="64"/>
        <v>1.1399999999999999</v>
      </c>
      <c r="G1055" s="371">
        <f t="shared" si="65"/>
        <v>1</v>
      </c>
      <c r="H1055" s="371" t="str">
        <f t="shared" si="66"/>
        <v/>
      </c>
      <c r="I1055" s="371">
        <f t="shared" si="67"/>
        <v>1</v>
      </c>
    </row>
    <row r="1056" spans="1:9" x14ac:dyDescent="0.15">
      <c r="A1056" s="368" t="s">
        <v>5798</v>
      </c>
      <c r="B1056" s="368" t="s">
        <v>3580</v>
      </c>
      <c r="C1056" s="368" t="s">
        <v>475</v>
      </c>
      <c r="D1056" s="368" t="s">
        <v>3581</v>
      </c>
      <c r="E1056" s="370">
        <v>91</v>
      </c>
      <c r="F1056" s="371">
        <f t="shared" si="64"/>
        <v>0.91</v>
      </c>
      <c r="G1056" s="371">
        <f t="shared" si="65"/>
        <v>2</v>
      </c>
      <c r="H1056" s="371" t="str">
        <f t="shared" si="66"/>
        <v/>
      </c>
      <c r="I1056" s="371">
        <f t="shared" si="67"/>
        <v>2</v>
      </c>
    </row>
    <row r="1057" spans="1:9" x14ac:dyDescent="0.15">
      <c r="A1057" s="368" t="s">
        <v>5798</v>
      </c>
      <c r="B1057" s="368" t="s">
        <v>3583</v>
      </c>
      <c r="C1057" s="368" t="s">
        <v>475</v>
      </c>
      <c r="D1057" s="368" t="s">
        <v>3584</v>
      </c>
      <c r="E1057" s="370">
        <v>96</v>
      </c>
      <c r="F1057" s="371">
        <f t="shared" si="64"/>
        <v>0.96</v>
      </c>
      <c r="G1057" s="371">
        <f t="shared" si="65"/>
        <v>2</v>
      </c>
      <c r="H1057" s="371" t="str">
        <f t="shared" si="66"/>
        <v/>
      </c>
      <c r="I1057" s="371">
        <f t="shared" si="67"/>
        <v>2</v>
      </c>
    </row>
    <row r="1058" spans="1:9" x14ac:dyDescent="0.15">
      <c r="A1058" s="368" t="s">
        <v>5798</v>
      </c>
      <c r="B1058" s="368" t="s">
        <v>3586</v>
      </c>
      <c r="C1058" s="368" t="s">
        <v>475</v>
      </c>
      <c r="D1058" s="368" t="s">
        <v>3587</v>
      </c>
      <c r="E1058" s="370">
        <v>82</v>
      </c>
      <c r="F1058" s="371">
        <f t="shared" si="64"/>
        <v>0.82</v>
      </c>
      <c r="G1058" s="371">
        <f t="shared" si="65"/>
        <v>2</v>
      </c>
      <c r="H1058" s="371" t="str">
        <f t="shared" si="66"/>
        <v/>
      </c>
      <c r="I1058" s="371">
        <f t="shared" si="67"/>
        <v>2</v>
      </c>
    </row>
    <row r="1059" spans="1:9" x14ac:dyDescent="0.15">
      <c r="A1059" s="368" t="s">
        <v>5798</v>
      </c>
      <c r="B1059" s="368" t="s">
        <v>3589</v>
      </c>
      <c r="C1059" s="368" t="s">
        <v>475</v>
      </c>
      <c r="D1059" s="368" t="s">
        <v>3590</v>
      </c>
      <c r="E1059" s="370">
        <v>102</v>
      </c>
      <c r="F1059" s="371">
        <f t="shared" si="64"/>
        <v>1.02</v>
      </c>
      <c r="G1059" s="371">
        <f t="shared" si="65"/>
        <v>1</v>
      </c>
      <c r="H1059" s="371" t="str">
        <f t="shared" si="66"/>
        <v/>
      </c>
      <c r="I1059" s="371">
        <f t="shared" si="67"/>
        <v>1</v>
      </c>
    </row>
    <row r="1060" spans="1:9" x14ac:dyDescent="0.15">
      <c r="A1060" s="368" t="s">
        <v>5798</v>
      </c>
      <c r="B1060" s="368" t="s">
        <v>3592</v>
      </c>
      <c r="C1060" s="368" t="s">
        <v>475</v>
      </c>
      <c r="D1060" s="368" t="s">
        <v>3593</v>
      </c>
      <c r="E1060" s="370">
        <v>73</v>
      </c>
      <c r="F1060" s="371">
        <f t="shared" si="64"/>
        <v>0.73</v>
      </c>
      <c r="G1060" s="371">
        <f t="shared" si="65"/>
        <v>2</v>
      </c>
      <c r="H1060" s="371" t="str">
        <f t="shared" si="66"/>
        <v/>
      </c>
      <c r="I1060" s="371">
        <f t="shared" si="67"/>
        <v>2</v>
      </c>
    </row>
    <row r="1061" spans="1:9" x14ac:dyDescent="0.15">
      <c r="A1061" s="368" t="s">
        <v>5798</v>
      </c>
      <c r="B1061" s="368" t="s">
        <v>3595</v>
      </c>
      <c r="C1061" s="368" t="s">
        <v>475</v>
      </c>
      <c r="D1061" s="368" t="s">
        <v>3596</v>
      </c>
      <c r="E1061" s="370">
        <v>83</v>
      </c>
      <c r="F1061" s="371">
        <f t="shared" si="64"/>
        <v>0.83</v>
      </c>
      <c r="G1061" s="371">
        <f t="shared" si="65"/>
        <v>2</v>
      </c>
      <c r="H1061" s="371" t="str">
        <f t="shared" si="66"/>
        <v/>
      </c>
      <c r="I1061" s="371">
        <f t="shared" si="67"/>
        <v>2</v>
      </c>
    </row>
    <row r="1062" spans="1:9" x14ac:dyDescent="0.15">
      <c r="A1062" s="368" t="s">
        <v>5798</v>
      </c>
      <c r="B1062" s="368" t="s">
        <v>3598</v>
      </c>
      <c r="C1062" s="368" t="s">
        <v>475</v>
      </c>
      <c r="D1062" s="368" t="s">
        <v>3599</v>
      </c>
      <c r="E1062" s="370">
        <v>101</v>
      </c>
      <c r="F1062" s="371">
        <f t="shared" si="64"/>
        <v>1.01</v>
      </c>
      <c r="G1062" s="371">
        <f t="shared" si="65"/>
        <v>1</v>
      </c>
      <c r="H1062" s="371" t="str">
        <f t="shared" si="66"/>
        <v/>
      </c>
      <c r="I1062" s="371">
        <f t="shared" si="67"/>
        <v>1</v>
      </c>
    </row>
    <row r="1063" spans="1:9" x14ac:dyDescent="0.15">
      <c r="A1063" s="368" t="s">
        <v>5798</v>
      </c>
      <c r="B1063" s="368" t="s">
        <v>3601</v>
      </c>
      <c r="C1063" s="368" t="s">
        <v>475</v>
      </c>
      <c r="D1063" s="368" t="s">
        <v>3602</v>
      </c>
      <c r="E1063" s="370">
        <v>95</v>
      </c>
      <c r="F1063" s="371">
        <f t="shared" si="64"/>
        <v>0.95</v>
      </c>
      <c r="G1063" s="371">
        <f t="shared" si="65"/>
        <v>2</v>
      </c>
      <c r="H1063" s="371" t="str">
        <f t="shared" si="66"/>
        <v/>
      </c>
      <c r="I1063" s="371">
        <f t="shared" si="67"/>
        <v>2</v>
      </c>
    </row>
    <row r="1064" spans="1:9" x14ac:dyDescent="0.15">
      <c r="A1064" s="368" t="s">
        <v>5798</v>
      </c>
      <c r="B1064" s="368" t="s">
        <v>3604</v>
      </c>
      <c r="C1064" s="368" t="s">
        <v>475</v>
      </c>
      <c r="D1064" s="368" t="s">
        <v>3605</v>
      </c>
      <c r="E1064" s="370">
        <v>59</v>
      </c>
      <c r="F1064" s="371">
        <f t="shared" si="64"/>
        <v>0.59</v>
      </c>
      <c r="G1064" s="371">
        <f t="shared" si="65"/>
        <v>2</v>
      </c>
      <c r="H1064" s="371" t="str">
        <f t="shared" si="66"/>
        <v/>
      </c>
      <c r="I1064" s="371">
        <f t="shared" si="67"/>
        <v>2</v>
      </c>
    </row>
    <row r="1065" spans="1:9" x14ac:dyDescent="0.15">
      <c r="A1065" s="368" t="s">
        <v>5798</v>
      </c>
      <c r="B1065" s="368" t="s">
        <v>3607</v>
      </c>
      <c r="C1065" s="368" t="s">
        <v>475</v>
      </c>
      <c r="D1065" s="368" t="s">
        <v>3608</v>
      </c>
      <c r="E1065" s="370">
        <v>77</v>
      </c>
      <c r="F1065" s="371">
        <f t="shared" si="64"/>
        <v>0.77</v>
      </c>
      <c r="G1065" s="371">
        <f t="shared" si="65"/>
        <v>2</v>
      </c>
      <c r="H1065" s="371" t="str">
        <f t="shared" si="66"/>
        <v/>
      </c>
      <c r="I1065" s="371">
        <f t="shared" si="67"/>
        <v>2</v>
      </c>
    </row>
    <row r="1066" spans="1:9" x14ac:dyDescent="0.15">
      <c r="A1066" s="368" t="s">
        <v>5798</v>
      </c>
      <c r="B1066" s="368" t="s">
        <v>3610</v>
      </c>
      <c r="C1066" s="368" t="s">
        <v>475</v>
      </c>
      <c r="D1066" s="368" t="s">
        <v>3611</v>
      </c>
      <c r="E1066" s="370">
        <v>83</v>
      </c>
      <c r="F1066" s="371">
        <f t="shared" si="64"/>
        <v>0.83</v>
      </c>
      <c r="G1066" s="371">
        <f t="shared" si="65"/>
        <v>2</v>
      </c>
      <c r="H1066" s="371" t="str">
        <f t="shared" si="66"/>
        <v/>
      </c>
      <c r="I1066" s="371">
        <f t="shared" si="67"/>
        <v>2</v>
      </c>
    </row>
    <row r="1067" spans="1:9" x14ac:dyDescent="0.15">
      <c r="A1067" s="368" t="s">
        <v>5798</v>
      </c>
      <c r="B1067" s="368" t="s">
        <v>3613</v>
      </c>
      <c r="C1067" s="368" t="s">
        <v>475</v>
      </c>
      <c r="D1067" s="368" t="s">
        <v>3614</v>
      </c>
      <c r="E1067" s="370">
        <v>92</v>
      </c>
      <c r="F1067" s="371">
        <f t="shared" si="64"/>
        <v>0.92</v>
      </c>
      <c r="G1067" s="371">
        <f t="shared" si="65"/>
        <v>2</v>
      </c>
      <c r="H1067" s="371" t="str">
        <f t="shared" si="66"/>
        <v/>
      </c>
      <c r="I1067" s="371">
        <f t="shared" si="67"/>
        <v>2</v>
      </c>
    </row>
    <row r="1068" spans="1:9" x14ac:dyDescent="0.15">
      <c r="A1068" s="368" t="s">
        <v>5798</v>
      </c>
      <c r="B1068" s="368" t="s">
        <v>3616</v>
      </c>
      <c r="C1068" s="368" t="s">
        <v>475</v>
      </c>
      <c r="D1068" s="368" t="s">
        <v>3617</v>
      </c>
      <c r="E1068" s="370">
        <v>138</v>
      </c>
      <c r="F1068" s="371">
        <f t="shared" si="64"/>
        <v>1.38</v>
      </c>
      <c r="G1068" s="371">
        <f t="shared" si="65"/>
        <v>1</v>
      </c>
      <c r="H1068" s="371" t="str">
        <f t="shared" si="66"/>
        <v/>
      </c>
      <c r="I1068" s="371">
        <f t="shared" si="67"/>
        <v>1</v>
      </c>
    </row>
    <row r="1069" spans="1:9" x14ac:dyDescent="0.15">
      <c r="A1069" s="368" t="s">
        <v>5798</v>
      </c>
      <c r="B1069" s="368" t="s">
        <v>3619</v>
      </c>
      <c r="C1069" s="368" t="s">
        <v>475</v>
      </c>
      <c r="D1069" s="368" t="s">
        <v>3620</v>
      </c>
      <c r="E1069" s="370">
        <v>67</v>
      </c>
      <c r="F1069" s="371">
        <f t="shared" si="64"/>
        <v>0.67</v>
      </c>
      <c r="G1069" s="371">
        <f t="shared" si="65"/>
        <v>2</v>
      </c>
      <c r="H1069" s="371" t="str">
        <f t="shared" si="66"/>
        <v/>
      </c>
      <c r="I1069" s="371">
        <f t="shared" si="67"/>
        <v>2</v>
      </c>
    </row>
    <row r="1070" spans="1:9" x14ac:dyDescent="0.15">
      <c r="A1070" s="368" t="s">
        <v>5798</v>
      </c>
      <c r="B1070" s="368" t="s">
        <v>3622</v>
      </c>
      <c r="C1070" s="368" t="s">
        <v>475</v>
      </c>
      <c r="D1070" s="368" t="s">
        <v>3623</v>
      </c>
      <c r="E1070" s="370">
        <v>106</v>
      </c>
      <c r="F1070" s="371">
        <f t="shared" si="64"/>
        <v>1.06</v>
      </c>
      <c r="G1070" s="371">
        <f t="shared" si="65"/>
        <v>1</v>
      </c>
      <c r="H1070" s="371" t="str">
        <f t="shared" si="66"/>
        <v/>
      </c>
      <c r="I1070" s="371">
        <f t="shared" si="67"/>
        <v>1</v>
      </c>
    </row>
    <row r="1071" spans="1:9" x14ac:dyDescent="0.15">
      <c r="A1071" s="368" t="s">
        <v>5798</v>
      </c>
      <c r="B1071" s="368" t="s">
        <v>3625</v>
      </c>
      <c r="C1071" s="368" t="s">
        <v>475</v>
      </c>
      <c r="D1071" s="368" t="s">
        <v>3626</v>
      </c>
      <c r="E1071" s="370">
        <v>84</v>
      </c>
      <c r="F1071" s="371">
        <f t="shared" si="64"/>
        <v>0.84</v>
      </c>
      <c r="G1071" s="371">
        <f t="shared" si="65"/>
        <v>2</v>
      </c>
      <c r="H1071" s="371" t="str">
        <f t="shared" si="66"/>
        <v/>
      </c>
      <c r="I1071" s="371">
        <f t="shared" si="67"/>
        <v>2</v>
      </c>
    </row>
    <row r="1072" spans="1:9" x14ac:dyDescent="0.15">
      <c r="A1072" s="368" t="s">
        <v>5798</v>
      </c>
      <c r="B1072" s="368" t="s">
        <v>3628</v>
      </c>
      <c r="C1072" s="368" t="s">
        <v>475</v>
      </c>
      <c r="D1072" s="368" t="s">
        <v>3629</v>
      </c>
      <c r="E1072" s="370">
        <v>109</v>
      </c>
      <c r="F1072" s="371">
        <f t="shared" si="64"/>
        <v>1.0900000000000001</v>
      </c>
      <c r="G1072" s="371">
        <f t="shared" si="65"/>
        <v>1</v>
      </c>
      <c r="H1072" s="371" t="str">
        <f t="shared" si="66"/>
        <v/>
      </c>
      <c r="I1072" s="371">
        <f t="shared" si="67"/>
        <v>1</v>
      </c>
    </row>
    <row r="1073" spans="1:9" x14ac:dyDescent="0.15">
      <c r="A1073" s="368" t="s">
        <v>5798</v>
      </c>
      <c r="B1073" s="368" t="s">
        <v>3631</v>
      </c>
      <c r="C1073" s="368" t="s">
        <v>475</v>
      </c>
      <c r="D1073" s="368" t="s">
        <v>3632</v>
      </c>
      <c r="E1073" s="370">
        <v>120</v>
      </c>
      <c r="F1073" s="371">
        <f t="shared" si="64"/>
        <v>1.2</v>
      </c>
      <c r="G1073" s="371">
        <f t="shared" si="65"/>
        <v>1</v>
      </c>
      <c r="H1073" s="371" t="str">
        <f t="shared" si="66"/>
        <v/>
      </c>
      <c r="I1073" s="371">
        <f t="shared" si="67"/>
        <v>1</v>
      </c>
    </row>
    <row r="1074" spans="1:9" x14ac:dyDescent="0.15">
      <c r="A1074" s="368" t="s">
        <v>5798</v>
      </c>
      <c r="B1074" s="368" t="s">
        <v>3634</v>
      </c>
      <c r="C1074" s="368" t="s">
        <v>475</v>
      </c>
      <c r="D1074" s="368" t="s">
        <v>3635</v>
      </c>
      <c r="E1074" s="370">
        <v>75</v>
      </c>
      <c r="F1074" s="371">
        <f t="shared" si="64"/>
        <v>0.75</v>
      </c>
      <c r="G1074" s="371">
        <f t="shared" si="65"/>
        <v>2</v>
      </c>
      <c r="H1074" s="371" t="str">
        <f t="shared" si="66"/>
        <v/>
      </c>
      <c r="I1074" s="371">
        <f t="shared" si="67"/>
        <v>2</v>
      </c>
    </row>
    <row r="1075" spans="1:9" x14ac:dyDescent="0.15">
      <c r="A1075" s="368" t="s">
        <v>5798</v>
      </c>
      <c r="B1075" s="368" t="s">
        <v>3637</v>
      </c>
      <c r="C1075" s="368" t="s">
        <v>475</v>
      </c>
      <c r="D1075" s="368" t="s">
        <v>3638</v>
      </c>
      <c r="E1075" s="370">
        <v>77</v>
      </c>
      <c r="F1075" s="371">
        <f t="shared" si="64"/>
        <v>0.77</v>
      </c>
      <c r="G1075" s="371">
        <f t="shared" si="65"/>
        <v>2</v>
      </c>
      <c r="H1075" s="371" t="str">
        <f t="shared" si="66"/>
        <v/>
      </c>
      <c r="I1075" s="371">
        <f t="shared" si="67"/>
        <v>2</v>
      </c>
    </row>
    <row r="1076" spans="1:9" x14ac:dyDescent="0.15">
      <c r="A1076" s="368" t="s">
        <v>5798</v>
      </c>
      <c r="B1076" s="368" t="s">
        <v>3640</v>
      </c>
      <c r="C1076" s="368" t="s">
        <v>475</v>
      </c>
      <c r="D1076" s="368" t="s">
        <v>3641</v>
      </c>
      <c r="E1076" s="370">
        <v>80</v>
      </c>
      <c r="F1076" s="371">
        <f t="shared" si="64"/>
        <v>0.8</v>
      </c>
      <c r="G1076" s="371">
        <f t="shared" si="65"/>
        <v>2</v>
      </c>
      <c r="H1076" s="371" t="str">
        <f t="shared" si="66"/>
        <v/>
      </c>
      <c r="I1076" s="371">
        <f t="shared" si="67"/>
        <v>2</v>
      </c>
    </row>
    <row r="1077" spans="1:9" x14ac:dyDescent="0.15">
      <c r="A1077" s="368" t="s">
        <v>5798</v>
      </c>
      <c r="B1077" s="368" t="s">
        <v>3643</v>
      </c>
      <c r="C1077" s="368" t="s">
        <v>475</v>
      </c>
      <c r="D1077" s="368" t="s">
        <v>3644</v>
      </c>
      <c r="E1077" s="370">
        <v>199</v>
      </c>
      <c r="F1077" s="371">
        <f t="shared" si="64"/>
        <v>1.99</v>
      </c>
      <c r="G1077" s="371">
        <f t="shared" si="65"/>
        <v>1</v>
      </c>
      <c r="H1077" s="371" t="str">
        <f t="shared" si="66"/>
        <v/>
      </c>
      <c r="I1077" s="371">
        <f t="shared" si="67"/>
        <v>1</v>
      </c>
    </row>
    <row r="1078" spans="1:9" x14ac:dyDescent="0.15">
      <c r="A1078" s="368" t="s">
        <v>5798</v>
      </c>
      <c r="B1078" s="368" t="s">
        <v>3646</v>
      </c>
      <c r="C1078" s="368" t="s">
        <v>475</v>
      </c>
      <c r="D1078" s="368" t="s">
        <v>3647</v>
      </c>
      <c r="E1078" s="370">
        <v>69</v>
      </c>
      <c r="F1078" s="371">
        <f t="shared" si="64"/>
        <v>0.69</v>
      </c>
      <c r="G1078" s="371">
        <f t="shared" si="65"/>
        <v>2</v>
      </c>
      <c r="H1078" s="371" t="str">
        <f t="shared" si="66"/>
        <v/>
      </c>
      <c r="I1078" s="371">
        <f t="shared" si="67"/>
        <v>2</v>
      </c>
    </row>
    <row r="1079" spans="1:9" x14ac:dyDescent="0.15">
      <c r="A1079" s="368" t="s">
        <v>5798</v>
      </c>
      <c r="B1079" s="368" t="s">
        <v>3649</v>
      </c>
      <c r="C1079" s="368" t="s">
        <v>475</v>
      </c>
      <c r="D1079" s="368" t="s">
        <v>3650</v>
      </c>
      <c r="E1079" s="370">
        <v>87</v>
      </c>
      <c r="F1079" s="371">
        <f t="shared" si="64"/>
        <v>0.87</v>
      </c>
      <c r="G1079" s="371">
        <f t="shared" si="65"/>
        <v>2</v>
      </c>
      <c r="H1079" s="371" t="str">
        <f t="shared" si="66"/>
        <v/>
      </c>
      <c r="I1079" s="371">
        <f t="shared" si="67"/>
        <v>2</v>
      </c>
    </row>
    <row r="1080" spans="1:9" x14ac:dyDescent="0.15">
      <c r="A1080" s="368" t="s">
        <v>5798</v>
      </c>
      <c r="B1080" s="368" t="s">
        <v>3652</v>
      </c>
      <c r="C1080" s="368" t="s">
        <v>475</v>
      </c>
      <c r="D1080" s="368" t="s">
        <v>3653</v>
      </c>
      <c r="E1080" s="370">
        <v>46</v>
      </c>
      <c r="F1080" s="371">
        <f t="shared" si="64"/>
        <v>0.46</v>
      </c>
      <c r="G1080" s="371">
        <f t="shared" si="65"/>
        <v>2</v>
      </c>
      <c r="H1080" s="371" t="str">
        <f t="shared" si="66"/>
        <v/>
      </c>
      <c r="I1080" s="371">
        <f t="shared" si="67"/>
        <v>2</v>
      </c>
    </row>
    <row r="1081" spans="1:9" x14ac:dyDescent="0.15">
      <c r="A1081" s="368" t="s">
        <v>5798</v>
      </c>
      <c r="B1081" s="368" t="s">
        <v>3655</v>
      </c>
      <c r="C1081" s="368" t="s">
        <v>475</v>
      </c>
      <c r="D1081" s="368" t="s">
        <v>2962</v>
      </c>
      <c r="E1081" s="370">
        <v>61</v>
      </c>
      <c r="F1081" s="371">
        <f t="shared" si="64"/>
        <v>0.61</v>
      </c>
      <c r="G1081" s="371">
        <f t="shared" si="65"/>
        <v>2</v>
      </c>
      <c r="H1081" s="371" t="str">
        <f t="shared" si="66"/>
        <v/>
      </c>
      <c r="I1081" s="371">
        <f t="shared" si="67"/>
        <v>2</v>
      </c>
    </row>
    <row r="1082" spans="1:9" x14ac:dyDescent="0.15">
      <c r="A1082" s="368" t="s">
        <v>5798</v>
      </c>
      <c r="B1082" s="368" t="s">
        <v>3656</v>
      </c>
      <c r="C1082" s="368" t="s">
        <v>475</v>
      </c>
      <c r="D1082" s="368" t="s">
        <v>3657</v>
      </c>
      <c r="E1082" s="370">
        <v>113</v>
      </c>
      <c r="F1082" s="371">
        <f t="shared" si="64"/>
        <v>1.1299999999999999</v>
      </c>
      <c r="G1082" s="371">
        <f t="shared" si="65"/>
        <v>1</v>
      </c>
      <c r="H1082" s="371" t="str">
        <f t="shared" si="66"/>
        <v/>
      </c>
      <c r="I1082" s="371">
        <f t="shared" si="67"/>
        <v>1</v>
      </c>
    </row>
    <row r="1083" spans="1:9" x14ac:dyDescent="0.15">
      <c r="A1083" s="368" t="s">
        <v>5798</v>
      </c>
      <c r="B1083" s="368" t="s">
        <v>3659</v>
      </c>
      <c r="C1083" s="368" t="s">
        <v>475</v>
      </c>
      <c r="D1083" s="368" t="s">
        <v>3660</v>
      </c>
      <c r="E1083" s="370">
        <v>107</v>
      </c>
      <c r="F1083" s="371">
        <f t="shared" si="64"/>
        <v>1.07</v>
      </c>
      <c r="G1083" s="371">
        <f t="shared" si="65"/>
        <v>1</v>
      </c>
      <c r="H1083" s="371" t="str">
        <f t="shared" si="66"/>
        <v/>
      </c>
      <c r="I1083" s="371">
        <f t="shared" si="67"/>
        <v>1</v>
      </c>
    </row>
    <row r="1084" spans="1:9" x14ac:dyDescent="0.15">
      <c r="A1084" s="368" t="s">
        <v>5798</v>
      </c>
      <c r="B1084" s="368" t="s">
        <v>3662</v>
      </c>
      <c r="C1084" s="368" t="s">
        <v>475</v>
      </c>
      <c r="D1084" s="368" t="s">
        <v>3663</v>
      </c>
      <c r="E1084" s="370">
        <v>24</v>
      </c>
      <c r="F1084" s="371">
        <f t="shared" si="64"/>
        <v>0.24</v>
      </c>
      <c r="G1084" s="371">
        <f t="shared" si="65"/>
        <v>2</v>
      </c>
      <c r="H1084" s="371" t="str">
        <f t="shared" si="66"/>
        <v/>
      </c>
      <c r="I1084" s="371">
        <f t="shared" si="67"/>
        <v>2</v>
      </c>
    </row>
    <row r="1085" spans="1:9" x14ac:dyDescent="0.15">
      <c r="A1085" s="368" t="s">
        <v>5798</v>
      </c>
      <c r="B1085" s="368" t="s">
        <v>3665</v>
      </c>
      <c r="C1085" s="368" t="s">
        <v>475</v>
      </c>
      <c r="D1085" s="368" t="s">
        <v>3666</v>
      </c>
      <c r="E1085" s="370">
        <v>18</v>
      </c>
      <c r="F1085" s="371">
        <f t="shared" si="64"/>
        <v>0.18</v>
      </c>
      <c r="G1085" s="371">
        <f t="shared" si="65"/>
        <v>2</v>
      </c>
      <c r="H1085" s="371" t="str">
        <f t="shared" si="66"/>
        <v/>
      </c>
      <c r="I1085" s="371">
        <f t="shared" si="67"/>
        <v>2</v>
      </c>
    </row>
    <row r="1086" spans="1:9" x14ac:dyDescent="0.15">
      <c r="A1086" s="368" t="s">
        <v>5798</v>
      </c>
      <c r="B1086" s="368" t="s">
        <v>3668</v>
      </c>
      <c r="C1086" s="368" t="s">
        <v>475</v>
      </c>
      <c r="D1086" s="368" t="s">
        <v>3669</v>
      </c>
      <c r="E1086" s="370">
        <v>27</v>
      </c>
      <c r="F1086" s="371">
        <f t="shared" si="64"/>
        <v>0.27</v>
      </c>
      <c r="G1086" s="371">
        <f t="shared" si="65"/>
        <v>2</v>
      </c>
      <c r="H1086" s="371" t="str">
        <f t="shared" si="66"/>
        <v/>
      </c>
      <c r="I1086" s="371">
        <f t="shared" si="67"/>
        <v>2</v>
      </c>
    </row>
    <row r="1087" spans="1:9" x14ac:dyDescent="0.15">
      <c r="A1087" s="368" t="s">
        <v>5798</v>
      </c>
      <c r="B1087" s="368" t="s">
        <v>3673</v>
      </c>
      <c r="C1087" s="368" t="s">
        <v>476</v>
      </c>
      <c r="D1087" s="368" t="s">
        <v>3674</v>
      </c>
      <c r="E1087" s="370">
        <v>66</v>
      </c>
      <c r="F1087" s="371">
        <f t="shared" si="64"/>
        <v>0.66</v>
      </c>
      <c r="G1087" s="371">
        <f t="shared" si="65"/>
        <v>2</v>
      </c>
      <c r="H1087" s="371" t="str">
        <f t="shared" si="66"/>
        <v/>
      </c>
      <c r="I1087" s="371">
        <f t="shared" si="67"/>
        <v>2</v>
      </c>
    </row>
    <row r="1088" spans="1:9" x14ac:dyDescent="0.15">
      <c r="A1088" s="368" t="s">
        <v>5798</v>
      </c>
      <c r="B1088" s="368" t="s">
        <v>3676</v>
      </c>
      <c r="C1088" s="368" t="s">
        <v>476</v>
      </c>
      <c r="D1088" s="368" t="s">
        <v>3677</v>
      </c>
      <c r="E1088" s="370">
        <v>115</v>
      </c>
      <c r="F1088" s="371">
        <f t="shared" si="64"/>
        <v>1.1499999999999999</v>
      </c>
      <c r="G1088" s="371">
        <f t="shared" si="65"/>
        <v>1</v>
      </c>
      <c r="H1088" s="371" t="str">
        <f t="shared" si="66"/>
        <v/>
      </c>
      <c r="I1088" s="371">
        <f t="shared" si="67"/>
        <v>1</v>
      </c>
    </row>
    <row r="1089" spans="1:9" x14ac:dyDescent="0.15">
      <c r="A1089" s="368" t="s">
        <v>5798</v>
      </c>
      <c r="B1089" s="368" t="s">
        <v>3679</v>
      </c>
      <c r="C1089" s="368" t="s">
        <v>476</v>
      </c>
      <c r="D1089" s="368" t="s">
        <v>3680</v>
      </c>
      <c r="E1089" s="370">
        <v>57</v>
      </c>
      <c r="F1089" s="371">
        <f t="shared" si="64"/>
        <v>0.56999999999999995</v>
      </c>
      <c r="G1089" s="371">
        <f t="shared" si="65"/>
        <v>2</v>
      </c>
      <c r="H1089" s="371" t="str">
        <f t="shared" si="66"/>
        <v/>
      </c>
      <c r="I1089" s="371">
        <f t="shared" si="67"/>
        <v>2</v>
      </c>
    </row>
    <row r="1090" spans="1:9" x14ac:dyDescent="0.15">
      <c r="A1090" s="368" t="s">
        <v>5798</v>
      </c>
      <c r="B1090" s="368" t="s">
        <v>3682</v>
      </c>
      <c r="C1090" s="368" t="s">
        <v>476</v>
      </c>
      <c r="D1090" s="368" t="s">
        <v>3683</v>
      </c>
      <c r="E1090" s="370">
        <v>59</v>
      </c>
      <c r="F1090" s="371">
        <f t="shared" ref="F1090:F1153" si="68">IF(A1090="都道府県",E1090/100000,IF(A1090="市区町村",E1090/100,"エラー"))</f>
        <v>0.59</v>
      </c>
      <c r="G1090" s="371">
        <f t="shared" ref="G1090:G1153" si="69">IF(F1090&lt;&gt;"エラー",IF(F1090&gt;=$N$16,1,IF(F1090&lt;=$N$18,3,2)),"エラー")</f>
        <v>2</v>
      </c>
      <c r="H1090" s="371" t="str">
        <f t="shared" ref="H1090:H1153" si="70">IF(_xlfn.IFNA(VLOOKUP(B1090,$T:$T,1,0),"")="","","〇")</f>
        <v/>
      </c>
      <c r="I1090" s="371">
        <f t="shared" ref="I1090:I1153" si="71">IF(H1090="〇",1,G1090)</f>
        <v>2</v>
      </c>
    </row>
    <row r="1091" spans="1:9" x14ac:dyDescent="0.15">
      <c r="A1091" s="368" t="s">
        <v>5798</v>
      </c>
      <c r="B1091" s="368" t="s">
        <v>3685</v>
      </c>
      <c r="C1091" s="368" t="s">
        <v>476</v>
      </c>
      <c r="D1091" s="368" t="s">
        <v>3686</v>
      </c>
      <c r="E1091" s="370">
        <v>80</v>
      </c>
      <c r="F1091" s="371">
        <f t="shared" si="68"/>
        <v>0.8</v>
      </c>
      <c r="G1091" s="371">
        <f t="shared" si="69"/>
        <v>2</v>
      </c>
      <c r="H1091" s="371" t="str">
        <f t="shared" si="70"/>
        <v/>
      </c>
      <c r="I1091" s="371">
        <f t="shared" si="71"/>
        <v>2</v>
      </c>
    </row>
    <row r="1092" spans="1:9" x14ac:dyDescent="0.15">
      <c r="A1092" s="368" t="s">
        <v>5798</v>
      </c>
      <c r="B1092" s="368" t="s">
        <v>3688</v>
      </c>
      <c r="C1092" s="368" t="s">
        <v>476</v>
      </c>
      <c r="D1092" s="368" t="s">
        <v>3689</v>
      </c>
      <c r="E1092" s="370">
        <v>85</v>
      </c>
      <c r="F1092" s="371">
        <f t="shared" si="68"/>
        <v>0.85</v>
      </c>
      <c r="G1092" s="371">
        <f t="shared" si="69"/>
        <v>2</v>
      </c>
      <c r="H1092" s="371" t="str">
        <f t="shared" si="70"/>
        <v/>
      </c>
      <c r="I1092" s="371">
        <f t="shared" si="71"/>
        <v>2</v>
      </c>
    </row>
    <row r="1093" spans="1:9" x14ac:dyDescent="0.15">
      <c r="A1093" s="368" t="s">
        <v>5798</v>
      </c>
      <c r="B1093" s="368" t="s">
        <v>3691</v>
      </c>
      <c r="C1093" s="368" t="s">
        <v>476</v>
      </c>
      <c r="D1093" s="368" t="s">
        <v>3692</v>
      </c>
      <c r="E1093" s="370">
        <v>63</v>
      </c>
      <c r="F1093" s="371">
        <f t="shared" si="68"/>
        <v>0.63</v>
      </c>
      <c r="G1093" s="371">
        <f t="shared" si="69"/>
        <v>2</v>
      </c>
      <c r="H1093" s="371" t="str">
        <f t="shared" si="70"/>
        <v/>
      </c>
      <c r="I1093" s="371">
        <f t="shared" si="71"/>
        <v>2</v>
      </c>
    </row>
    <row r="1094" spans="1:9" x14ac:dyDescent="0.15">
      <c r="A1094" s="368" t="s">
        <v>5798</v>
      </c>
      <c r="B1094" s="368" t="s">
        <v>3694</v>
      </c>
      <c r="C1094" s="368" t="s">
        <v>476</v>
      </c>
      <c r="D1094" s="368" t="s">
        <v>3695</v>
      </c>
      <c r="E1094" s="370">
        <v>34</v>
      </c>
      <c r="F1094" s="371">
        <f t="shared" si="68"/>
        <v>0.34</v>
      </c>
      <c r="G1094" s="371">
        <f t="shared" si="69"/>
        <v>2</v>
      </c>
      <c r="H1094" s="371" t="str">
        <f t="shared" si="70"/>
        <v/>
      </c>
      <c r="I1094" s="371">
        <f t="shared" si="71"/>
        <v>2</v>
      </c>
    </row>
    <row r="1095" spans="1:9" x14ac:dyDescent="0.15">
      <c r="A1095" s="368" t="s">
        <v>5798</v>
      </c>
      <c r="B1095" s="368" t="s">
        <v>3697</v>
      </c>
      <c r="C1095" s="368" t="s">
        <v>476</v>
      </c>
      <c r="D1095" s="368" t="s">
        <v>3698</v>
      </c>
      <c r="E1095" s="370">
        <v>81</v>
      </c>
      <c r="F1095" s="371">
        <f t="shared" si="68"/>
        <v>0.81</v>
      </c>
      <c r="G1095" s="371">
        <f t="shared" si="69"/>
        <v>2</v>
      </c>
      <c r="H1095" s="371" t="str">
        <f t="shared" si="70"/>
        <v/>
      </c>
      <c r="I1095" s="371">
        <f t="shared" si="71"/>
        <v>2</v>
      </c>
    </row>
    <row r="1096" spans="1:9" x14ac:dyDescent="0.15">
      <c r="A1096" s="368" t="s">
        <v>5798</v>
      </c>
      <c r="B1096" s="368" t="s">
        <v>3700</v>
      </c>
      <c r="C1096" s="368" t="s">
        <v>476</v>
      </c>
      <c r="D1096" s="368" t="s">
        <v>3701</v>
      </c>
      <c r="E1096" s="370">
        <v>41</v>
      </c>
      <c r="F1096" s="371">
        <f t="shared" si="68"/>
        <v>0.41</v>
      </c>
      <c r="G1096" s="371">
        <f t="shared" si="69"/>
        <v>2</v>
      </c>
      <c r="H1096" s="371" t="str">
        <f t="shared" si="70"/>
        <v/>
      </c>
      <c r="I1096" s="371">
        <f t="shared" si="71"/>
        <v>2</v>
      </c>
    </row>
    <row r="1097" spans="1:9" x14ac:dyDescent="0.15">
      <c r="A1097" s="368" t="s">
        <v>5798</v>
      </c>
      <c r="B1097" s="368" t="s">
        <v>3703</v>
      </c>
      <c r="C1097" s="368" t="s">
        <v>476</v>
      </c>
      <c r="D1097" s="368" t="s">
        <v>3704</v>
      </c>
      <c r="E1097" s="370">
        <v>26</v>
      </c>
      <c r="F1097" s="371">
        <f t="shared" si="68"/>
        <v>0.26</v>
      </c>
      <c r="G1097" s="371">
        <f t="shared" si="69"/>
        <v>2</v>
      </c>
      <c r="H1097" s="371" t="str">
        <f t="shared" si="70"/>
        <v/>
      </c>
      <c r="I1097" s="371">
        <f t="shared" si="71"/>
        <v>2</v>
      </c>
    </row>
    <row r="1098" spans="1:9" x14ac:dyDescent="0.15">
      <c r="A1098" s="368" t="s">
        <v>5798</v>
      </c>
      <c r="B1098" s="368" t="s">
        <v>3706</v>
      </c>
      <c r="C1098" s="368" t="s">
        <v>476</v>
      </c>
      <c r="D1098" s="368" t="s">
        <v>3707</v>
      </c>
      <c r="E1098" s="370">
        <v>76</v>
      </c>
      <c r="F1098" s="371">
        <f t="shared" si="68"/>
        <v>0.76</v>
      </c>
      <c r="G1098" s="371">
        <f t="shared" si="69"/>
        <v>2</v>
      </c>
      <c r="H1098" s="371" t="str">
        <f t="shared" si="70"/>
        <v/>
      </c>
      <c r="I1098" s="371">
        <f t="shared" si="71"/>
        <v>2</v>
      </c>
    </row>
    <row r="1099" spans="1:9" x14ac:dyDescent="0.15">
      <c r="A1099" s="368" t="s">
        <v>5798</v>
      </c>
      <c r="B1099" s="368" t="s">
        <v>3709</v>
      </c>
      <c r="C1099" s="368" t="s">
        <v>476</v>
      </c>
      <c r="D1099" s="368" t="s">
        <v>3710</v>
      </c>
      <c r="E1099" s="370">
        <v>40</v>
      </c>
      <c r="F1099" s="371">
        <f t="shared" si="68"/>
        <v>0.4</v>
      </c>
      <c r="G1099" s="371">
        <f t="shared" si="69"/>
        <v>2</v>
      </c>
      <c r="H1099" s="371" t="str">
        <f t="shared" si="70"/>
        <v/>
      </c>
      <c r="I1099" s="371">
        <f t="shared" si="71"/>
        <v>2</v>
      </c>
    </row>
    <row r="1100" spans="1:9" x14ac:dyDescent="0.15">
      <c r="A1100" s="368" t="s">
        <v>5798</v>
      </c>
      <c r="B1100" s="368" t="s">
        <v>3712</v>
      </c>
      <c r="C1100" s="368" t="s">
        <v>476</v>
      </c>
      <c r="D1100" s="368" t="s">
        <v>3713</v>
      </c>
      <c r="E1100" s="370">
        <v>61</v>
      </c>
      <c r="F1100" s="371">
        <f t="shared" si="68"/>
        <v>0.61</v>
      </c>
      <c r="G1100" s="371">
        <f t="shared" si="69"/>
        <v>2</v>
      </c>
      <c r="H1100" s="371" t="str">
        <f t="shared" si="70"/>
        <v/>
      </c>
      <c r="I1100" s="371">
        <f t="shared" si="71"/>
        <v>2</v>
      </c>
    </row>
    <row r="1101" spans="1:9" x14ac:dyDescent="0.15">
      <c r="A1101" s="368" t="s">
        <v>5798</v>
      </c>
      <c r="B1101" s="368" t="s">
        <v>3715</v>
      </c>
      <c r="C1101" s="368" t="s">
        <v>476</v>
      </c>
      <c r="D1101" s="368" t="s">
        <v>3716</v>
      </c>
      <c r="E1101" s="370">
        <v>50</v>
      </c>
      <c r="F1101" s="371">
        <f t="shared" si="68"/>
        <v>0.5</v>
      </c>
      <c r="G1101" s="371">
        <f t="shared" si="69"/>
        <v>2</v>
      </c>
      <c r="H1101" s="371" t="str">
        <f t="shared" si="70"/>
        <v/>
      </c>
      <c r="I1101" s="371">
        <f t="shared" si="71"/>
        <v>2</v>
      </c>
    </row>
    <row r="1102" spans="1:9" x14ac:dyDescent="0.15">
      <c r="A1102" s="368" t="s">
        <v>5798</v>
      </c>
      <c r="B1102" s="368" t="s">
        <v>3718</v>
      </c>
      <c r="C1102" s="368" t="s">
        <v>476</v>
      </c>
      <c r="D1102" s="368" t="s">
        <v>3719</v>
      </c>
      <c r="E1102" s="370">
        <v>71</v>
      </c>
      <c r="F1102" s="371">
        <f t="shared" si="68"/>
        <v>0.71</v>
      </c>
      <c r="G1102" s="371">
        <f t="shared" si="69"/>
        <v>2</v>
      </c>
      <c r="H1102" s="371" t="str">
        <f t="shared" si="70"/>
        <v/>
      </c>
      <c r="I1102" s="371">
        <f t="shared" si="71"/>
        <v>2</v>
      </c>
    </row>
    <row r="1103" spans="1:9" x14ac:dyDescent="0.15">
      <c r="A1103" s="368" t="s">
        <v>5798</v>
      </c>
      <c r="B1103" s="368" t="s">
        <v>3721</v>
      </c>
      <c r="C1103" s="368" t="s">
        <v>476</v>
      </c>
      <c r="D1103" s="368" t="s">
        <v>3722</v>
      </c>
      <c r="E1103" s="370">
        <v>74</v>
      </c>
      <c r="F1103" s="371">
        <f t="shared" si="68"/>
        <v>0.74</v>
      </c>
      <c r="G1103" s="371">
        <f t="shared" si="69"/>
        <v>2</v>
      </c>
      <c r="H1103" s="371" t="str">
        <f t="shared" si="70"/>
        <v/>
      </c>
      <c r="I1103" s="371">
        <f t="shared" si="71"/>
        <v>2</v>
      </c>
    </row>
    <row r="1104" spans="1:9" x14ac:dyDescent="0.15">
      <c r="A1104" s="368" t="s">
        <v>5798</v>
      </c>
      <c r="B1104" s="368" t="s">
        <v>3724</v>
      </c>
      <c r="C1104" s="368" t="s">
        <v>476</v>
      </c>
      <c r="D1104" s="368" t="s">
        <v>1541</v>
      </c>
      <c r="E1104" s="370">
        <v>68</v>
      </c>
      <c r="F1104" s="371">
        <f t="shared" si="68"/>
        <v>0.68</v>
      </c>
      <c r="G1104" s="371">
        <f t="shared" si="69"/>
        <v>2</v>
      </c>
      <c r="H1104" s="371" t="str">
        <f t="shared" si="70"/>
        <v/>
      </c>
      <c r="I1104" s="371">
        <f t="shared" si="71"/>
        <v>2</v>
      </c>
    </row>
    <row r="1105" spans="1:9" x14ac:dyDescent="0.15">
      <c r="A1105" s="368" t="s">
        <v>5798</v>
      </c>
      <c r="B1105" s="368" t="s">
        <v>3726</v>
      </c>
      <c r="C1105" s="368" t="s">
        <v>476</v>
      </c>
      <c r="D1105" s="368" t="s">
        <v>3727</v>
      </c>
      <c r="E1105" s="370">
        <v>116</v>
      </c>
      <c r="F1105" s="371">
        <f t="shared" si="68"/>
        <v>1.1599999999999999</v>
      </c>
      <c r="G1105" s="371">
        <f t="shared" si="69"/>
        <v>1</v>
      </c>
      <c r="H1105" s="371" t="str">
        <f t="shared" si="70"/>
        <v/>
      </c>
      <c r="I1105" s="371">
        <f t="shared" si="71"/>
        <v>1</v>
      </c>
    </row>
    <row r="1106" spans="1:9" x14ac:dyDescent="0.15">
      <c r="A1106" s="368" t="s">
        <v>5798</v>
      </c>
      <c r="B1106" s="368" t="s">
        <v>3729</v>
      </c>
      <c r="C1106" s="368" t="s">
        <v>476</v>
      </c>
      <c r="D1106" s="368" t="s">
        <v>3730</v>
      </c>
      <c r="E1106" s="370">
        <v>49</v>
      </c>
      <c r="F1106" s="371">
        <f t="shared" si="68"/>
        <v>0.49</v>
      </c>
      <c r="G1106" s="371">
        <f t="shared" si="69"/>
        <v>2</v>
      </c>
      <c r="H1106" s="371" t="str">
        <f t="shared" si="70"/>
        <v/>
      </c>
      <c r="I1106" s="371">
        <f t="shared" si="71"/>
        <v>2</v>
      </c>
    </row>
    <row r="1107" spans="1:9" x14ac:dyDescent="0.15">
      <c r="A1107" s="368" t="s">
        <v>5798</v>
      </c>
      <c r="B1107" s="368" t="s">
        <v>3732</v>
      </c>
      <c r="C1107" s="368" t="s">
        <v>476</v>
      </c>
      <c r="D1107" s="368" t="s">
        <v>2074</v>
      </c>
      <c r="E1107" s="370">
        <v>52</v>
      </c>
      <c r="F1107" s="371">
        <f t="shared" si="68"/>
        <v>0.52</v>
      </c>
      <c r="G1107" s="371">
        <f t="shared" si="69"/>
        <v>2</v>
      </c>
      <c r="H1107" s="371" t="str">
        <f t="shared" si="70"/>
        <v/>
      </c>
      <c r="I1107" s="371">
        <f t="shared" si="71"/>
        <v>2</v>
      </c>
    </row>
    <row r="1108" spans="1:9" x14ac:dyDescent="0.15">
      <c r="A1108" s="368" t="s">
        <v>5798</v>
      </c>
      <c r="B1108" s="368" t="s">
        <v>3734</v>
      </c>
      <c r="C1108" s="368" t="s">
        <v>476</v>
      </c>
      <c r="D1108" s="368" t="s">
        <v>3735</v>
      </c>
      <c r="E1108" s="370">
        <v>24</v>
      </c>
      <c r="F1108" s="371">
        <f t="shared" si="68"/>
        <v>0.24</v>
      </c>
      <c r="G1108" s="371">
        <f t="shared" si="69"/>
        <v>2</v>
      </c>
      <c r="H1108" s="371" t="str">
        <f t="shared" si="70"/>
        <v/>
      </c>
      <c r="I1108" s="371">
        <f t="shared" si="71"/>
        <v>2</v>
      </c>
    </row>
    <row r="1109" spans="1:9" x14ac:dyDescent="0.15">
      <c r="A1109" s="368" t="s">
        <v>5798</v>
      </c>
      <c r="B1109" s="368" t="s">
        <v>3737</v>
      </c>
      <c r="C1109" s="368" t="s">
        <v>476</v>
      </c>
      <c r="D1109" s="368" t="s">
        <v>3738</v>
      </c>
      <c r="E1109" s="370">
        <v>53</v>
      </c>
      <c r="F1109" s="371">
        <f t="shared" si="68"/>
        <v>0.53</v>
      </c>
      <c r="G1109" s="371">
        <f t="shared" si="69"/>
        <v>2</v>
      </c>
      <c r="H1109" s="371" t="str">
        <f t="shared" si="70"/>
        <v/>
      </c>
      <c r="I1109" s="371">
        <f t="shared" si="71"/>
        <v>2</v>
      </c>
    </row>
    <row r="1110" spans="1:9" x14ac:dyDescent="0.15">
      <c r="A1110" s="368" t="s">
        <v>5798</v>
      </c>
      <c r="B1110" s="368" t="s">
        <v>3740</v>
      </c>
      <c r="C1110" s="368" t="s">
        <v>476</v>
      </c>
      <c r="D1110" s="368" t="s">
        <v>3741</v>
      </c>
      <c r="E1110" s="370">
        <v>37</v>
      </c>
      <c r="F1110" s="371">
        <f t="shared" si="68"/>
        <v>0.37</v>
      </c>
      <c r="G1110" s="371">
        <f t="shared" si="69"/>
        <v>2</v>
      </c>
      <c r="H1110" s="371" t="str">
        <f t="shared" si="70"/>
        <v/>
      </c>
      <c r="I1110" s="371">
        <f t="shared" si="71"/>
        <v>2</v>
      </c>
    </row>
    <row r="1111" spans="1:9" x14ac:dyDescent="0.15">
      <c r="A1111" s="368" t="s">
        <v>5798</v>
      </c>
      <c r="B1111" s="368" t="s">
        <v>3743</v>
      </c>
      <c r="C1111" s="368" t="s">
        <v>476</v>
      </c>
      <c r="D1111" s="368" t="s">
        <v>3744</v>
      </c>
      <c r="E1111" s="370">
        <v>19</v>
      </c>
      <c r="F1111" s="371">
        <f t="shared" si="68"/>
        <v>0.19</v>
      </c>
      <c r="G1111" s="371">
        <f t="shared" si="69"/>
        <v>2</v>
      </c>
      <c r="H1111" s="371" t="str">
        <f t="shared" si="70"/>
        <v/>
      </c>
      <c r="I1111" s="371">
        <f t="shared" si="71"/>
        <v>2</v>
      </c>
    </row>
    <row r="1112" spans="1:9" x14ac:dyDescent="0.15">
      <c r="A1112" s="368" t="s">
        <v>5798</v>
      </c>
      <c r="B1112" s="368" t="s">
        <v>3745</v>
      </c>
      <c r="C1112" s="368" t="s">
        <v>476</v>
      </c>
      <c r="D1112" s="368" t="s">
        <v>3746</v>
      </c>
      <c r="E1112" s="370">
        <v>20</v>
      </c>
      <c r="F1112" s="371">
        <f t="shared" si="68"/>
        <v>0.2</v>
      </c>
      <c r="G1112" s="371">
        <f t="shared" si="69"/>
        <v>2</v>
      </c>
      <c r="H1112" s="371" t="str">
        <f t="shared" si="70"/>
        <v/>
      </c>
      <c r="I1112" s="371">
        <f t="shared" si="71"/>
        <v>2</v>
      </c>
    </row>
    <row r="1113" spans="1:9" x14ac:dyDescent="0.15">
      <c r="A1113" s="368" t="s">
        <v>5798</v>
      </c>
      <c r="B1113" s="368" t="s">
        <v>3748</v>
      </c>
      <c r="C1113" s="368" t="s">
        <v>476</v>
      </c>
      <c r="D1113" s="368" t="s">
        <v>3749</v>
      </c>
      <c r="E1113" s="370">
        <v>27</v>
      </c>
      <c r="F1113" s="371">
        <f t="shared" si="68"/>
        <v>0.27</v>
      </c>
      <c r="G1113" s="371">
        <f t="shared" si="69"/>
        <v>2</v>
      </c>
      <c r="H1113" s="371" t="str">
        <f t="shared" si="70"/>
        <v/>
      </c>
      <c r="I1113" s="371">
        <f t="shared" si="71"/>
        <v>2</v>
      </c>
    </row>
    <row r="1114" spans="1:9" x14ac:dyDescent="0.15">
      <c r="A1114" s="368" t="s">
        <v>5798</v>
      </c>
      <c r="B1114" s="368" t="s">
        <v>3751</v>
      </c>
      <c r="C1114" s="368" t="s">
        <v>476</v>
      </c>
      <c r="D1114" s="368" t="s">
        <v>3752</v>
      </c>
      <c r="E1114" s="370">
        <v>28</v>
      </c>
      <c r="F1114" s="371">
        <f t="shared" si="68"/>
        <v>0.28000000000000003</v>
      </c>
      <c r="G1114" s="371">
        <f t="shared" si="69"/>
        <v>2</v>
      </c>
      <c r="H1114" s="371" t="str">
        <f t="shared" si="70"/>
        <v/>
      </c>
      <c r="I1114" s="371">
        <f t="shared" si="71"/>
        <v>2</v>
      </c>
    </row>
    <row r="1115" spans="1:9" x14ac:dyDescent="0.15">
      <c r="A1115" s="368" t="s">
        <v>5798</v>
      </c>
      <c r="B1115" s="368" t="s">
        <v>3753</v>
      </c>
      <c r="C1115" s="368" t="s">
        <v>476</v>
      </c>
      <c r="D1115" s="368" t="s">
        <v>3754</v>
      </c>
      <c r="E1115" s="370">
        <v>28</v>
      </c>
      <c r="F1115" s="371">
        <f t="shared" si="68"/>
        <v>0.28000000000000003</v>
      </c>
      <c r="G1115" s="371">
        <f t="shared" si="69"/>
        <v>2</v>
      </c>
      <c r="H1115" s="371" t="str">
        <f t="shared" si="70"/>
        <v/>
      </c>
      <c r="I1115" s="371">
        <f t="shared" si="71"/>
        <v>2</v>
      </c>
    </row>
    <row r="1116" spans="1:9" x14ac:dyDescent="0.15">
      <c r="A1116" s="368" t="s">
        <v>5798</v>
      </c>
      <c r="B1116" s="368" t="s">
        <v>3758</v>
      </c>
      <c r="C1116" s="368" t="s">
        <v>477</v>
      </c>
      <c r="D1116" s="368" t="s">
        <v>3759</v>
      </c>
      <c r="E1116" s="370">
        <v>76</v>
      </c>
      <c r="F1116" s="371">
        <f t="shared" si="68"/>
        <v>0.76</v>
      </c>
      <c r="G1116" s="371">
        <f t="shared" si="69"/>
        <v>2</v>
      </c>
      <c r="H1116" s="371" t="str">
        <f t="shared" si="70"/>
        <v/>
      </c>
      <c r="I1116" s="371">
        <f t="shared" si="71"/>
        <v>2</v>
      </c>
    </row>
    <row r="1117" spans="1:9" x14ac:dyDescent="0.15">
      <c r="A1117" s="368" t="s">
        <v>5798</v>
      </c>
      <c r="B1117" s="368" t="s">
        <v>3761</v>
      </c>
      <c r="C1117" s="368" t="s">
        <v>477</v>
      </c>
      <c r="D1117" s="368" t="s">
        <v>3762</v>
      </c>
      <c r="E1117" s="370">
        <v>76</v>
      </c>
      <c r="F1117" s="371">
        <f t="shared" si="68"/>
        <v>0.76</v>
      </c>
      <c r="G1117" s="371">
        <f t="shared" si="69"/>
        <v>2</v>
      </c>
      <c r="H1117" s="371" t="str">
        <f t="shared" si="70"/>
        <v/>
      </c>
      <c r="I1117" s="371">
        <f t="shared" si="71"/>
        <v>2</v>
      </c>
    </row>
    <row r="1118" spans="1:9" x14ac:dyDescent="0.15">
      <c r="A1118" s="368" t="s">
        <v>5798</v>
      </c>
      <c r="B1118" s="368" t="s">
        <v>3764</v>
      </c>
      <c r="C1118" s="368" t="s">
        <v>477</v>
      </c>
      <c r="D1118" s="368" t="s">
        <v>3765</v>
      </c>
      <c r="E1118" s="370">
        <v>53</v>
      </c>
      <c r="F1118" s="371">
        <f t="shared" si="68"/>
        <v>0.53</v>
      </c>
      <c r="G1118" s="371">
        <f t="shared" si="69"/>
        <v>2</v>
      </c>
      <c r="H1118" s="371" t="str">
        <f t="shared" si="70"/>
        <v/>
      </c>
      <c r="I1118" s="371">
        <f t="shared" si="71"/>
        <v>2</v>
      </c>
    </row>
    <row r="1119" spans="1:9" x14ac:dyDescent="0.15">
      <c r="A1119" s="368" t="s">
        <v>5798</v>
      </c>
      <c r="B1119" s="368" t="s">
        <v>3767</v>
      </c>
      <c r="C1119" s="368" t="s">
        <v>477</v>
      </c>
      <c r="D1119" s="368" t="s">
        <v>3768</v>
      </c>
      <c r="E1119" s="370">
        <v>64</v>
      </c>
      <c r="F1119" s="371">
        <f t="shared" si="68"/>
        <v>0.64</v>
      </c>
      <c r="G1119" s="371">
        <f t="shared" si="69"/>
        <v>2</v>
      </c>
      <c r="H1119" s="371" t="str">
        <f t="shared" si="70"/>
        <v/>
      </c>
      <c r="I1119" s="371">
        <f t="shared" si="71"/>
        <v>2</v>
      </c>
    </row>
    <row r="1120" spans="1:9" x14ac:dyDescent="0.15">
      <c r="A1120" s="368" t="s">
        <v>5798</v>
      </c>
      <c r="B1120" s="368" t="s">
        <v>3770</v>
      </c>
      <c r="C1120" s="368" t="s">
        <v>477</v>
      </c>
      <c r="D1120" s="368" t="s">
        <v>3771</v>
      </c>
      <c r="E1120" s="370">
        <v>91</v>
      </c>
      <c r="F1120" s="371">
        <f t="shared" si="68"/>
        <v>0.91</v>
      </c>
      <c r="G1120" s="371">
        <f t="shared" si="69"/>
        <v>2</v>
      </c>
      <c r="H1120" s="371" t="str">
        <f t="shared" si="70"/>
        <v/>
      </c>
      <c r="I1120" s="371">
        <f t="shared" si="71"/>
        <v>2</v>
      </c>
    </row>
    <row r="1121" spans="1:9" x14ac:dyDescent="0.15">
      <c r="A1121" s="368" t="s">
        <v>5798</v>
      </c>
      <c r="B1121" s="368" t="s">
        <v>3773</v>
      </c>
      <c r="C1121" s="368" t="s">
        <v>477</v>
      </c>
      <c r="D1121" s="368" t="s">
        <v>3774</v>
      </c>
      <c r="E1121" s="370">
        <v>80</v>
      </c>
      <c r="F1121" s="371">
        <f t="shared" si="68"/>
        <v>0.8</v>
      </c>
      <c r="G1121" s="371">
        <f t="shared" si="69"/>
        <v>2</v>
      </c>
      <c r="H1121" s="371" t="str">
        <f t="shared" si="70"/>
        <v/>
      </c>
      <c r="I1121" s="371">
        <f t="shared" si="71"/>
        <v>2</v>
      </c>
    </row>
    <row r="1122" spans="1:9" x14ac:dyDescent="0.15">
      <c r="A1122" s="368" t="s">
        <v>5798</v>
      </c>
      <c r="B1122" s="368" t="s">
        <v>3776</v>
      </c>
      <c r="C1122" s="368" t="s">
        <v>477</v>
      </c>
      <c r="D1122" s="368" t="s">
        <v>3777</v>
      </c>
      <c r="E1122" s="370">
        <v>96</v>
      </c>
      <c r="F1122" s="371">
        <f t="shared" si="68"/>
        <v>0.96</v>
      </c>
      <c r="G1122" s="371">
        <f t="shared" si="69"/>
        <v>2</v>
      </c>
      <c r="H1122" s="371" t="str">
        <f t="shared" si="70"/>
        <v/>
      </c>
      <c r="I1122" s="371">
        <f t="shared" si="71"/>
        <v>2</v>
      </c>
    </row>
    <row r="1123" spans="1:9" x14ac:dyDescent="0.15">
      <c r="A1123" s="368" t="s">
        <v>5798</v>
      </c>
      <c r="B1123" s="368" t="s">
        <v>3779</v>
      </c>
      <c r="C1123" s="368" t="s">
        <v>477</v>
      </c>
      <c r="D1123" s="368" t="s">
        <v>3780</v>
      </c>
      <c r="E1123" s="370">
        <v>64</v>
      </c>
      <c r="F1123" s="371">
        <f t="shared" si="68"/>
        <v>0.64</v>
      </c>
      <c r="G1123" s="371">
        <f t="shared" si="69"/>
        <v>2</v>
      </c>
      <c r="H1123" s="371" t="str">
        <f t="shared" si="70"/>
        <v/>
      </c>
      <c r="I1123" s="371">
        <f t="shared" si="71"/>
        <v>2</v>
      </c>
    </row>
    <row r="1124" spans="1:9" x14ac:dyDescent="0.15">
      <c r="A1124" s="368" t="s">
        <v>5798</v>
      </c>
      <c r="B1124" s="368" t="s">
        <v>3782</v>
      </c>
      <c r="C1124" s="368" t="s">
        <v>477</v>
      </c>
      <c r="D1124" s="368" t="s">
        <v>3783</v>
      </c>
      <c r="E1124" s="370">
        <v>78</v>
      </c>
      <c r="F1124" s="371">
        <f t="shared" si="68"/>
        <v>0.78</v>
      </c>
      <c r="G1124" s="371">
        <f t="shared" si="69"/>
        <v>2</v>
      </c>
      <c r="H1124" s="371" t="str">
        <f t="shared" si="70"/>
        <v/>
      </c>
      <c r="I1124" s="371">
        <f t="shared" si="71"/>
        <v>2</v>
      </c>
    </row>
    <row r="1125" spans="1:9" x14ac:dyDescent="0.15">
      <c r="A1125" s="368" t="s">
        <v>5798</v>
      </c>
      <c r="B1125" s="368" t="s">
        <v>3785</v>
      </c>
      <c r="C1125" s="368" t="s">
        <v>477</v>
      </c>
      <c r="D1125" s="368" t="s">
        <v>3786</v>
      </c>
      <c r="E1125" s="370">
        <v>73</v>
      </c>
      <c r="F1125" s="371">
        <f t="shared" si="68"/>
        <v>0.73</v>
      </c>
      <c r="G1125" s="371">
        <f t="shared" si="69"/>
        <v>2</v>
      </c>
      <c r="H1125" s="371" t="str">
        <f t="shared" si="70"/>
        <v/>
      </c>
      <c r="I1125" s="371">
        <f t="shared" si="71"/>
        <v>2</v>
      </c>
    </row>
    <row r="1126" spans="1:9" x14ac:dyDescent="0.15">
      <c r="A1126" s="368" t="s">
        <v>5798</v>
      </c>
      <c r="B1126" s="368" t="s">
        <v>3788</v>
      </c>
      <c r="C1126" s="368" t="s">
        <v>477</v>
      </c>
      <c r="D1126" s="368" t="s">
        <v>3789</v>
      </c>
      <c r="E1126" s="370">
        <v>37</v>
      </c>
      <c r="F1126" s="371">
        <f t="shared" si="68"/>
        <v>0.37</v>
      </c>
      <c r="G1126" s="371">
        <f t="shared" si="69"/>
        <v>2</v>
      </c>
      <c r="H1126" s="371" t="str">
        <f t="shared" si="70"/>
        <v/>
      </c>
      <c r="I1126" s="371">
        <f t="shared" si="71"/>
        <v>2</v>
      </c>
    </row>
    <row r="1127" spans="1:9" x14ac:dyDescent="0.15">
      <c r="A1127" s="368" t="s">
        <v>5798</v>
      </c>
      <c r="B1127" s="368" t="s">
        <v>3791</v>
      </c>
      <c r="C1127" s="368" t="s">
        <v>477</v>
      </c>
      <c r="D1127" s="368" t="s">
        <v>3792</v>
      </c>
      <c r="E1127" s="370">
        <v>60</v>
      </c>
      <c r="F1127" s="371">
        <f t="shared" si="68"/>
        <v>0.6</v>
      </c>
      <c r="G1127" s="371">
        <f t="shared" si="69"/>
        <v>2</v>
      </c>
      <c r="H1127" s="371" t="str">
        <f t="shared" si="70"/>
        <v/>
      </c>
      <c r="I1127" s="371">
        <f t="shared" si="71"/>
        <v>2</v>
      </c>
    </row>
    <row r="1128" spans="1:9" x14ac:dyDescent="0.15">
      <c r="A1128" s="368" t="s">
        <v>5798</v>
      </c>
      <c r="B1128" s="368" t="s">
        <v>3794</v>
      </c>
      <c r="C1128" s="368" t="s">
        <v>477</v>
      </c>
      <c r="D1128" s="368" t="s">
        <v>3795</v>
      </c>
      <c r="E1128" s="370">
        <v>52</v>
      </c>
      <c r="F1128" s="371">
        <f t="shared" si="68"/>
        <v>0.52</v>
      </c>
      <c r="G1128" s="371">
        <f t="shared" si="69"/>
        <v>2</v>
      </c>
      <c r="H1128" s="371" t="str">
        <f t="shared" si="70"/>
        <v/>
      </c>
      <c r="I1128" s="371">
        <f t="shared" si="71"/>
        <v>2</v>
      </c>
    </row>
    <row r="1129" spans="1:9" x14ac:dyDescent="0.15">
      <c r="A1129" s="368" t="s">
        <v>5798</v>
      </c>
      <c r="B1129" s="368" t="s">
        <v>3797</v>
      </c>
      <c r="C1129" s="368" t="s">
        <v>477</v>
      </c>
      <c r="D1129" s="368" t="s">
        <v>3798</v>
      </c>
      <c r="E1129" s="370">
        <v>66</v>
      </c>
      <c r="F1129" s="371">
        <f t="shared" si="68"/>
        <v>0.66</v>
      </c>
      <c r="G1129" s="371">
        <f t="shared" si="69"/>
        <v>2</v>
      </c>
      <c r="H1129" s="371" t="str">
        <f t="shared" si="70"/>
        <v/>
      </c>
      <c r="I1129" s="371">
        <f t="shared" si="71"/>
        <v>2</v>
      </c>
    </row>
    <row r="1130" spans="1:9" x14ac:dyDescent="0.15">
      <c r="A1130" s="368" t="s">
        <v>5798</v>
      </c>
      <c r="B1130" s="368" t="s">
        <v>3800</v>
      </c>
      <c r="C1130" s="368" t="s">
        <v>477</v>
      </c>
      <c r="D1130" s="368" t="s">
        <v>3801</v>
      </c>
      <c r="E1130" s="370">
        <v>99</v>
      </c>
      <c r="F1130" s="371">
        <f t="shared" si="68"/>
        <v>0.99</v>
      </c>
      <c r="G1130" s="371">
        <f t="shared" si="69"/>
        <v>2</v>
      </c>
      <c r="H1130" s="371" t="str">
        <f t="shared" si="70"/>
        <v/>
      </c>
      <c r="I1130" s="371">
        <f t="shared" si="71"/>
        <v>2</v>
      </c>
    </row>
    <row r="1131" spans="1:9" x14ac:dyDescent="0.15">
      <c r="A1131" s="368" t="s">
        <v>5798</v>
      </c>
      <c r="B1131" s="368" t="s">
        <v>3803</v>
      </c>
      <c r="C1131" s="368" t="s">
        <v>477</v>
      </c>
      <c r="D1131" s="368" t="s">
        <v>3804</v>
      </c>
      <c r="E1131" s="370">
        <v>57</v>
      </c>
      <c r="F1131" s="371">
        <f t="shared" si="68"/>
        <v>0.56999999999999995</v>
      </c>
      <c r="G1131" s="371">
        <f t="shared" si="69"/>
        <v>2</v>
      </c>
      <c r="H1131" s="371" t="str">
        <f t="shared" si="70"/>
        <v/>
      </c>
      <c r="I1131" s="371">
        <f t="shared" si="71"/>
        <v>2</v>
      </c>
    </row>
    <row r="1132" spans="1:9" x14ac:dyDescent="0.15">
      <c r="A1132" s="368" t="s">
        <v>5798</v>
      </c>
      <c r="B1132" s="368" t="s">
        <v>3806</v>
      </c>
      <c r="C1132" s="368" t="s">
        <v>477</v>
      </c>
      <c r="D1132" s="368" t="s">
        <v>3807</v>
      </c>
      <c r="E1132" s="370">
        <v>42</v>
      </c>
      <c r="F1132" s="371">
        <f t="shared" si="68"/>
        <v>0.42</v>
      </c>
      <c r="G1132" s="371">
        <f t="shared" si="69"/>
        <v>2</v>
      </c>
      <c r="H1132" s="371" t="str">
        <f t="shared" si="70"/>
        <v/>
      </c>
      <c r="I1132" s="371">
        <f t="shared" si="71"/>
        <v>2</v>
      </c>
    </row>
    <row r="1133" spans="1:9" x14ac:dyDescent="0.15">
      <c r="A1133" s="368" t="s">
        <v>5798</v>
      </c>
      <c r="B1133" s="368" t="s">
        <v>3809</v>
      </c>
      <c r="C1133" s="368" t="s">
        <v>477</v>
      </c>
      <c r="D1133" s="368" t="s">
        <v>3810</v>
      </c>
      <c r="E1133" s="370">
        <v>36</v>
      </c>
      <c r="F1133" s="371">
        <f t="shared" si="68"/>
        <v>0.36</v>
      </c>
      <c r="G1133" s="371">
        <f t="shared" si="69"/>
        <v>2</v>
      </c>
      <c r="H1133" s="371" t="str">
        <f t="shared" si="70"/>
        <v/>
      </c>
      <c r="I1133" s="371">
        <f t="shared" si="71"/>
        <v>2</v>
      </c>
    </row>
    <row r="1134" spans="1:9" x14ac:dyDescent="0.15">
      <c r="A1134" s="368" t="s">
        <v>5798</v>
      </c>
      <c r="B1134" s="368" t="s">
        <v>3812</v>
      </c>
      <c r="C1134" s="368" t="s">
        <v>477</v>
      </c>
      <c r="D1134" s="368" t="s">
        <v>3813</v>
      </c>
      <c r="E1134" s="370">
        <v>56</v>
      </c>
      <c r="F1134" s="371">
        <f t="shared" si="68"/>
        <v>0.56000000000000005</v>
      </c>
      <c r="G1134" s="371">
        <f t="shared" si="69"/>
        <v>2</v>
      </c>
      <c r="H1134" s="371" t="str">
        <f t="shared" si="70"/>
        <v/>
      </c>
      <c r="I1134" s="371">
        <f t="shared" si="71"/>
        <v>2</v>
      </c>
    </row>
    <row r="1135" spans="1:9" x14ac:dyDescent="0.15">
      <c r="A1135" s="368" t="s">
        <v>5798</v>
      </c>
      <c r="B1135" s="368" t="s">
        <v>3817</v>
      </c>
      <c r="C1135" s="368" t="s">
        <v>478</v>
      </c>
      <c r="D1135" s="368" t="s">
        <v>3818</v>
      </c>
      <c r="E1135" s="370">
        <v>81</v>
      </c>
      <c r="F1135" s="371">
        <f t="shared" si="68"/>
        <v>0.81</v>
      </c>
      <c r="G1135" s="371">
        <f t="shared" si="69"/>
        <v>2</v>
      </c>
      <c r="H1135" s="371" t="str">
        <f t="shared" si="70"/>
        <v/>
      </c>
      <c r="I1135" s="371">
        <f t="shared" si="71"/>
        <v>2</v>
      </c>
    </row>
    <row r="1136" spans="1:9" x14ac:dyDescent="0.15">
      <c r="A1136" s="368" t="s">
        <v>5798</v>
      </c>
      <c r="B1136" s="368" t="s">
        <v>3820</v>
      </c>
      <c r="C1136" s="368" t="s">
        <v>478</v>
      </c>
      <c r="D1136" s="368" t="s">
        <v>3821</v>
      </c>
      <c r="E1136" s="370">
        <v>52</v>
      </c>
      <c r="F1136" s="371">
        <f t="shared" si="68"/>
        <v>0.52</v>
      </c>
      <c r="G1136" s="371">
        <f t="shared" si="69"/>
        <v>2</v>
      </c>
      <c r="H1136" s="371" t="str">
        <f t="shared" si="70"/>
        <v/>
      </c>
      <c r="I1136" s="371">
        <f t="shared" si="71"/>
        <v>2</v>
      </c>
    </row>
    <row r="1137" spans="1:9" x14ac:dyDescent="0.15">
      <c r="A1137" s="368" t="s">
        <v>5798</v>
      </c>
      <c r="B1137" s="368" t="s">
        <v>3823</v>
      </c>
      <c r="C1137" s="368" t="s">
        <v>478</v>
      </c>
      <c r="D1137" s="368" t="s">
        <v>3824</v>
      </c>
      <c r="E1137" s="370">
        <v>61</v>
      </c>
      <c r="F1137" s="371">
        <f t="shared" si="68"/>
        <v>0.61</v>
      </c>
      <c r="G1137" s="371">
        <f t="shared" si="69"/>
        <v>2</v>
      </c>
      <c r="H1137" s="371" t="str">
        <f t="shared" si="70"/>
        <v/>
      </c>
      <c r="I1137" s="371">
        <f t="shared" si="71"/>
        <v>2</v>
      </c>
    </row>
    <row r="1138" spans="1:9" x14ac:dyDescent="0.15">
      <c r="A1138" s="368" t="s">
        <v>5798</v>
      </c>
      <c r="B1138" s="368" t="s">
        <v>3826</v>
      </c>
      <c r="C1138" s="368" t="s">
        <v>478</v>
      </c>
      <c r="D1138" s="368" t="s">
        <v>3827</v>
      </c>
      <c r="E1138" s="370">
        <v>49</v>
      </c>
      <c r="F1138" s="371">
        <f t="shared" si="68"/>
        <v>0.49</v>
      </c>
      <c r="G1138" s="371">
        <f t="shared" si="69"/>
        <v>2</v>
      </c>
      <c r="H1138" s="371" t="str">
        <f t="shared" si="70"/>
        <v/>
      </c>
      <c r="I1138" s="371">
        <f t="shared" si="71"/>
        <v>2</v>
      </c>
    </row>
    <row r="1139" spans="1:9" x14ac:dyDescent="0.15">
      <c r="A1139" s="368" t="s">
        <v>5798</v>
      </c>
      <c r="B1139" s="368" t="s">
        <v>3829</v>
      </c>
      <c r="C1139" s="368" t="s">
        <v>478</v>
      </c>
      <c r="D1139" s="368" t="s">
        <v>3830</v>
      </c>
      <c r="E1139" s="370">
        <v>69</v>
      </c>
      <c r="F1139" s="371">
        <f t="shared" si="68"/>
        <v>0.69</v>
      </c>
      <c r="G1139" s="371">
        <f t="shared" si="69"/>
        <v>2</v>
      </c>
      <c r="H1139" s="371" t="str">
        <f t="shared" si="70"/>
        <v/>
      </c>
      <c r="I1139" s="371">
        <f t="shared" si="71"/>
        <v>2</v>
      </c>
    </row>
    <row r="1140" spans="1:9" x14ac:dyDescent="0.15">
      <c r="A1140" s="368" t="s">
        <v>5798</v>
      </c>
      <c r="B1140" s="368" t="s">
        <v>3832</v>
      </c>
      <c r="C1140" s="368" t="s">
        <v>478</v>
      </c>
      <c r="D1140" s="368" t="s">
        <v>3833</v>
      </c>
      <c r="E1140" s="370">
        <v>37</v>
      </c>
      <c r="F1140" s="371">
        <f t="shared" si="68"/>
        <v>0.37</v>
      </c>
      <c r="G1140" s="371">
        <f t="shared" si="69"/>
        <v>2</v>
      </c>
      <c r="H1140" s="371" t="str">
        <f t="shared" si="70"/>
        <v/>
      </c>
      <c r="I1140" s="371">
        <f t="shared" si="71"/>
        <v>2</v>
      </c>
    </row>
    <row r="1141" spans="1:9" x14ac:dyDescent="0.15">
      <c r="A1141" s="368" t="s">
        <v>5798</v>
      </c>
      <c r="B1141" s="368" t="s">
        <v>3835</v>
      </c>
      <c r="C1141" s="368" t="s">
        <v>478</v>
      </c>
      <c r="D1141" s="368" t="s">
        <v>3836</v>
      </c>
      <c r="E1141" s="370">
        <v>58</v>
      </c>
      <c r="F1141" s="371">
        <f t="shared" si="68"/>
        <v>0.57999999999999996</v>
      </c>
      <c r="G1141" s="371">
        <f t="shared" si="69"/>
        <v>2</v>
      </c>
      <c r="H1141" s="371" t="str">
        <f t="shared" si="70"/>
        <v/>
      </c>
      <c r="I1141" s="371">
        <f t="shared" si="71"/>
        <v>2</v>
      </c>
    </row>
    <row r="1142" spans="1:9" x14ac:dyDescent="0.15">
      <c r="A1142" s="368" t="s">
        <v>5798</v>
      </c>
      <c r="B1142" s="368" t="s">
        <v>3838</v>
      </c>
      <c r="C1142" s="368" t="s">
        <v>478</v>
      </c>
      <c r="D1142" s="368" t="s">
        <v>3839</v>
      </c>
      <c r="E1142" s="370">
        <v>59</v>
      </c>
      <c r="F1142" s="371">
        <f t="shared" si="68"/>
        <v>0.59</v>
      </c>
      <c r="G1142" s="371">
        <f t="shared" si="69"/>
        <v>2</v>
      </c>
      <c r="H1142" s="371" t="str">
        <f t="shared" si="70"/>
        <v/>
      </c>
      <c r="I1142" s="371">
        <f t="shared" si="71"/>
        <v>2</v>
      </c>
    </row>
    <row r="1143" spans="1:9" x14ac:dyDescent="0.15">
      <c r="A1143" s="368" t="s">
        <v>5798</v>
      </c>
      <c r="B1143" s="368" t="s">
        <v>3841</v>
      </c>
      <c r="C1143" s="368" t="s">
        <v>478</v>
      </c>
      <c r="D1143" s="368" t="s">
        <v>3842</v>
      </c>
      <c r="E1143" s="370">
        <v>69</v>
      </c>
      <c r="F1143" s="371">
        <f t="shared" si="68"/>
        <v>0.69</v>
      </c>
      <c r="G1143" s="371">
        <f t="shared" si="69"/>
        <v>2</v>
      </c>
      <c r="H1143" s="371" t="str">
        <f t="shared" si="70"/>
        <v/>
      </c>
      <c r="I1143" s="371">
        <f t="shared" si="71"/>
        <v>2</v>
      </c>
    </row>
    <row r="1144" spans="1:9" x14ac:dyDescent="0.15">
      <c r="A1144" s="368" t="s">
        <v>5798</v>
      </c>
      <c r="B1144" s="368" t="s">
        <v>3844</v>
      </c>
      <c r="C1144" s="368" t="s">
        <v>478</v>
      </c>
      <c r="D1144" s="368" t="s">
        <v>3845</v>
      </c>
      <c r="E1144" s="370">
        <v>74</v>
      </c>
      <c r="F1144" s="371">
        <f t="shared" si="68"/>
        <v>0.74</v>
      </c>
      <c r="G1144" s="371">
        <f t="shared" si="69"/>
        <v>2</v>
      </c>
      <c r="H1144" s="371" t="str">
        <f t="shared" si="70"/>
        <v/>
      </c>
      <c r="I1144" s="371">
        <f t="shared" si="71"/>
        <v>2</v>
      </c>
    </row>
    <row r="1145" spans="1:9" x14ac:dyDescent="0.15">
      <c r="A1145" s="368" t="s">
        <v>5798</v>
      </c>
      <c r="B1145" s="368" t="s">
        <v>3847</v>
      </c>
      <c r="C1145" s="368" t="s">
        <v>478</v>
      </c>
      <c r="D1145" s="368" t="s">
        <v>3848</v>
      </c>
      <c r="E1145" s="370">
        <v>64</v>
      </c>
      <c r="F1145" s="371">
        <f t="shared" si="68"/>
        <v>0.64</v>
      </c>
      <c r="G1145" s="371">
        <f t="shared" si="69"/>
        <v>2</v>
      </c>
      <c r="H1145" s="371" t="str">
        <f t="shared" si="70"/>
        <v/>
      </c>
      <c r="I1145" s="371">
        <f t="shared" si="71"/>
        <v>2</v>
      </c>
    </row>
    <row r="1146" spans="1:9" x14ac:dyDescent="0.15">
      <c r="A1146" s="368" t="s">
        <v>5798</v>
      </c>
      <c r="B1146" s="368" t="s">
        <v>3850</v>
      </c>
      <c r="C1146" s="368" t="s">
        <v>478</v>
      </c>
      <c r="D1146" s="368" t="s">
        <v>3851</v>
      </c>
      <c r="E1146" s="370">
        <v>76</v>
      </c>
      <c r="F1146" s="371">
        <f t="shared" si="68"/>
        <v>0.76</v>
      </c>
      <c r="G1146" s="371">
        <f t="shared" si="69"/>
        <v>2</v>
      </c>
      <c r="H1146" s="371" t="str">
        <f t="shared" si="70"/>
        <v/>
      </c>
      <c r="I1146" s="371">
        <f t="shared" si="71"/>
        <v>2</v>
      </c>
    </row>
    <row r="1147" spans="1:9" x14ac:dyDescent="0.15">
      <c r="A1147" s="368" t="s">
        <v>5798</v>
      </c>
      <c r="B1147" s="368" t="s">
        <v>3853</v>
      </c>
      <c r="C1147" s="368" t="s">
        <v>478</v>
      </c>
      <c r="D1147" s="368" t="s">
        <v>3854</v>
      </c>
      <c r="E1147" s="370">
        <v>29</v>
      </c>
      <c r="F1147" s="371">
        <f t="shared" si="68"/>
        <v>0.28999999999999998</v>
      </c>
      <c r="G1147" s="371">
        <f t="shared" si="69"/>
        <v>2</v>
      </c>
      <c r="H1147" s="371" t="str">
        <f t="shared" si="70"/>
        <v/>
      </c>
      <c r="I1147" s="371">
        <f t="shared" si="71"/>
        <v>2</v>
      </c>
    </row>
    <row r="1148" spans="1:9" x14ac:dyDescent="0.15">
      <c r="A1148" s="368" t="s">
        <v>5798</v>
      </c>
      <c r="B1148" s="368" t="s">
        <v>3856</v>
      </c>
      <c r="C1148" s="368" t="s">
        <v>478</v>
      </c>
      <c r="D1148" s="368" t="s">
        <v>3857</v>
      </c>
      <c r="E1148" s="370">
        <v>32</v>
      </c>
      <c r="F1148" s="371">
        <f t="shared" si="68"/>
        <v>0.32</v>
      </c>
      <c r="G1148" s="371">
        <f t="shared" si="69"/>
        <v>2</v>
      </c>
      <c r="H1148" s="371" t="str">
        <f t="shared" si="70"/>
        <v/>
      </c>
      <c r="I1148" s="371">
        <f t="shared" si="71"/>
        <v>2</v>
      </c>
    </row>
    <row r="1149" spans="1:9" x14ac:dyDescent="0.15">
      <c r="A1149" s="368" t="s">
        <v>5798</v>
      </c>
      <c r="B1149" s="368" t="s">
        <v>3859</v>
      </c>
      <c r="C1149" s="368" t="s">
        <v>478</v>
      </c>
      <c r="D1149" s="368" t="s">
        <v>3860</v>
      </c>
      <c r="E1149" s="370">
        <v>59</v>
      </c>
      <c r="F1149" s="371">
        <f t="shared" si="68"/>
        <v>0.59</v>
      </c>
      <c r="G1149" s="371">
        <f t="shared" si="69"/>
        <v>2</v>
      </c>
      <c r="H1149" s="371" t="str">
        <f t="shared" si="70"/>
        <v/>
      </c>
      <c r="I1149" s="371">
        <f t="shared" si="71"/>
        <v>2</v>
      </c>
    </row>
    <row r="1150" spans="1:9" x14ac:dyDescent="0.15">
      <c r="A1150" s="368" t="s">
        <v>5798</v>
      </c>
      <c r="B1150" s="368" t="s">
        <v>3862</v>
      </c>
      <c r="C1150" s="368" t="s">
        <v>478</v>
      </c>
      <c r="D1150" s="368" t="s">
        <v>3863</v>
      </c>
      <c r="E1150" s="370">
        <v>73</v>
      </c>
      <c r="F1150" s="371">
        <f t="shared" si="68"/>
        <v>0.73</v>
      </c>
      <c r="G1150" s="371">
        <f t="shared" si="69"/>
        <v>2</v>
      </c>
      <c r="H1150" s="371" t="str">
        <f t="shared" si="70"/>
        <v/>
      </c>
      <c r="I1150" s="371">
        <f t="shared" si="71"/>
        <v>2</v>
      </c>
    </row>
    <row r="1151" spans="1:9" x14ac:dyDescent="0.15">
      <c r="A1151" s="368" t="s">
        <v>5798</v>
      </c>
      <c r="B1151" s="368" t="s">
        <v>3865</v>
      </c>
      <c r="C1151" s="368" t="s">
        <v>478</v>
      </c>
      <c r="D1151" s="368" t="s">
        <v>3866</v>
      </c>
      <c r="E1151" s="370">
        <v>116</v>
      </c>
      <c r="F1151" s="371">
        <f t="shared" si="68"/>
        <v>1.1599999999999999</v>
      </c>
      <c r="G1151" s="371">
        <f t="shared" si="69"/>
        <v>1</v>
      </c>
      <c r="H1151" s="371" t="str">
        <f t="shared" si="70"/>
        <v/>
      </c>
      <c r="I1151" s="371">
        <f t="shared" si="71"/>
        <v>1</v>
      </c>
    </row>
    <row r="1152" spans="1:9" x14ac:dyDescent="0.15">
      <c r="A1152" s="368" t="s">
        <v>5798</v>
      </c>
      <c r="B1152" s="368" t="s">
        <v>3868</v>
      </c>
      <c r="C1152" s="368" t="s">
        <v>478</v>
      </c>
      <c r="D1152" s="368" t="s">
        <v>3869</v>
      </c>
      <c r="E1152" s="370">
        <v>36</v>
      </c>
      <c r="F1152" s="371">
        <f t="shared" si="68"/>
        <v>0.36</v>
      </c>
      <c r="G1152" s="371">
        <f t="shared" si="69"/>
        <v>2</v>
      </c>
      <c r="H1152" s="371" t="str">
        <f t="shared" si="70"/>
        <v/>
      </c>
      <c r="I1152" s="371">
        <f t="shared" si="71"/>
        <v>2</v>
      </c>
    </row>
    <row r="1153" spans="1:9" x14ac:dyDescent="0.15">
      <c r="A1153" s="368" t="s">
        <v>5798</v>
      </c>
      <c r="B1153" s="368" t="s">
        <v>3871</v>
      </c>
      <c r="C1153" s="368" t="s">
        <v>478</v>
      </c>
      <c r="D1153" s="368" t="s">
        <v>3872</v>
      </c>
      <c r="E1153" s="370">
        <v>57</v>
      </c>
      <c r="F1153" s="371">
        <f t="shared" si="68"/>
        <v>0.56999999999999995</v>
      </c>
      <c r="G1153" s="371">
        <f t="shared" si="69"/>
        <v>2</v>
      </c>
      <c r="H1153" s="371" t="str">
        <f t="shared" si="70"/>
        <v/>
      </c>
      <c r="I1153" s="371">
        <f t="shared" si="71"/>
        <v>2</v>
      </c>
    </row>
    <row r="1154" spans="1:9" x14ac:dyDescent="0.15">
      <c r="A1154" s="368" t="s">
        <v>5798</v>
      </c>
      <c r="B1154" s="368" t="s">
        <v>3874</v>
      </c>
      <c r="C1154" s="368" t="s">
        <v>478</v>
      </c>
      <c r="D1154" s="368" t="s">
        <v>3875</v>
      </c>
      <c r="E1154" s="370">
        <v>19</v>
      </c>
      <c r="F1154" s="371">
        <f t="shared" ref="F1154:F1217" si="72">IF(A1154="都道府県",E1154/100000,IF(A1154="市区町村",E1154/100,"エラー"))</f>
        <v>0.19</v>
      </c>
      <c r="G1154" s="371">
        <f t="shared" ref="G1154:G1217" si="73">IF(F1154&lt;&gt;"エラー",IF(F1154&gt;=$N$16,1,IF(F1154&lt;=$N$18,3,2)),"エラー")</f>
        <v>2</v>
      </c>
      <c r="H1154" s="371" t="str">
        <f t="shared" ref="H1154:H1217" si="74">IF(_xlfn.IFNA(VLOOKUP(B1154,$T:$T,1,0),"")="","","〇")</f>
        <v/>
      </c>
      <c r="I1154" s="371">
        <f t="shared" ref="I1154:I1217" si="75">IF(H1154="〇",1,G1154)</f>
        <v>2</v>
      </c>
    </row>
    <row r="1155" spans="1:9" x14ac:dyDescent="0.15">
      <c r="A1155" s="368" t="s">
        <v>5798</v>
      </c>
      <c r="B1155" s="368" t="s">
        <v>3877</v>
      </c>
      <c r="C1155" s="368" t="s">
        <v>478</v>
      </c>
      <c r="D1155" s="368" t="s">
        <v>3878</v>
      </c>
      <c r="E1155" s="370">
        <v>18</v>
      </c>
      <c r="F1155" s="371">
        <f t="shared" si="72"/>
        <v>0.18</v>
      </c>
      <c r="G1155" s="371">
        <f t="shared" si="73"/>
        <v>2</v>
      </c>
      <c r="H1155" s="371" t="str">
        <f t="shared" si="74"/>
        <v/>
      </c>
      <c r="I1155" s="371">
        <f t="shared" si="75"/>
        <v>2</v>
      </c>
    </row>
    <row r="1156" spans="1:9" x14ac:dyDescent="0.15">
      <c r="A1156" s="368" t="s">
        <v>5798</v>
      </c>
      <c r="B1156" s="368" t="s">
        <v>3880</v>
      </c>
      <c r="C1156" s="368" t="s">
        <v>478</v>
      </c>
      <c r="D1156" s="368" t="s">
        <v>3881</v>
      </c>
      <c r="E1156" s="370">
        <v>72</v>
      </c>
      <c r="F1156" s="371">
        <f t="shared" si="72"/>
        <v>0.72</v>
      </c>
      <c r="G1156" s="371">
        <f t="shared" si="73"/>
        <v>2</v>
      </c>
      <c r="H1156" s="371" t="str">
        <f t="shared" si="74"/>
        <v/>
      </c>
      <c r="I1156" s="371">
        <f t="shared" si="75"/>
        <v>2</v>
      </c>
    </row>
    <row r="1157" spans="1:9" x14ac:dyDescent="0.15">
      <c r="A1157" s="368" t="s">
        <v>5798</v>
      </c>
      <c r="B1157" s="368" t="s">
        <v>3883</v>
      </c>
      <c r="C1157" s="368" t="s">
        <v>478</v>
      </c>
      <c r="D1157" s="368" t="s">
        <v>3884</v>
      </c>
      <c r="E1157" s="370">
        <v>21</v>
      </c>
      <c r="F1157" s="371">
        <f t="shared" si="72"/>
        <v>0.21</v>
      </c>
      <c r="G1157" s="371">
        <f t="shared" si="73"/>
        <v>2</v>
      </c>
      <c r="H1157" s="371" t="str">
        <f t="shared" si="74"/>
        <v/>
      </c>
      <c r="I1157" s="371">
        <f t="shared" si="75"/>
        <v>2</v>
      </c>
    </row>
    <row r="1158" spans="1:9" x14ac:dyDescent="0.15">
      <c r="A1158" s="368" t="s">
        <v>5798</v>
      </c>
      <c r="B1158" s="368" t="s">
        <v>3886</v>
      </c>
      <c r="C1158" s="368" t="s">
        <v>478</v>
      </c>
      <c r="D1158" s="368" t="s">
        <v>3887</v>
      </c>
      <c r="E1158" s="370">
        <v>28</v>
      </c>
      <c r="F1158" s="371">
        <f t="shared" si="72"/>
        <v>0.28000000000000003</v>
      </c>
      <c r="G1158" s="371">
        <f t="shared" si="73"/>
        <v>2</v>
      </c>
      <c r="H1158" s="371" t="str">
        <f t="shared" si="74"/>
        <v/>
      </c>
      <c r="I1158" s="371">
        <f t="shared" si="75"/>
        <v>2</v>
      </c>
    </row>
    <row r="1159" spans="1:9" x14ac:dyDescent="0.15">
      <c r="A1159" s="368" t="s">
        <v>5798</v>
      </c>
      <c r="B1159" s="368" t="s">
        <v>3889</v>
      </c>
      <c r="C1159" s="368" t="s">
        <v>478</v>
      </c>
      <c r="D1159" s="368" t="s">
        <v>3890</v>
      </c>
      <c r="E1159" s="370">
        <v>10</v>
      </c>
      <c r="F1159" s="371">
        <f t="shared" si="72"/>
        <v>0.1</v>
      </c>
      <c r="G1159" s="371">
        <f t="shared" si="73"/>
        <v>2</v>
      </c>
      <c r="H1159" s="371" t="str">
        <f t="shared" si="74"/>
        <v/>
      </c>
      <c r="I1159" s="371">
        <f t="shared" si="75"/>
        <v>2</v>
      </c>
    </row>
    <row r="1160" spans="1:9" x14ac:dyDescent="0.15">
      <c r="A1160" s="368" t="s">
        <v>5798</v>
      </c>
      <c r="B1160" s="368" t="s">
        <v>3892</v>
      </c>
      <c r="C1160" s="368" t="s">
        <v>478</v>
      </c>
      <c r="D1160" s="368" t="s">
        <v>3893</v>
      </c>
      <c r="E1160" s="370">
        <v>28</v>
      </c>
      <c r="F1160" s="371">
        <f t="shared" si="72"/>
        <v>0.28000000000000003</v>
      </c>
      <c r="G1160" s="371">
        <f t="shared" si="73"/>
        <v>2</v>
      </c>
      <c r="H1160" s="371" t="str">
        <f t="shared" si="74"/>
        <v/>
      </c>
      <c r="I1160" s="371">
        <f t="shared" si="75"/>
        <v>2</v>
      </c>
    </row>
    <row r="1161" spans="1:9" x14ac:dyDescent="0.15">
      <c r="A1161" s="368" t="s">
        <v>5798</v>
      </c>
      <c r="B1161" s="368" t="s">
        <v>3897</v>
      </c>
      <c r="C1161" s="368" t="s">
        <v>479</v>
      </c>
      <c r="D1161" s="368" t="s">
        <v>3898</v>
      </c>
      <c r="E1161" s="370">
        <v>94</v>
      </c>
      <c r="F1161" s="371">
        <f t="shared" si="72"/>
        <v>0.94</v>
      </c>
      <c r="G1161" s="371">
        <f t="shared" si="73"/>
        <v>2</v>
      </c>
      <c r="H1161" s="371" t="str">
        <f t="shared" si="74"/>
        <v/>
      </c>
      <c r="I1161" s="371">
        <f t="shared" si="75"/>
        <v>2</v>
      </c>
    </row>
    <row r="1162" spans="1:9" x14ac:dyDescent="0.15">
      <c r="A1162" s="368" t="s">
        <v>5798</v>
      </c>
      <c r="B1162" s="368" t="s">
        <v>3900</v>
      </c>
      <c r="C1162" s="368" t="s">
        <v>479</v>
      </c>
      <c r="D1162" s="368" t="s">
        <v>3901</v>
      </c>
      <c r="E1162" s="370">
        <v>75</v>
      </c>
      <c r="F1162" s="371">
        <f t="shared" si="72"/>
        <v>0.75</v>
      </c>
      <c r="G1162" s="371">
        <f t="shared" si="73"/>
        <v>2</v>
      </c>
      <c r="H1162" s="371" t="str">
        <f t="shared" si="74"/>
        <v/>
      </c>
      <c r="I1162" s="371">
        <f t="shared" si="75"/>
        <v>2</v>
      </c>
    </row>
    <row r="1163" spans="1:9" x14ac:dyDescent="0.15">
      <c r="A1163" s="368" t="s">
        <v>5798</v>
      </c>
      <c r="B1163" s="368" t="s">
        <v>3902</v>
      </c>
      <c r="C1163" s="368" t="s">
        <v>479</v>
      </c>
      <c r="D1163" s="368" t="s">
        <v>3903</v>
      </c>
      <c r="E1163" s="370">
        <v>61</v>
      </c>
      <c r="F1163" s="371">
        <f t="shared" si="72"/>
        <v>0.61</v>
      </c>
      <c r="G1163" s="371">
        <f t="shared" si="73"/>
        <v>2</v>
      </c>
      <c r="H1163" s="371" t="str">
        <f t="shared" si="74"/>
        <v/>
      </c>
      <c r="I1163" s="371">
        <f t="shared" si="75"/>
        <v>2</v>
      </c>
    </row>
    <row r="1164" spans="1:9" x14ac:dyDescent="0.15">
      <c r="A1164" s="368" t="s">
        <v>5798</v>
      </c>
      <c r="B1164" s="368" t="s">
        <v>3905</v>
      </c>
      <c r="C1164" s="368" t="s">
        <v>479</v>
      </c>
      <c r="D1164" s="368" t="s">
        <v>3906</v>
      </c>
      <c r="E1164" s="370">
        <v>85</v>
      </c>
      <c r="F1164" s="371">
        <f t="shared" si="72"/>
        <v>0.85</v>
      </c>
      <c r="G1164" s="371">
        <f t="shared" si="73"/>
        <v>2</v>
      </c>
      <c r="H1164" s="371" t="str">
        <f t="shared" si="74"/>
        <v/>
      </c>
      <c r="I1164" s="371">
        <f t="shared" si="75"/>
        <v>2</v>
      </c>
    </row>
    <row r="1165" spans="1:9" x14ac:dyDescent="0.15">
      <c r="A1165" s="368" t="s">
        <v>5798</v>
      </c>
      <c r="B1165" s="368" t="s">
        <v>3908</v>
      </c>
      <c r="C1165" s="368" t="s">
        <v>479</v>
      </c>
      <c r="D1165" s="368" t="s">
        <v>3909</v>
      </c>
      <c r="E1165" s="370">
        <v>76</v>
      </c>
      <c r="F1165" s="371">
        <f t="shared" si="72"/>
        <v>0.76</v>
      </c>
      <c r="G1165" s="371">
        <f t="shared" si="73"/>
        <v>2</v>
      </c>
      <c r="H1165" s="371" t="str">
        <f t="shared" si="74"/>
        <v/>
      </c>
      <c r="I1165" s="371">
        <f t="shared" si="75"/>
        <v>2</v>
      </c>
    </row>
    <row r="1166" spans="1:9" x14ac:dyDescent="0.15">
      <c r="A1166" s="368" t="s">
        <v>5798</v>
      </c>
      <c r="B1166" s="368" t="s">
        <v>3911</v>
      </c>
      <c r="C1166" s="368" t="s">
        <v>479</v>
      </c>
      <c r="D1166" s="368" t="s">
        <v>3912</v>
      </c>
      <c r="E1166" s="370">
        <v>95</v>
      </c>
      <c r="F1166" s="371">
        <f t="shared" si="72"/>
        <v>0.95</v>
      </c>
      <c r="G1166" s="371">
        <f t="shared" si="73"/>
        <v>2</v>
      </c>
      <c r="H1166" s="371" t="str">
        <f t="shared" si="74"/>
        <v/>
      </c>
      <c r="I1166" s="371">
        <f t="shared" si="75"/>
        <v>2</v>
      </c>
    </row>
    <row r="1167" spans="1:9" x14ac:dyDescent="0.15">
      <c r="A1167" s="368" t="s">
        <v>5798</v>
      </c>
      <c r="B1167" s="368" t="s">
        <v>3914</v>
      </c>
      <c r="C1167" s="368" t="s">
        <v>479</v>
      </c>
      <c r="D1167" s="368" t="s">
        <v>3915</v>
      </c>
      <c r="E1167" s="370">
        <v>69</v>
      </c>
      <c r="F1167" s="371">
        <f t="shared" si="72"/>
        <v>0.69</v>
      </c>
      <c r="G1167" s="371">
        <f t="shared" si="73"/>
        <v>2</v>
      </c>
      <c r="H1167" s="371" t="str">
        <f t="shared" si="74"/>
        <v/>
      </c>
      <c r="I1167" s="371">
        <f t="shared" si="75"/>
        <v>2</v>
      </c>
    </row>
    <row r="1168" spans="1:9" x14ac:dyDescent="0.15">
      <c r="A1168" s="368" t="s">
        <v>5798</v>
      </c>
      <c r="B1168" s="368" t="s">
        <v>3917</v>
      </c>
      <c r="C1168" s="368" t="s">
        <v>479</v>
      </c>
      <c r="D1168" s="368" t="s">
        <v>3918</v>
      </c>
      <c r="E1168" s="370">
        <v>75</v>
      </c>
      <c r="F1168" s="371">
        <f t="shared" si="72"/>
        <v>0.75</v>
      </c>
      <c r="G1168" s="371">
        <f t="shared" si="73"/>
        <v>2</v>
      </c>
      <c r="H1168" s="371" t="str">
        <f t="shared" si="74"/>
        <v/>
      </c>
      <c r="I1168" s="371">
        <f t="shared" si="75"/>
        <v>2</v>
      </c>
    </row>
    <row r="1169" spans="1:9" x14ac:dyDescent="0.15">
      <c r="A1169" s="368" t="s">
        <v>5798</v>
      </c>
      <c r="B1169" s="368" t="s">
        <v>3920</v>
      </c>
      <c r="C1169" s="368" t="s">
        <v>479</v>
      </c>
      <c r="D1169" s="368" t="s">
        <v>3921</v>
      </c>
      <c r="E1169" s="370">
        <v>63</v>
      </c>
      <c r="F1169" s="371">
        <f t="shared" si="72"/>
        <v>0.63</v>
      </c>
      <c r="G1169" s="371">
        <f t="shared" si="73"/>
        <v>2</v>
      </c>
      <c r="H1169" s="371" t="str">
        <f t="shared" si="74"/>
        <v/>
      </c>
      <c r="I1169" s="371">
        <f t="shared" si="75"/>
        <v>2</v>
      </c>
    </row>
    <row r="1170" spans="1:9" x14ac:dyDescent="0.15">
      <c r="A1170" s="368" t="s">
        <v>5798</v>
      </c>
      <c r="B1170" s="368" t="s">
        <v>3923</v>
      </c>
      <c r="C1170" s="368" t="s">
        <v>479</v>
      </c>
      <c r="D1170" s="368" t="s">
        <v>3924</v>
      </c>
      <c r="E1170" s="370">
        <v>68</v>
      </c>
      <c r="F1170" s="371">
        <f t="shared" si="72"/>
        <v>0.68</v>
      </c>
      <c r="G1170" s="371">
        <f t="shared" si="73"/>
        <v>2</v>
      </c>
      <c r="H1170" s="371" t="str">
        <f t="shared" si="74"/>
        <v/>
      </c>
      <c r="I1170" s="371">
        <f t="shared" si="75"/>
        <v>2</v>
      </c>
    </row>
    <row r="1171" spans="1:9" x14ac:dyDescent="0.15">
      <c r="A1171" s="368" t="s">
        <v>5798</v>
      </c>
      <c r="B1171" s="368" t="s">
        <v>3926</v>
      </c>
      <c r="C1171" s="368" t="s">
        <v>479</v>
      </c>
      <c r="D1171" s="368" t="s">
        <v>3927</v>
      </c>
      <c r="E1171" s="370">
        <v>75</v>
      </c>
      <c r="F1171" s="371">
        <f t="shared" si="72"/>
        <v>0.75</v>
      </c>
      <c r="G1171" s="371">
        <f t="shared" si="73"/>
        <v>2</v>
      </c>
      <c r="H1171" s="371" t="str">
        <f t="shared" si="74"/>
        <v/>
      </c>
      <c r="I1171" s="371">
        <f t="shared" si="75"/>
        <v>2</v>
      </c>
    </row>
    <row r="1172" spans="1:9" x14ac:dyDescent="0.15">
      <c r="A1172" s="368" t="s">
        <v>5798</v>
      </c>
      <c r="B1172" s="368" t="s">
        <v>3929</v>
      </c>
      <c r="C1172" s="368" t="s">
        <v>479</v>
      </c>
      <c r="D1172" s="368" t="s">
        <v>3930</v>
      </c>
      <c r="E1172" s="370">
        <v>98</v>
      </c>
      <c r="F1172" s="371">
        <f t="shared" si="72"/>
        <v>0.98</v>
      </c>
      <c r="G1172" s="371">
        <f t="shared" si="73"/>
        <v>2</v>
      </c>
      <c r="H1172" s="371" t="str">
        <f t="shared" si="74"/>
        <v/>
      </c>
      <c r="I1172" s="371">
        <f t="shared" si="75"/>
        <v>2</v>
      </c>
    </row>
    <row r="1173" spans="1:9" x14ac:dyDescent="0.15">
      <c r="A1173" s="368" t="s">
        <v>5798</v>
      </c>
      <c r="B1173" s="368" t="s">
        <v>3932</v>
      </c>
      <c r="C1173" s="368" t="s">
        <v>479</v>
      </c>
      <c r="D1173" s="368" t="s">
        <v>3933</v>
      </c>
      <c r="E1173" s="370">
        <v>69</v>
      </c>
      <c r="F1173" s="371">
        <f t="shared" si="72"/>
        <v>0.69</v>
      </c>
      <c r="G1173" s="371">
        <f t="shared" si="73"/>
        <v>2</v>
      </c>
      <c r="H1173" s="371" t="str">
        <f t="shared" si="74"/>
        <v/>
      </c>
      <c r="I1173" s="371">
        <f t="shared" si="75"/>
        <v>2</v>
      </c>
    </row>
    <row r="1174" spans="1:9" x14ac:dyDescent="0.15">
      <c r="A1174" s="368" t="s">
        <v>5798</v>
      </c>
      <c r="B1174" s="368" t="s">
        <v>3935</v>
      </c>
      <c r="C1174" s="368" t="s">
        <v>479</v>
      </c>
      <c r="D1174" s="368" t="s">
        <v>3936</v>
      </c>
      <c r="E1174" s="370">
        <v>84</v>
      </c>
      <c r="F1174" s="371">
        <f t="shared" si="72"/>
        <v>0.84</v>
      </c>
      <c r="G1174" s="371">
        <f t="shared" si="73"/>
        <v>2</v>
      </c>
      <c r="H1174" s="371" t="str">
        <f t="shared" si="74"/>
        <v/>
      </c>
      <c r="I1174" s="371">
        <f t="shared" si="75"/>
        <v>2</v>
      </c>
    </row>
    <row r="1175" spans="1:9" x14ac:dyDescent="0.15">
      <c r="A1175" s="368" t="s">
        <v>5798</v>
      </c>
      <c r="B1175" s="368" t="s">
        <v>3938</v>
      </c>
      <c r="C1175" s="368" t="s">
        <v>479</v>
      </c>
      <c r="D1175" s="368" t="s">
        <v>3939</v>
      </c>
      <c r="E1175" s="370">
        <v>60</v>
      </c>
      <c r="F1175" s="371">
        <f t="shared" si="72"/>
        <v>0.6</v>
      </c>
      <c r="G1175" s="371">
        <f t="shared" si="73"/>
        <v>2</v>
      </c>
      <c r="H1175" s="371" t="str">
        <f t="shared" si="74"/>
        <v/>
      </c>
      <c r="I1175" s="371">
        <f t="shared" si="75"/>
        <v>2</v>
      </c>
    </row>
    <row r="1176" spans="1:9" x14ac:dyDescent="0.15">
      <c r="A1176" s="368" t="s">
        <v>5798</v>
      </c>
      <c r="B1176" s="368" t="s">
        <v>3941</v>
      </c>
      <c r="C1176" s="368" t="s">
        <v>479</v>
      </c>
      <c r="D1176" s="368" t="s">
        <v>3942</v>
      </c>
      <c r="E1176" s="370">
        <v>62</v>
      </c>
      <c r="F1176" s="371">
        <f t="shared" si="72"/>
        <v>0.62</v>
      </c>
      <c r="G1176" s="371">
        <f t="shared" si="73"/>
        <v>2</v>
      </c>
      <c r="H1176" s="371" t="str">
        <f t="shared" si="74"/>
        <v/>
      </c>
      <c r="I1176" s="371">
        <f t="shared" si="75"/>
        <v>2</v>
      </c>
    </row>
    <row r="1177" spans="1:9" x14ac:dyDescent="0.15">
      <c r="A1177" s="368" t="s">
        <v>5798</v>
      </c>
      <c r="B1177" s="368" t="s">
        <v>3944</v>
      </c>
      <c r="C1177" s="368" t="s">
        <v>479</v>
      </c>
      <c r="D1177" s="368" t="s">
        <v>3945</v>
      </c>
      <c r="E1177" s="370">
        <v>57</v>
      </c>
      <c r="F1177" s="371">
        <f t="shared" si="72"/>
        <v>0.56999999999999995</v>
      </c>
      <c r="G1177" s="371">
        <f t="shared" si="73"/>
        <v>2</v>
      </c>
      <c r="H1177" s="371" t="str">
        <f t="shared" si="74"/>
        <v/>
      </c>
      <c r="I1177" s="371">
        <f t="shared" si="75"/>
        <v>2</v>
      </c>
    </row>
    <row r="1178" spans="1:9" x14ac:dyDescent="0.15">
      <c r="A1178" s="368" t="s">
        <v>5798</v>
      </c>
      <c r="B1178" s="368" t="s">
        <v>3947</v>
      </c>
      <c r="C1178" s="368" t="s">
        <v>479</v>
      </c>
      <c r="D1178" s="368" t="s">
        <v>3948</v>
      </c>
      <c r="E1178" s="370">
        <v>58</v>
      </c>
      <c r="F1178" s="371">
        <f t="shared" si="72"/>
        <v>0.57999999999999996</v>
      </c>
      <c r="G1178" s="371">
        <f t="shared" si="73"/>
        <v>2</v>
      </c>
      <c r="H1178" s="371" t="str">
        <f t="shared" si="74"/>
        <v/>
      </c>
      <c r="I1178" s="371">
        <f t="shared" si="75"/>
        <v>2</v>
      </c>
    </row>
    <row r="1179" spans="1:9" x14ac:dyDescent="0.15">
      <c r="A1179" s="368" t="s">
        <v>5798</v>
      </c>
      <c r="B1179" s="368" t="s">
        <v>3950</v>
      </c>
      <c r="C1179" s="368" t="s">
        <v>479</v>
      </c>
      <c r="D1179" s="368" t="s">
        <v>3951</v>
      </c>
      <c r="E1179" s="370">
        <v>69</v>
      </c>
      <c r="F1179" s="371">
        <f t="shared" si="72"/>
        <v>0.69</v>
      </c>
      <c r="G1179" s="371">
        <f t="shared" si="73"/>
        <v>2</v>
      </c>
      <c r="H1179" s="371" t="str">
        <f t="shared" si="74"/>
        <v/>
      </c>
      <c r="I1179" s="371">
        <f t="shared" si="75"/>
        <v>2</v>
      </c>
    </row>
    <row r="1180" spans="1:9" x14ac:dyDescent="0.15">
      <c r="A1180" s="368" t="s">
        <v>5798</v>
      </c>
      <c r="B1180" s="368" t="s">
        <v>3953</v>
      </c>
      <c r="C1180" s="368" t="s">
        <v>479</v>
      </c>
      <c r="D1180" s="368" t="s">
        <v>3954</v>
      </c>
      <c r="E1180" s="370">
        <v>69</v>
      </c>
      <c r="F1180" s="371">
        <f t="shared" si="72"/>
        <v>0.69</v>
      </c>
      <c r="G1180" s="371">
        <f t="shared" si="73"/>
        <v>2</v>
      </c>
      <c r="H1180" s="371" t="str">
        <f t="shared" si="74"/>
        <v/>
      </c>
      <c r="I1180" s="371">
        <f t="shared" si="75"/>
        <v>2</v>
      </c>
    </row>
    <row r="1181" spans="1:9" x14ac:dyDescent="0.15">
      <c r="A1181" s="368" t="s">
        <v>5798</v>
      </c>
      <c r="B1181" s="368" t="s">
        <v>3956</v>
      </c>
      <c r="C1181" s="368" t="s">
        <v>479</v>
      </c>
      <c r="D1181" s="368" t="s">
        <v>3957</v>
      </c>
      <c r="E1181" s="370">
        <v>89</v>
      </c>
      <c r="F1181" s="371">
        <f t="shared" si="72"/>
        <v>0.89</v>
      </c>
      <c r="G1181" s="371">
        <f t="shared" si="73"/>
        <v>2</v>
      </c>
      <c r="H1181" s="371" t="str">
        <f t="shared" si="74"/>
        <v/>
      </c>
      <c r="I1181" s="371">
        <f t="shared" si="75"/>
        <v>2</v>
      </c>
    </row>
    <row r="1182" spans="1:9" x14ac:dyDescent="0.15">
      <c r="A1182" s="368" t="s">
        <v>5798</v>
      </c>
      <c r="B1182" s="368" t="s">
        <v>3959</v>
      </c>
      <c r="C1182" s="368" t="s">
        <v>479</v>
      </c>
      <c r="D1182" s="368" t="s">
        <v>3960</v>
      </c>
      <c r="E1182" s="370">
        <v>58</v>
      </c>
      <c r="F1182" s="371">
        <f t="shared" si="72"/>
        <v>0.57999999999999996</v>
      </c>
      <c r="G1182" s="371">
        <f t="shared" si="73"/>
        <v>2</v>
      </c>
      <c r="H1182" s="371" t="str">
        <f t="shared" si="74"/>
        <v/>
      </c>
      <c r="I1182" s="371">
        <f t="shared" si="75"/>
        <v>2</v>
      </c>
    </row>
    <row r="1183" spans="1:9" x14ac:dyDescent="0.15">
      <c r="A1183" s="368" t="s">
        <v>5798</v>
      </c>
      <c r="B1183" s="368" t="s">
        <v>3962</v>
      </c>
      <c r="C1183" s="368" t="s">
        <v>479</v>
      </c>
      <c r="D1183" s="368" t="s">
        <v>3963</v>
      </c>
      <c r="E1183" s="370">
        <v>55</v>
      </c>
      <c r="F1183" s="371">
        <f t="shared" si="72"/>
        <v>0.55000000000000004</v>
      </c>
      <c r="G1183" s="371">
        <f t="shared" si="73"/>
        <v>2</v>
      </c>
      <c r="H1183" s="371" t="str">
        <f t="shared" si="74"/>
        <v/>
      </c>
      <c r="I1183" s="371">
        <f t="shared" si="75"/>
        <v>2</v>
      </c>
    </row>
    <row r="1184" spans="1:9" x14ac:dyDescent="0.15">
      <c r="A1184" s="368" t="s">
        <v>5798</v>
      </c>
      <c r="B1184" s="368" t="s">
        <v>3965</v>
      </c>
      <c r="C1184" s="368" t="s">
        <v>479</v>
      </c>
      <c r="D1184" s="368" t="s">
        <v>3966</v>
      </c>
      <c r="E1184" s="370">
        <v>66</v>
      </c>
      <c r="F1184" s="371">
        <f t="shared" si="72"/>
        <v>0.66</v>
      </c>
      <c r="G1184" s="371">
        <f t="shared" si="73"/>
        <v>2</v>
      </c>
      <c r="H1184" s="371" t="str">
        <f t="shared" si="74"/>
        <v/>
      </c>
      <c r="I1184" s="371">
        <f t="shared" si="75"/>
        <v>2</v>
      </c>
    </row>
    <row r="1185" spans="1:9" x14ac:dyDescent="0.15">
      <c r="A1185" s="368" t="s">
        <v>5798</v>
      </c>
      <c r="B1185" s="368" t="s">
        <v>3968</v>
      </c>
      <c r="C1185" s="368" t="s">
        <v>479</v>
      </c>
      <c r="D1185" s="368" t="s">
        <v>3969</v>
      </c>
      <c r="E1185" s="370">
        <v>94</v>
      </c>
      <c r="F1185" s="371">
        <f t="shared" si="72"/>
        <v>0.94</v>
      </c>
      <c r="G1185" s="371">
        <f t="shared" si="73"/>
        <v>2</v>
      </c>
      <c r="H1185" s="371" t="str">
        <f t="shared" si="74"/>
        <v/>
      </c>
      <c r="I1185" s="371">
        <f t="shared" si="75"/>
        <v>2</v>
      </c>
    </row>
    <row r="1186" spans="1:9" x14ac:dyDescent="0.15">
      <c r="A1186" s="368" t="s">
        <v>5798</v>
      </c>
      <c r="B1186" s="368" t="s">
        <v>3971</v>
      </c>
      <c r="C1186" s="368" t="s">
        <v>479</v>
      </c>
      <c r="D1186" s="368" t="s">
        <v>3972</v>
      </c>
      <c r="E1186" s="370">
        <v>77</v>
      </c>
      <c r="F1186" s="371">
        <f t="shared" si="72"/>
        <v>0.77</v>
      </c>
      <c r="G1186" s="371">
        <f t="shared" si="73"/>
        <v>2</v>
      </c>
      <c r="H1186" s="371" t="str">
        <f t="shared" si="74"/>
        <v/>
      </c>
      <c r="I1186" s="371">
        <f t="shared" si="75"/>
        <v>2</v>
      </c>
    </row>
    <row r="1187" spans="1:9" x14ac:dyDescent="0.15">
      <c r="A1187" s="368" t="s">
        <v>5798</v>
      </c>
      <c r="B1187" s="368" t="s">
        <v>3974</v>
      </c>
      <c r="C1187" s="368" t="s">
        <v>479</v>
      </c>
      <c r="D1187" s="368" t="s">
        <v>3975</v>
      </c>
      <c r="E1187" s="370">
        <v>59</v>
      </c>
      <c r="F1187" s="371">
        <f t="shared" si="72"/>
        <v>0.59</v>
      </c>
      <c r="G1187" s="371">
        <f t="shared" si="73"/>
        <v>2</v>
      </c>
      <c r="H1187" s="371" t="str">
        <f t="shared" si="74"/>
        <v/>
      </c>
      <c r="I1187" s="371">
        <f t="shared" si="75"/>
        <v>2</v>
      </c>
    </row>
    <row r="1188" spans="1:9" x14ac:dyDescent="0.15">
      <c r="A1188" s="368" t="s">
        <v>5798</v>
      </c>
      <c r="B1188" s="368" t="s">
        <v>3977</v>
      </c>
      <c r="C1188" s="368" t="s">
        <v>479</v>
      </c>
      <c r="D1188" s="368" t="s">
        <v>3978</v>
      </c>
      <c r="E1188" s="370">
        <v>73</v>
      </c>
      <c r="F1188" s="371">
        <f t="shared" si="72"/>
        <v>0.73</v>
      </c>
      <c r="G1188" s="371">
        <f t="shared" si="73"/>
        <v>2</v>
      </c>
      <c r="H1188" s="371" t="str">
        <f t="shared" si="74"/>
        <v/>
      </c>
      <c r="I1188" s="371">
        <f t="shared" si="75"/>
        <v>2</v>
      </c>
    </row>
    <row r="1189" spans="1:9" x14ac:dyDescent="0.15">
      <c r="A1189" s="368" t="s">
        <v>5798</v>
      </c>
      <c r="B1189" s="368" t="s">
        <v>3980</v>
      </c>
      <c r="C1189" s="368" t="s">
        <v>479</v>
      </c>
      <c r="D1189" s="368" t="s">
        <v>3981</v>
      </c>
      <c r="E1189" s="370">
        <v>67</v>
      </c>
      <c r="F1189" s="371">
        <f t="shared" si="72"/>
        <v>0.67</v>
      </c>
      <c r="G1189" s="371">
        <f t="shared" si="73"/>
        <v>2</v>
      </c>
      <c r="H1189" s="371" t="str">
        <f t="shared" si="74"/>
        <v/>
      </c>
      <c r="I1189" s="371">
        <f t="shared" si="75"/>
        <v>2</v>
      </c>
    </row>
    <row r="1190" spans="1:9" x14ac:dyDescent="0.15">
      <c r="A1190" s="368" t="s">
        <v>5798</v>
      </c>
      <c r="B1190" s="368" t="s">
        <v>3983</v>
      </c>
      <c r="C1190" s="368" t="s">
        <v>479</v>
      </c>
      <c r="D1190" s="368" t="s">
        <v>3984</v>
      </c>
      <c r="E1190" s="370">
        <v>57</v>
      </c>
      <c r="F1190" s="371">
        <f t="shared" si="72"/>
        <v>0.56999999999999995</v>
      </c>
      <c r="G1190" s="371">
        <f t="shared" si="73"/>
        <v>2</v>
      </c>
      <c r="H1190" s="371" t="str">
        <f t="shared" si="74"/>
        <v/>
      </c>
      <c r="I1190" s="371">
        <f t="shared" si="75"/>
        <v>2</v>
      </c>
    </row>
    <row r="1191" spans="1:9" x14ac:dyDescent="0.15">
      <c r="A1191" s="368" t="s">
        <v>5798</v>
      </c>
      <c r="B1191" s="368" t="s">
        <v>3986</v>
      </c>
      <c r="C1191" s="368" t="s">
        <v>479</v>
      </c>
      <c r="D1191" s="368" t="s">
        <v>3987</v>
      </c>
      <c r="E1191" s="370">
        <v>67</v>
      </c>
      <c r="F1191" s="371">
        <f t="shared" si="72"/>
        <v>0.67</v>
      </c>
      <c r="G1191" s="371">
        <f t="shared" si="73"/>
        <v>2</v>
      </c>
      <c r="H1191" s="371" t="str">
        <f t="shared" si="74"/>
        <v/>
      </c>
      <c r="I1191" s="371">
        <f t="shared" si="75"/>
        <v>2</v>
      </c>
    </row>
    <row r="1192" spans="1:9" x14ac:dyDescent="0.15">
      <c r="A1192" s="368" t="s">
        <v>5798</v>
      </c>
      <c r="B1192" s="368" t="s">
        <v>3989</v>
      </c>
      <c r="C1192" s="368" t="s">
        <v>479</v>
      </c>
      <c r="D1192" s="368" t="s">
        <v>3990</v>
      </c>
      <c r="E1192" s="370">
        <v>64</v>
      </c>
      <c r="F1192" s="371">
        <f t="shared" si="72"/>
        <v>0.64</v>
      </c>
      <c r="G1192" s="371">
        <f t="shared" si="73"/>
        <v>2</v>
      </c>
      <c r="H1192" s="371" t="str">
        <f t="shared" si="74"/>
        <v/>
      </c>
      <c r="I1192" s="371">
        <f t="shared" si="75"/>
        <v>2</v>
      </c>
    </row>
    <row r="1193" spans="1:9" x14ac:dyDescent="0.15">
      <c r="A1193" s="368" t="s">
        <v>5798</v>
      </c>
      <c r="B1193" s="368" t="s">
        <v>3992</v>
      </c>
      <c r="C1193" s="368" t="s">
        <v>479</v>
      </c>
      <c r="D1193" s="368" t="s">
        <v>3993</v>
      </c>
      <c r="E1193" s="370">
        <v>51</v>
      </c>
      <c r="F1193" s="371">
        <f t="shared" si="72"/>
        <v>0.51</v>
      </c>
      <c r="G1193" s="371">
        <f t="shared" si="73"/>
        <v>2</v>
      </c>
      <c r="H1193" s="371" t="str">
        <f t="shared" si="74"/>
        <v/>
      </c>
      <c r="I1193" s="371">
        <f t="shared" si="75"/>
        <v>2</v>
      </c>
    </row>
    <row r="1194" spans="1:9" x14ac:dyDescent="0.15">
      <c r="A1194" s="368" t="s">
        <v>5798</v>
      </c>
      <c r="B1194" s="368" t="s">
        <v>3995</v>
      </c>
      <c r="C1194" s="368" t="s">
        <v>479</v>
      </c>
      <c r="D1194" s="368" t="s">
        <v>3996</v>
      </c>
      <c r="E1194" s="370">
        <v>69</v>
      </c>
      <c r="F1194" s="371">
        <f t="shared" si="72"/>
        <v>0.69</v>
      </c>
      <c r="G1194" s="371">
        <f t="shared" si="73"/>
        <v>2</v>
      </c>
      <c r="H1194" s="371" t="str">
        <f t="shared" si="74"/>
        <v/>
      </c>
      <c r="I1194" s="371">
        <f t="shared" si="75"/>
        <v>2</v>
      </c>
    </row>
    <row r="1195" spans="1:9" x14ac:dyDescent="0.15">
      <c r="A1195" s="368" t="s">
        <v>5798</v>
      </c>
      <c r="B1195" s="368" t="s">
        <v>3998</v>
      </c>
      <c r="C1195" s="368" t="s">
        <v>479</v>
      </c>
      <c r="D1195" s="368" t="s">
        <v>3999</v>
      </c>
      <c r="E1195" s="370">
        <v>39</v>
      </c>
      <c r="F1195" s="371">
        <f t="shared" si="72"/>
        <v>0.39</v>
      </c>
      <c r="G1195" s="371">
        <f t="shared" si="73"/>
        <v>2</v>
      </c>
      <c r="H1195" s="371" t="str">
        <f t="shared" si="74"/>
        <v/>
      </c>
      <c r="I1195" s="371">
        <f t="shared" si="75"/>
        <v>2</v>
      </c>
    </row>
    <row r="1196" spans="1:9" x14ac:dyDescent="0.15">
      <c r="A1196" s="368" t="s">
        <v>5798</v>
      </c>
      <c r="B1196" s="368" t="s">
        <v>4001</v>
      </c>
      <c r="C1196" s="368" t="s">
        <v>479</v>
      </c>
      <c r="D1196" s="368" t="s">
        <v>4002</v>
      </c>
      <c r="E1196" s="370">
        <v>33</v>
      </c>
      <c r="F1196" s="371">
        <f t="shared" si="72"/>
        <v>0.33</v>
      </c>
      <c r="G1196" s="371">
        <f t="shared" si="73"/>
        <v>2</v>
      </c>
      <c r="H1196" s="371" t="str">
        <f t="shared" si="74"/>
        <v/>
      </c>
      <c r="I1196" s="371">
        <f t="shared" si="75"/>
        <v>2</v>
      </c>
    </row>
    <row r="1197" spans="1:9" x14ac:dyDescent="0.15">
      <c r="A1197" s="368" t="s">
        <v>5798</v>
      </c>
      <c r="B1197" s="368" t="s">
        <v>4004</v>
      </c>
      <c r="C1197" s="368" t="s">
        <v>479</v>
      </c>
      <c r="D1197" s="368" t="s">
        <v>4005</v>
      </c>
      <c r="E1197" s="370">
        <v>53</v>
      </c>
      <c r="F1197" s="371">
        <f t="shared" si="72"/>
        <v>0.53</v>
      </c>
      <c r="G1197" s="371">
        <f t="shared" si="73"/>
        <v>2</v>
      </c>
      <c r="H1197" s="371" t="str">
        <f t="shared" si="74"/>
        <v/>
      </c>
      <c r="I1197" s="371">
        <f t="shared" si="75"/>
        <v>2</v>
      </c>
    </row>
    <row r="1198" spans="1:9" x14ac:dyDescent="0.15">
      <c r="A1198" s="368" t="s">
        <v>5798</v>
      </c>
      <c r="B1198" s="368" t="s">
        <v>4007</v>
      </c>
      <c r="C1198" s="368" t="s">
        <v>479</v>
      </c>
      <c r="D1198" s="368" t="s">
        <v>4008</v>
      </c>
      <c r="E1198" s="370">
        <v>55</v>
      </c>
      <c r="F1198" s="371">
        <f t="shared" si="72"/>
        <v>0.55000000000000004</v>
      </c>
      <c r="G1198" s="371">
        <f t="shared" si="73"/>
        <v>2</v>
      </c>
      <c r="H1198" s="371" t="str">
        <f t="shared" si="74"/>
        <v/>
      </c>
      <c r="I1198" s="371">
        <f t="shared" si="75"/>
        <v>2</v>
      </c>
    </row>
    <row r="1199" spans="1:9" x14ac:dyDescent="0.15">
      <c r="A1199" s="368" t="s">
        <v>5798</v>
      </c>
      <c r="B1199" s="368" t="s">
        <v>4010</v>
      </c>
      <c r="C1199" s="368" t="s">
        <v>479</v>
      </c>
      <c r="D1199" s="368" t="s">
        <v>4011</v>
      </c>
      <c r="E1199" s="370">
        <v>128</v>
      </c>
      <c r="F1199" s="371">
        <f t="shared" si="72"/>
        <v>1.28</v>
      </c>
      <c r="G1199" s="371">
        <f t="shared" si="73"/>
        <v>1</v>
      </c>
      <c r="H1199" s="371" t="str">
        <f t="shared" si="74"/>
        <v/>
      </c>
      <c r="I1199" s="371">
        <f t="shared" si="75"/>
        <v>1</v>
      </c>
    </row>
    <row r="1200" spans="1:9" x14ac:dyDescent="0.15">
      <c r="A1200" s="368" t="s">
        <v>5798</v>
      </c>
      <c r="B1200" s="368" t="s">
        <v>4013</v>
      </c>
      <c r="C1200" s="368" t="s">
        <v>479</v>
      </c>
      <c r="D1200" s="368" t="s">
        <v>4014</v>
      </c>
      <c r="E1200" s="370">
        <v>44</v>
      </c>
      <c r="F1200" s="371">
        <f t="shared" si="72"/>
        <v>0.44</v>
      </c>
      <c r="G1200" s="371">
        <f t="shared" si="73"/>
        <v>2</v>
      </c>
      <c r="H1200" s="371" t="str">
        <f t="shared" si="74"/>
        <v/>
      </c>
      <c r="I1200" s="371">
        <f t="shared" si="75"/>
        <v>2</v>
      </c>
    </row>
    <row r="1201" spans="1:9" x14ac:dyDescent="0.15">
      <c r="A1201" s="368" t="s">
        <v>5798</v>
      </c>
      <c r="B1201" s="368" t="s">
        <v>4016</v>
      </c>
      <c r="C1201" s="368" t="s">
        <v>479</v>
      </c>
      <c r="D1201" s="368" t="s">
        <v>4017</v>
      </c>
      <c r="E1201" s="370">
        <v>45</v>
      </c>
      <c r="F1201" s="371">
        <f t="shared" si="72"/>
        <v>0.45</v>
      </c>
      <c r="G1201" s="371">
        <f t="shared" si="73"/>
        <v>2</v>
      </c>
      <c r="H1201" s="371" t="str">
        <f t="shared" si="74"/>
        <v/>
      </c>
      <c r="I1201" s="371">
        <f t="shared" si="75"/>
        <v>2</v>
      </c>
    </row>
    <row r="1202" spans="1:9" x14ac:dyDescent="0.15">
      <c r="A1202" s="368" t="s">
        <v>5798</v>
      </c>
      <c r="B1202" s="368" t="s">
        <v>4019</v>
      </c>
      <c r="C1202" s="368" t="s">
        <v>479</v>
      </c>
      <c r="D1202" s="368" t="s">
        <v>4020</v>
      </c>
      <c r="E1202" s="370">
        <v>42</v>
      </c>
      <c r="F1202" s="371">
        <f t="shared" si="72"/>
        <v>0.42</v>
      </c>
      <c r="G1202" s="371">
        <f t="shared" si="73"/>
        <v>2</v>
      </c>
      <c r="H1202" s="371" t="str">
        <f t="shared" si="74"/>
        <v/>
      </c>
      <c r="I1202" s="371">
        <f t="shared" si="75"/>
        <v>2</v>
      </c>
    </row>
    <row r="1203" spans="1:9" x14ac:dyDescent="0.15">
      <c r="A1203" s="368" t="s">
        <v>5798</v>
      </c>
      <c r="B1203" s="368" t="s">
        <v>4022</v>
      </c>
      <c r="C1203" s="368" t="s">
        <v>479</v>
      </c>
      <c r="D1203" s="368" t="s">
        <v>4023</v>
      </c>
      <c r="E1203" s="370">
        <v>25</v>
      </c>
      <c r="F1203" s="371">
        <f t="shared" si="72"/>
        <v>0.25</v>
      </c>
      <c r="G1203" s="371">
        <f t="shared" si="73"/>
        <v>2</v>
      </c>
      <c r="H1203" s="371" t="str">
        <f t="shared" si="74"/>
        <v/>
      </c>
      <c r="I1203" s="371">
        <f t="shared" si="75"/>
        <v>2</v>
      </c>
    </row>
    <row r="1204" spans="1:9" x14ac:dyDescent="0.15">
      <c r="A1204" s="368" t="s">
        <v>5798</v>
      </c>
      <c r="B1204" s="368" t="s">
        <v>4027</v>
      </c>
      <c r="C1204" s="368" t="s">
        <v>480</v>
      </c>
      <c r="D1204" s="368" t="s">
        <v>4028</v>
      </c>
      <c r="E1204" s="370">
        <v>76</v>
      </c>
      <c r="F1204" s="371">
        <f t="shared" si="72"/>
        <v>0.76</v>
      </c>
      <c r="G1204" s="371">
        <f t="shared" si="73"/>
        <v>2</v>
      </c>
      <c r="H1204" s="371" t="str">
        <f t="shared" si="74"/>
        <v/>
      </c>
      <c r="I1204" s="371">
        <f t="shared" si="75"/>
        <v>2</v>
      </c>
    </row>
    <row r="1205" spans="1:9" x14ac:dyDescent="0.15">
      <c r="A1205" s="368" t="s">
        <v>5798</v>
      </c>
      <c r="B1205" s="368" t="s">
        <v>4030</v>
      </c>
      <c r="C1205" s="368" t="s">
        <v>480</v>
      </c>
      <c r="D1205" s="368" t="s">
        <v>4031</v>
      </c>
      <c r="E1205" s="370">
        <v>85</v>
      </c>
      <c r="F1205" s="371">
        <f t="shared" si="72"/>
        <v>0.85</v>
      </c>
      <c r="G1205" s="371">
        <f t="shared" si="73"/>
        <v>2</v>
      </c>
      <c r="H1205" s="371" t="str">
        <f t="shared" si="74"/>
        <v/>
      </c>
      <c r="I1205" s="371">
        <f t="shared" si="75"/>
        <v>2</v>
      </c>
    </row>
    <row r="1206" spans="1:9" x14ac:dyDescent="0.15">
      <c r="A1206" s="368" t="s">
        <v>5798</v>
      </c>
      <c r="B1206" s="368" t="s">
        <v>4033</v>
      </c>
      <c r="C1206" s="368" t="s">
        <v>480</v>
      </c>
      <c r="D1206" s="368" t="s">
        <v>4034</v>
      </c>
      <c r="E1206" s="370">
        <v>81</v>
      </c>
      <c r="F1206" s="371">
        <f t="shared" si="72"/>
        <v>0.81</v>
      </c>
      <c r="G1206" s="371">
        <f t="shared" si="73"/>
        <v>2</v>
      </c>
      <c r="H1206" s="371" t="str">
        <f t="shared" si="74"/>
        <v/>
      </c>
      <c r="I1206" s="371">
        <f t="shared" si="75"/>
        <v>2</v>
      </c>
    </row>
    <row r="1207" spans="1:9" x14ac:dyDescent="0.15">
      <c r="A1207" s="368" t="s">
        <v>5798</v>
      </c>
      <c r="B1207" s="368" t="s">
        <v>4036</v>
      </c>
      <c r="C1207" s="368" t="s">
        <v>480</v>
      </c>
      <c r="D1207" s="368" t="s">
        <v>4037</v>
      </c>
      <c r="E1207" s="370">
        <v>71</v>
      </c>
      <c r="F1207" s="371">
        <f t="shared" si="72"/>
        <v>0.71</v>
      </c>
      <c r="G1207" s="371">
        <f t="shared" si="73"/>
        <v>2</v>
      </c>
      <c r="H1207" s="371" t="str">
        <f t="shared" si="74"/>
        <v/>
      </c>
      <c r="I1207" s="371">
        <f t="shared" si="75"/>
        <v>2</v>
      </c>
    </row>
    <row r="1208" spans="1:9" x14ac:dyDescent="0.15">
      <c r="A1208" s="368" t="s">
        <v>5798</v>
      </c>
      <c r="B1208" s="368" t="s">
        <v>4039</v>
      </c>
      <c r="C1208" s="368" t="s">
        <v>480</v>
      </c>
      <c r="D1208" s="368" t="s">
        <v>4040</v>
      </c>
      <c r="E1208" s="370">
        <v>93</v>
      </c>
      <c r="F1208" s="371">
        <f t="shared" si="72"/>
        <v>0.93</v>
      </c>
      <c r="G1208" s="371">
        <f t="shared" si="73"/>
        <v>2</v>
      </c>
      <c r="H1208" s="371" t="str">
        <f t="shared" si="74"/>
        <v/>
      </c>
      <c r="I1208" s="371">
        <f t="shared" si="75"/>
        <v>2</v>
      </c>
    </row>
    <row r="1209" spans="1:9" x14ac:dyDescent="0.15">
      <c r="A1209" s="368" t="s">
        <v>5798</v>
      </c>
      <c r="B1209" s="368" t="s">
        <v>4042</v>
      </c>
      <c r="C1209" s="368" t="s">
        <v>480</v>
      </c>
      <c r="D1209" s="368" t="s">
        <v>4043</v>
      </c>
      <c r="E1209" s="370">
        <v>47</v>
      </c>
      <c r="F1209" s="371">
        <f t="shared" si="72"/>
        <v>0.47</v>
      </c>
      <c r="G1209" s="371">
        <f t="shared" si="73"/>
        <v>2</v>
      </c>
      <c r="H1209" s="371" t="str">
        <f t="shared" si="74"/>
        <v/>
      </c>
      <c r="I1209" s="371">
        <f t="shared" si="75"/>
        <v>2</v>
      </c>
    </row>
    <row r="1210" spans="1:9" x14ac:dyDescent="0.15">
      <c r="A1210" s="368" t="s">
        <v>5798</v>
      </c>
      <c r="B1210" s="368" t="s">
        <v>4045</v>
      </c>
      <c r="C1210" s="368" t="s">
        <v>480</v>
      </c>
      <c r="D1210" s="368" t="s">
        <v>4046</v>
      </c>
      <c r="E1210" s="370">
        <v>109</v>
      </c>
      <c r="F1210" s="371">
        <f t="shared" si="72"/>
        <v>1.0900000000000001</v>
      </c>
      <c r="G1210" s="371">
        <f t="shared" si="73"/>
        <v>1</v>
      </c>
      <c r="H1210" s="371" t="str">
        <f t="shared" si="74"/>
        <v/>
      </c>
      <c r="I1210" s="371">
        <f t="shared" si="75"/>
        <v>1</v>
      </c>
    </row>
    <row r="1211" spans="1:9" x14ac:dyDescent="0.15">
      <c r="A1211" s="368" t="s">
        <v>5798</v>
      </c>
      <c r="B1211" s="368" t="s">
        <v>4048</v>
      </c>
      <c r="C1211" s="368" t="s">
        <v>480</v>
      </c>
      <c r="D1211" s="368" t="s">
        <v>4049</v>
      </c>
      <c r="E1211" s="370">
        <v>76</v>
      </c>
      <c r="F1211" s="371">
        <f t="shared" si="72"/>
        <v>0.76</v>
      </c>
      <c r="G1211" s="371">
        <f t="shared" si="73"/>
        <v>2</v>
      </c>
      <c r="H1211" s="371" t="str">
        <f t="shared" si="74"/>
        <v/>
      </c>
      <c r="I1211" s="371">
        <f t="shared" si="75"/>
        <v>2</v>
      </c>
    </row>
    <row r="1212" spans="1:9" x14ac:dyDescent="0.15">
      <c r="A1212" s="368" t="s">
        <v>5798</v>
      </c>
      <c r="B1212" s="368" t="s">
        <v>4051</v>
      </c>
      <c r="C1212" s="368" t="s">
        <v>480</v>
      </c>
      <c r="D1212" s="368" t="s">
        <v>4052</v>
      </c>
      <c r="E1212" s="370">
        <v>53</v>
      </c>
      <c r="F1212" s="371">
        <f t="shared" si="72"/>
        <v>0.53</v>
      </c>
      <c r="G1212" s="371">
        <f t="shared" si="73"/>
        <v>2</v>
      </c>
      <c r="H1212" s="371" t="str">
        <f t="shared" si="74"/>
        <v/>
      </c>
      <c r="I1212" s="371">
        <f t="shared" si="75"/>
        <v>2</v>
      </c>
    </row>
    <row r="1213" spans="1:9" x14ac:dyDescent="0.15">
      <c r="A1213" s="368" t="s">
        <v>5798</v>
      </c>
      <c r="B1213" s="368" t="s">
        <v>4054</v>
      </c>
      <c r="C1213" s="368" t="s">
        <v>480</v>
      </c>
      <c r="D1213" s="368" t="s">
        <v>4055</v>
      </c>
      <c r="E1213" s="370">
        <v>39</v>
      </c>
      <c r="F1213" s="371">
        <f t="shared" si="72"/>
        <v>0.39</v>
      </c>
      <c r="G1213" s="371">
        <f t="shared" si="73"/>
        <v>2</v>
      </c>
      <c r="H1213" s="371" t="str">
        <f t="shared" si="74"/>
        <v/>
      </c>
      <c r="I1213" s="371">
        <f t="shared" si="75"/>
        <v>2</v>
      </c>
    </row>
    <row r="1214" spans="1:9" x14ac:dyDescent="0.15">
      <c r="A1214" s="368" t="s">
        <v>5798</v>
      </c>
      <c r="B1214" s="368" t="s">
        <v>4057</v>
      </c>
      <c r="C1214" s="368" t="s">
        <v>480</v>
      </c>
      <c r="D1214" s="368" t="s">
        <v>4058</v>
      </c>
      <c r="E1214" s="370">
        <v>84</v>
      </c>
      <c r="F1214" s="371">
        <f t="shared" si="72"/>
        <v>0.84</v>
      </c>
      <c r="G1214" s="371">
        <f t="shared" si="73"/>
        <v>2</v>
      </c>
      <c r="H1214" s="371" t="str">
        <f t="shared" si="74"/>
        <v/>
      </c>
      <c r="I1214" s="371">
        <f t="shared" si="75"/>
        <v>2</v>
      </c>
    </row>
    <row r="1215" spans="1:9" x14ac:dyDescent="0.15">
      <c r="A1215" s="368" t="s">
        <v>5798</v>
      </c>
      <c r="B1215" s="368" t="s">
        <v>4060</v>
      </c>
      <c r="C1215" s="368" t="s">
        <v>480</v>
      </c>
      <c r="D1215" s="368" t="s">
        <v>4061</v>
      </c>
      <c r="E1215" s="370">
        <v>64</v>
      </c>
      <c r="F1215" s="371">
        <f t="shared" si="72"/>
        <v>0.64</v>
      </c>
      <c r="G1215" s="371">
        <f t="shared" si="73"/>
        <v>2</v>
      </c>
      <c r="H1215" s="371" t="str">
        <f t="shared" si="74"/>
        <v/>
      </c>
      <c r="I1215" s="371">
        <f t="shared" si="75"/>
        <v>2</v>
      </c>
    </row>
    <row r="1216" spans="1:9" x14ac:dyDescent="0.15">
      <c r="A1216" s="368" t="s">
        <v>5798</v>
      </c>
      <c r="B1216" s="368" t="s">
        <v>4063</v>
      </c>
      <c r="C1216" s="368" t="s">
        <v>480</v>
      </c>
      <c r="D1216" s="368" t="s">
        <v>4064</v>
      </c>
      <c r="E1216" s="370">
        <v>45</v>
      </c>
      <c r="F1216" s="371">
        <f t="shared" si="72"/>
        <v>0.45</v>
      </c>
      <c r="G1216" s="371">
        <f t="shared" si="73"/>
        <v>2</v>
      </c>
      <c r="H1216" s="371" t="str">
        <f t="shared" si="74"/>
        <v/>
      </c>
      <c r="I1216" s="371">
        <f t="shared" si="75"/>
        <v>2</v>
      </c>
    </row>
    <row r="1217" spans="1:9" x14ac:dyDescent="0.15">
      <c r="A1217" s="368" t="s">
        <v>5798</v>
      </c>
      <c r="B1217" s="368" t="s">
        <v>4066</v>
      </c>
      <c r="C1217" s="368" t="s">
        <v>480</v>
      </c>
      <c r="D1217" s="368" t="s">
        <v>4067</v>
      </c>
      <c r="E1217" s="370">
        <v>81</v>
      </c>
      <c r="F1217" s="371">
        <f t="shared" si="72"/>
        <v>0.81</v>
      </c>
      <c r="G1217" s="371">
        <f t="shared" si="73"/>
        <v>2</v>
      </c>
      <c r="H1217" s="371" t="str">
        <f t="shared" si="74"/>
        <v/>
      </c>
      <c r="I1217" s="371">
        <f t="shared" si="75"/>
        <v>2</v>
      </c>
    </row>
    <row r="1218" spans="1:9" x14ac:dyDescent="0.15">
      <c r="A1218" s="368" t="s">
        <v>5798</v>
      </c>
      <c r="B1218" s="368" t="s">
        <v>4069</v>
      </c>
      <c r="C1218" s="368" t="s">
        <v>480</v>
      </c>
      <c r="D1218" s="368" t="s">
        <v>4070</v>
      </c>
      <c r="E1218" s="370">
        <v>66</v>
      </c>
      <c r="F1218" s="371">
        <f t="shared" ref="F1218:F1281" si="76">IF(A1218="都道府県",E1218/100000,IF(A1218="市区町村",E1218/100,"エラー"))</f>
        <v>0.66</v>
      </c>
      <c r="G1218" s="371">
        <f t="shared" ref="G1218:G1281" si="77">IF(F1218&lt;&gt;"エラー",IF(F1218&gt;=$N$16,1,IF(F1218&lt;=$N$18,3,2)),"エラー")</f>
        <v>2</v>
      </c>
      <c r="H1218" s="371" t="str">
        <f t="shared" ref="H1218:H1281" si="78">IF(_xlfn.IFNA(VLOOKUP(B1218,$T:$T,1,0),"")="","","〇")</f>
        <v/>
      </c>
      <c r="I1218" s="371">
        <f t="shared" ref="I1218:I1281" si="79">IF(H1218="〇",1,G1218)</f>
        <v>2</v>
      </c>
    </row>
    <row r="1219" spans="1:9" x14ac:dyDescent="0.15">
      <c r="A1219" s="368" t="s">
        <v>5798</v>
      </c>
      <c r="B1219" s="368" t="s">
        <v>4072</v>
      </c>
      <c r="C1219" s="368" t="s">
        <v>480</v>
      </c>
      <c r="D1219" s="368" t="s">
        <v>4073</v>
      </c>
      <c r="E1219" s="370">
        <v>78</v>
      </c>
      <c r="F1219" s="371">
        <f t="shared" si="76"/>
        <v>0.78</v>
      </c>
      <c r="G1219" s="371">
        <f t="shared" si="77"/>
        <v>2</v>
      </c>
      <c r="H1219" s="371" t="str">
        <f t="shared" si="78"/>
        <v/>
      </c>
      <c r="I1219" s="371">
        <f t="shared" si="79"/>
        <v>2</v>
      </c>
    </row>
    <row r="1220" spans="1:9" x14ac:dyDescent="0.15">
      <c r="A1220" s="368" t="s">
        <v>5798</v>
      </c>
      <c r="B1220" s="368" t="s">
        <v>4075</v>
      </c>
      <c r="C1220" s="368" t="s">
        <v>480</v>
      </c>
      <c r="D1220" s="368" t="s">
        <v>4076</v>
      </c>
      <c r="E1220" s="370">
        <v>64</v>
      </c>
      <c r="F1220" s="371">
        <f t="shared" si="76"/>
        <v>0.64</v>
      </c>
      <c r="G1220" s="371">
        <f t="shared" si="77"/>
        <v>2</v>
      </c>
      <c r="H1220" s="371" t="str">
        <f t="shared" si="78"/>
        <v/>
      </c>
      <c r="I1220" s="371">
        <f t="shared" si="79"/>
        <v>2</v>
      </c>
    </row>
    <row r="1221" spans="1:9" x14ac:dyDescent="0.15">
      <c r="A1221" s="368" t="s">
        <v>5798</v>
      </c>
      <c r="B1221" s="368" t="s">
        <v>4078</v>
      </c>
      <c r="C1221" s="368" t="s">
        <v>480</v>
      </c>
      <c r="D1221" s="368" t="s">
        <v>4079</v>
      </c>
      <c r="E1221" s="370">
        <v>71</v>
      </c>
      <c r="F1221" s="371">
        <f t="shared" si="76"/>
        <v>0.71</v>
      </c>
      <c r="G1221" s="371">
        <f t="shared" si="77"/>
        <v>2</v>
      </c>
      <c r="H1221" s="371" t="str">
        <f t="shared" si="78"/>
        <v/>
      </c>
      <c r="I1221" s="371">
        <f t="shared" si="79"/>
        <v>2</v>
      </c>
    </row>
    <row r="1222" spans="1:9" x14ac:dyDescent="0.15">
      <c r="A1222" s="368" t="s">
        <v>5798</v>
      </c>
      <c r="B1222" s="368" t="s">
        <v>4081</v>
      </c>
      <c r="C1222" s="368" t="s">
        <v>480</v>
      </c>
      <c r="D1222" s="368" t="s">
        <v>4082</v>
      </c>
      <c r="E1222" s="370">
        <v>82</v>
      </c>
      <c r="F1222" s="371">
        <f t="shared" si="76"/>
        <v>0.82</v>
      </c>
      <c r="G1222" s="371">
        <f t="shared" si="77"/>
        <v>2</v>
      </c>
      <c r="H1222" s="371" t="str">
        <f t="shared" si="78"/>
        <v/>
      </c>
      <c r="I1222" s="371">
        <f t="shared" si="79"/>
        <v>2</v>
      </c>
    </row>
    <row r="1223" spans="1:9" x14ac:dyDescent="0.15">
      <c r="A1223" s="368" t="s">
        <v>5798</v>
      </c>
      <c r="B1223" s="368" t="s">
        <v>4084</v>
      </c>
      <c r="C1223" s="368" t="s">
        <v>480</v>
      </c>
      <c r="D1223" s="368" t="s">
        <v>4085</v>
      </c>
      <c r="E1223" s="370">
        <v>63</v>
      </c>
      <c r="F1223" s="371">
        <f t="shared" si="76"/>
        <v>0.63</v>
      </c>
      <c r="G1223" s="371">
        <f t="shared" si="77"/>
        <v>2</v>
      </c>
      <c r="H1223" s="371" t="str">
        <f t="shared" si="78"/>
        <v/>
      </c>
      <c r="I1223" s="371">
        <f t="shared" si="79"/>
        <v>2</v>
      </c>
    </row>
    <row r="1224" spans="1:9" x14ac:dyDescent="0.15">
      <c r="A1224" s="368" t="s">
        <v>5798</v>
      </c>
      <c r="B1224" s="368" t="s">
        <v>4087</v>
      </c>
      <c r="C1224" s="368" t="s">
        <v>480</v>
      </c>
      <c r="D1224" s="368" t="s">
        <v>4088</v>
      </c>
      <c r="E1224" s="370">
        <v>42</v>
      </c>
      <c r="F1224" s="371">
        <f t="shared" si="76"/>
        <v>0.42</v>
      </c>
      <c r="G1224" s="371">
        <f t="shared" si="77"/>
        <v>2</v>
      </c>
      <c r="H1224" s="371" t="str">
        <f t="shared" si="78"/>
        <v/>
      </c>
      <c r="I1224" s="371">
        <f t="shared" si="79"/>
        <v>2</v>
      </c>
    </row>
    <row r="1225" spans="1:9" x14ac:dyDescent="0.15">
      <c r="A1225" s="368" t="s">
        <v>5798</v>
      </c>
      <c r="B1225" s="368" t="s">
        <v>4090</v>
      </c>
      <c r="C1225" s="368" t="s">
        <v>480</v>
      </c>
      <c r="D1225" s="368" t="s">
        <v>4091</v>
      </c>
      <c r="E1225" s="370">
        <v>25</v>
      </c>
      <c r="F1225" s="371">
        <f t="shared" si="76"/>
        <v>0.25</v>
      </c>
      <c r="G1225" s="371">
        <f t="shared" si="77"/>
        <v>2</v>
      </c>
      <c r="H1225" s="371" t="str">
        <f t="shared" si="78"/>
        <v/>
      </c>
      <c r="I1225" s="371">
        <f t="shared" si="79"/>
        <v>2</v>
      </c>
    </row>
    <row r="1226" spans="1:9" x14ac:dyDescent="0.15">
      <c r="A1226" s="368" t="s">
        <v>5798</v>
      </c>
      <c r="B1226" s="368" t="s">
        <v>4093</v>
      </c>
      <c r="C1226" s="368" t="s">
        <v>480</v>
      </c>
      <c r="D1226" s="368" t="s">
        <v>4094</v>
      </c>
      <c r="E1226" s="370">
        <v>44</v>
      </c>
      <c r="F1226" s="371">
        <f t="shared" si="76"/>
        <v>0.44</v>
      </c>
      <c r="G1226" s="371">
        <f t="shared" si="77"/>
        <v>2</v>
      </c>
      <c r="H1226" s="371" t="str">
        <f t="shared" si="78"/>
        <v/>
      </c>
      <c r="I1226" s="371">
        <f t="shared" si="79"/>
        <v>2</v>
      </c>
    </row>
    <row r="1227" spans="1:9" x14ac:dyDescent="0.15">
      <c r="A1227" s="368" t="s">
        <v>5798</v>
      </c>
      <c r="B1227" s="368" t="s">
        <v>4096</v>
      </c>
      <c r="C1227" s="368" t="s">
        <v>480</v>
      </c>
      <c r="D1227" s="368" t="s">
        <v>4097</v>
      </c>
      <c r="E1227" s="370">
        <v>40</v>
      </c>
      <c r="F1227" s="371">
        <f t="shared" si="76"/>
        <v>0.4</v>
      </c>
      <c r="G1227" s="371">
        <f t="shared" si="77"/>
        <v>2</v>
      </c>
      <c r="H1227" s="371" t="str">
        <f t="shared" si="78"/>
        <v/>
      </c>
      <c r="I1227" s="371">
        <f t="shared" si="79"/>
        <v>2</v>
      </c>
    </row>
    <row r="1228" spans="1:9" x14ac:dyDescent="0.15">
      <c r="A1228" s="368" t="s">
        <v>5798</v>
      </c>
      <c r="B1228" s="368" t="s">
        <v>4099</v>
      </c>
      <c r="C1228" s="368" t="s">
        <v>480</v>
      </c>
      <c r="D1228" s="368" t="s">
        <v>4100</v>
      </c>
      <c r="E1228" s="370">
        <v>39</v>
      </c>
      <c r="F1228" s="371">
        <f t="shared" si="76"/>
        <v>0.39</v>
      </c>
      <c r="G1228" s="371">
        <f t="shared" si="77"/>
        <v>2</v>
      </c>
      <c r="H1228" s="371" t="str">
        <f t="shared" si="78"/>
        <v/>
      </c>
      <c r="I1228" s="371">
        <f t="shared" si="79"/>
        <v>2</v>
      </c>
    </row>
    <row r="1229" spans="1:9" x14ac:dyDescent="0.15">
      <c r="A1229" s="368" t="s">
        <v>5798</v>
      </c>
      <c r="B1229" s="368" t="s">
        <v>4102</v>
      </c>
      <c r="C1229" s="368" t="s">
        <v>480</v>
      </c>
      <c r="D1229" s="368" t="s">
        <v>4103</v>
      </c>
      <c r="E1229" s="370">
        <v>37</v>
      </c>
      <c r="F1229" s="371">
        <f t="shared" si="76"/>
        <v>0.37</v>
      </c>
      <c r="G1229" s="371">
        <f t="shared" si="77"/>
        <v>2</v>
      </c>
      <c r="H1229" s="371" t="str">
        <f t="shared" si="78"/>
        <v/>
      </c>
      <c r="I1229" s="371">
        <f t="shared" si="79"/>
        <v>2</v>
      </c>
    </row>
    <row r="1230" spans="1:9" x14ac:dyDescent="0.15">
      <c r="A1230" s="368" t="s">
        <v>5798</v>
      </c>
      <c r="B1230" s="368" t="s">
        <v>4105</v>
      </c>
      <c r="C1230" s="368" t="s">
        <v>480</v>
      </c>
      <c r="D1230" s="368" t="s">
        <v>4106</v>
      </c>
      <c r="E1230" s="370">
        <v>34</v>
      </c>
      <c r="F1230" s="371">
        <f t="shared" si="76"/>
        <v>0.34</v>
      </c>
      <c r="G1230" s="371">
        <f t="shared" si="77"/>
        <v>2</v>
      </c>
      <c r="H1230" s="371" t="str">
        <f t="shared" si="78"/>
        <v/>
      </c>
      <c r="I1230" s="371">
        <f t="shared" si="79"/>
        <v>2</v>
      </c>
    </row>
    <row r="1231" spans="1:9" x14ac:dyDescent="0.15">
      <c r="A1231" s="368" t="s">
        <v>5798</v>
      </c>
      <c r="B1231" s="368" t="s">
        <v>4108</v>
      </c>
      <c r="C1231" s="368" t="s">
        <v>480</v>
      </c>
      <c r="D1231" s="368" t="s">
        <v>4109</v>
      </c>
      <c r="E1231" s="370">
        <v>62</v>
      </c>
      <c r="F1231" s="371">
        <f t="shared" si="76"/>
        <v>0.62</v>
      </c>
      <c r="G1231" s="371">
        <f t="shared" si="77"/>
        <v>2</v>
      </c>
      <c r="H1231" s="371" t="str">
        <f t="shared" si="78"/>
        <v/>
      </c>
      <c r="I1231" s="371">
        <f t="shared" si="79"/>
        <v>2</v>
      </c>
    </row>
    <row r="1232" spans="1:9" x14ac:dyDescent="0.15">
      <c r="A1232" s="368" t="s">
        <v>5798</v>
      </c>
      <c r="B1232" s="368" t="s">
        <v>4111</v>
      </c>
      <c r="C1232" s="368" t="s">
        <v>480</v>
      </c>
      <c r="D1232" s="368" t="s">
        <v>4112</v>
      </c>
      <c r="E1232" s="370">
        <v>52</v>
      </c>
      <c r="F1232" s="371">
        <f t="shared" si="76"/>
        <v>0.52</v>
      </c>
      <c r="G1232" s="371">
        <f t="shared" si="77"/>
        <v>2</v>
      </c>
      <c r="H1232" s="371" t="str">
        <f t="shared" si="78"/>
        <v/>
      </c>
      <c r="I1232" s="371">
        <f t="shared" si="79"/>
        <v>2</v>
      </c>
    </row>
    <row r="1233" spans="1:9" x14ac:dyDescent="0.15">
      <c r="A1233" s="368" t="s">
        <v>5798</v>
      </c>
      <c r="B1233" s="368" t="s">
        <v>4114</v>
      </c>
      <c r="C1233" s="368" t="s">
        <v>480</v>
      </c>
      <c r="D1233" s="368" t="s">
        <v>4115</v>
      </c>
      <c r="E1233" s="370">
        <v>63</v>
      </c>
      <c r="F1233" s="371">
        <f t="shared" si="76"/>
        <v>0.63</v>
      </c>
      <c r="G1233" s="371">
        <f t="shared" si="77"/>
        <v>2</v>
      </c>
      <c r="H1233" s="371" t="str">
        <f t="shared" si="78"/>
        <v/>
      </c>
      <c r="I1233" s="371">
        <f t="shared" si="79"/>
        <v>2</v>
      </c>
    </row>
    <row r="1234" spans="1:9" x14ac:dyDescent="0.15">
      <c r="A1234" s="368" t="s">
        <v>5798</v>
      </c>
      <c r="B1234" s="368" t="s">
        <v>4117</v>
      </c>
      <c r="C1234" s="368" t="s">
        <v>480</v>
      </c>
      <c r="D1234" s="368" t="s">
        <v>4118</v>
      </c>
      <c r="E1234" s="370">
        <v>35</v>
      </c>
      <c r="F1234" s="371">
        <f t="shared" si="76"/>
        <v>0.35</v>
      </c>
      <c r="G1234" s="371">
        <f t="shared" si="77"/>
        <v>2</v>
      </c>
      <c r="H1234" s="371" t="str">
        <f t="shared" si="78"/>
        <v/>
      </c>
      <c r="I1234" s="371">
        <f t="shared" si="79"/>
        <v>2</v>
      </c>
    </row>
    <row r="1235" spans="1:9" x14ac:dyDescent="0.15">
      <c r="A1235" s="368" t="s">
        <v>5798</v>
      </c>
      <c r="B1235" s="368" t="s">
        <v>4120</v>
      </c>
      <c r="C1235" s="368" t="s">
        <v>480</v>
      </c>
      <c r="D1235" s="368" t="s">
        <v>4121</v>
      </c>
      <c r="E1235" s="370">
        <v>65</v>
      </c>
      <c r="F1235" s="371">
        <f t="shared" si="76"/>
        <v>0.65</v>
      </c>
      <c r="G1235" s="371">
        <f t="shared" si="77"/>
        <v>2</v>
      </c>
      <c r="H1235" s="371" t="str">
        <f t="shared" si="78"/>
        <v/>
      </c>
      <c r="I1235" s="371">
        <f t="shared" si="79"/>
        <v>2</v>
      </c>
    </row>
    <row r="1236" spans="1:9" x14ac:dyDescent="0.15">
      <c r="A1236" s="368" t="s">
        <v>5798</v>
      </c>
      <c r="B1236" s="368" t="s">
        <v>4123</v>
      </c>
      <c r="C1236" s="368" t="s">
        <v>480</v>
      </c>
      <c r="D1236" s="368" t="s">
        <v>4124</v>
      </c>
      <c r="E1236" s="370">
        <v>80</v>
      </c>
      <c r="F1236" s="371">
        <f t="shared" si="76"/>
        <v>0.8</v>
      </c>
      <c r="G1236" s="371">
        <f t="shared" si="77"/>
        <v>2</v>
      </c>
      <c r="H1236" s="371" t="str">
        <f t="shared" si="78"/>
        <v/>
      </c>
      <c r="I1236" s="371">
        <f t="shared" si="79"/>
        <v>2</v>
      </c>
    </row>
    <row r="1237" spans="1:9" x14ac:dyDescent="0.15">
      <c r="A1237" s="368" t="s">
        <v>5798</v>
      </c>
      <c r="B1237" s="368" t="s">
        <v>4126</v>
      </c>
      <c r="C1237" s="368" t="s">
        <v>480</v>
      </c>
      <c r="D1237" s="368" t="s">
        <v>4127</v>
      </c>
      <c r="E1237" s="370">
        <v>36</v>
      </c>
      <c r="F1237" s="371">
        <f t="shared" si="76"/>
        <v>0.36</v>
      </c>
      <c r="G1237" s="371">
        <f t="shared" si="77"/>
        <v>2</v>
      </c>
      <c r="H1237" s="371" t="str">
        <f t="shared" si="78"/>
        <v/>
      </c>
      <c r="I1237" s="371">
        <f t="shared" si="79"/>
        <v>2</v>
      </c>
    </row>
    <row r="1238" spans="1:9" x14ac:dyDescent="0.15">
      <c r="A1238" s="368" t="s">
        <v>5798</v>
      </c>
      <c r="B1238" s="368" t="s">
        <v>4129</v>
      </c>
      <c r="C1238" s="368" t="s">
        <v>480</v>
      </c>
      <c r="D1238" s="368" t="s">
        <v>4130</v>
      </c>
      <c r="E1238" s="370">
        <v>67</v>
      </c>
      <c r="F1238" s="371">
        <f t="shared" si="76"/>
        <v>0.67</v>
      </c>
      <c r="G1238" s="371">
        <f t="shared" si="77"/>
        <v>2</v>
      </c>
      <c r="H1238" s="371" t="str">
        <f t="shared" si="78"/>
        <v/>
      </c>
      <c r="I1238" s="371">
        <f t="shared" si="79"/>
        <v>2</v>
      </c>
    </row>
    <row r="1239" spans="1:9" x14ac:dyDescent="0.15">
      <c r="A1239" s="368" t="s">
        <v>5798</v>
      </c>
      <c r="B1239" s="368" t="s">
        <v>4132</v>
      </c>
      <c r="C1239" s="368" t="s">
        <v>480</v>
      </c>
      <c r="D1239" s="368" t="s">
        <v>4133</v>
      </c>
      <c r="E1239" s="370">
        <v>35</v>
      </c>
      <c r="F1239" s="371">
        <f t="shared" si="76"/>
        <v>0.35</v>
      </c>
      <c r="G1239" s="371">
        <f t="shared" si="77"/>
        <v>2</v>
      </c>
      <c r="H1239" s="371" t="str">
        <f t="shared" si="78"/>
        <v/>
      </c>
      <c r="I1239" s="371">
        <f t="shared" si="79"/>
        <v>2</v>
      </c>
    </row>
    <row r="1240" spans="1:9" x14ac:dyDescent="0.15">
      <c r="A1240" s="368" t="s">
        <v>5798</v>
      </c>
      <c r="B1240" s="368" t="s">
        <v>4134</v>
      </c>
      <c r="C1240" s="368" t="s">
        <v>480</v>
      </c>
      <c r="D1240" s="368" t="s">
        <v>4017</v>
      </c>
      <c r="E1240" s="370">
        <v>62</v>
      </c>
      <c r="F1240" s="371">
        <f t="shared" si="76"/>
        <v>0.62</v>
      </c>
      <c r="G1240" s="371">
        <f t="shared" si="77"/>
        <v>2</v>
      </c>
      <c r="H1240" s="371" t="str">
        <f t="shared" si="78"/>
        <v/>
      </c>
      <c r="I1240" s="371">
        <f t="shared" si="79"/>
        <v>2</v>
      </c>
    </row>
    <row r="1241" spans="1:9" x14ac:dyDescent="0.15">
      <c r="A1241" s="368" t="s">
        <v>5798</v>
      </c>
      <c r="B1241" s="368" t="s">
        <v>4135</v>
      </c>
      <c r="C1241" s="368" t="s">
        <v>480</v>
      </c>
      <c r="D1241" s="368" t="s">
        <v>4136</v>
      </c>
      <c r="E1241" s="370">
        <v>51</v>
      </c>
      <c r="F1241" s="371">
        <f t="shared" si="76"/>
        <v>0.51</v>
      </c>
      <c r="G1241" s="371">
        <f t="shared" si="77"/>
        <v>2</v>
      </c>
      <c r="H1241" s="371" t="str">
        <f t="shared" si="78"/>
        <v/>
      </c>
      <c r="I1241" s="371">
        <f t="shared" si="79"/>
        <v>2</v>
      </c>
    </row>
    <row r="1242" spans="1:9" x14ac:dyDescent="0.15">
      <c r="A1242" s="368" t="s">
        <v>5798</v>
      </c>
      <c r="B1242" s="368" t="s">
        <v>4138</v>
      </c>
      <c r="C1242" s="368" t="s">
        <v>480</v>
      </c>
      <c r="D1242" s="368" t="s">
        <v>4139</v>
      </c>
      <c r="E1242" s="370">
        <v>28</v>
      </c>
      <c r="F1242" s="371">
        <f t="shared" si="76"/>
        <v>0.28000000000000003</v>
      </c>
      <c r="G1242" s="371">
        <f t="shared" si="77"/>
        <v>2</v>
      </c>
      <c r="H1242" s="371" t="str">
        <f t="shared" si="78"/>
        <v/>
      </c>
      <c r="I1242" s="371">
        <f t="shared" si="79"/>
        <v>2</v>
      </c>
    </row>
    <row r="1243" spans="1:9" x14ac:dyDescent="0.15">
      <c r="A1243" s="368" t="s">
        <v>5798</v>
      </c>
      <c r="B1243" s="368" t="s">
        <v>4141</v>
      </c>
      <c r="C1243" s="368" t="s">
        <v>480</v>
      </c>
      <c r="D1243" s="368" t="s">
        <v>4142</v>
      </c>
      <c r="E1243" s="370">
        <v>23</v>
      </c>
      <c r="F1243" s="371">
        <f t="shared" si="76"/>
        <v>0.23</v>
      </c>
      <c r="G1243" s="371">
        <f t="shared" si="77"/>
        <v>2</v>
      </c>
      <c r="H1243" s="371" t="str">
        <f t="shared" si="78"/>
        <v/>
      </c>
      <c r="I1243" s="371">
        <f t="shared" si="79"/>
        <v>2</v>
      </c>
    </row>
    <row r="1244" spans="1:9" x14ac:dyDescent="0.15">
      <c r="A1244" s="368" t="s">
        <v>5798</v>
      </c>
      <c r="B1244" s="368" t="s">
        <v>4144</v>
      </c>
      <c r="C1244" s="368" t="s">
        <v>480</v>
      </c>
      <c r="D1244" s="368" t="s">
        <v>4145</v>
      </c>
      <c r="E1244" s="370">
        <v>24</v>
      </c>
      <c r="F1244" s="371">
        <f t="shared" si="76"/>
        <v>0.24</v>
      </c>
      <c r="G1244" s="371">
        <f t="shared" si="77"/>
        <v>2</v>
      </c>
      <c r="H1244" s="371" t="str">
        <f t="shared" si="78"/>
        <v/>
      </c>
      <c r="I1244" s="371">
        <f t="shared" si="79"/>
        <v>2</v>
      </c>
    </row>
    <row r="1245" spans="1:9" x14ac:dyDescent="0.15">
      <c r="A1245" s="368" t="s">
        <v>5798</v>
      </c>
      <c r="B1245" s="368" t="s">
        <v>4149</v>
      </c>
      <c r="C1245" s="368" t="s">
        <v>481</v>
      </c>
      <c r="D1245" s="368" t="s">
        <v>4150</v>
      </c>
      <c r="E1245" s="370">
        <v>69</v>
      </c>
      <c r="F1245" s="371">
        <f t="shared" si="76"/>
        <v>0.69</v>
      </c>
      <c r="G1245" s="371">
        <f t="shared" si="77"/>
        <v>2</v>
      </c>
      <c r="H1245" s="371" t="str">
        <f t="shared" si="78"/>
        <v/>
      </c>
      <c r="I1245" s="371">
        <f t="shared" si="79"/>
        <v>2</v>
      </c>
    </row>
    <row r="1246" spans="1:9" x14ac:dyDescent="0.15">
      <c r="A1246" s="368" t="s">
        <v>5798</v>
      </c>
      <c r="B1246" s="368" t="s">
        <v>4152</v>
      </c>
      <c r="C1246" s="368" t="s">
        <v>481</v>
      </c>
      <c r="D1246" s="368" t="s">
        <v>4153</v>
      </c>
      <c r="E1246" s="370">
        <v>46</v>
      </c>
      <c r="F1246" s="371">
        <f t="shared" si="76"/>
        <v>0.46</v>
      </c>
      <c r="G1246" s="371">
        <f t="shared" si="77"/>
        <v>2</v>
      </c>
      <c r="H1246" s="371" t="str">
        <f t="shared" si="78"/>
        <v/>
      </c>
      <c r="I1246" s="371">
        <f t="shared" si="79"/>
        <v>2</v>
      </c>
    </row>
    <row r="1247" spans="1:9" x14ac:dyDescent="0.15">
      <c r="A1247" s="368" t="s">
        <v>5798</v>
      </c>
      <c r="B1247" s="368" t="s">
        <v>4155</v>
      </c>
      <c r="C1247" s="368" t="s">
        <v>481</v>
      </c>
      <c r="D1247" s="368" t="s">
        <v>4156</v>
      </c>
      <c r="E1247" s="370">
        <v>63</v>
      </c>
      <c r="F1247" s="371">
        <f t="shared" si="76"/>
        <v>0.63</v>
      </c>
      <c r="G1247" s="371">
        <f t="shared" si="77"/>
        <v>2</v>
      </c>
      <c r="H1247" s="371" t="str">
        <f t="shared" si="78"/>
        <v/>
      </c>
      <c r="I1247" s="371">
        <f t="shared" si="79"/>
        <v>2</v>
      </c>
    </row>
    <row r="1248" spans="1:9" x14ac:dyDescent="0.15">
      <c r="A1248" s="368" t="s">
        <v>5798</v>
      </c>
      <c r="B1248" s="368" t="s">
        <v>4158</v>
      </c>
      <c r="C1248" s="368" t="s">
        <v>481</v>
      </c>
      <c r="D1248" s="368" t="s">
        <v>4159</v>
      </c>
      <c r="E1248" s="370">
        <v>57</v>
      </c>
      <c r="F1248" s="371">
        <f t="shared" si="76"/>
        <v>0.56999999999999995</v>
      </c>
      <c r="G1248" s="371">
        <f t="shared" si="77"/>
        <v>2</v>
      </c>
      <c r="H1248" s="371" t="str">
        <f t="shared" si="78"/>
        <v/>
      </c>
      <c r="I1248" s="371">
        <f t="shared" si="79"/>
        <v>2</v>
      </c>
    </row>
    <row r="1249" spans="1:9" x14ac:dyDescent="0.15">
      <c r="A1249" s="368" t="s">
        <v>5798</v>
      </c>
      <c r="B1249" s="368" t="s">
        <v>4161</v>
      </c>
      <c r="C1249" s="368" t="s">
        <v>481</v>
      </c>
      <c r="D1249" s="368" t="s">
        <v>4162</v>
      </c>
      <c r="E1249" s="370">
        <v>69</v>
      </c>
      <c r="F1249" s="371">
        <f t="shared" si="76"/>
        <v>0.69</v>
      </c>
      <c r="G1249" s="371">
        <f t="shared" si="77"/>
        <v>2</v>
      </c>
      <c r="H1249" s="371" t="str">
        <f t="shared" si="78"/>
        <v/>
      </c>
      <c r="I1249" s="371">
        <f t="shared" si="79"/>
        <v>2</v>
      </c>
    </row>
    <row r="1250" spans="1:9" x14ac:dyDescent="0.15">
      <c r="A1250" s="368" t="s">
        <v>5798</v>
      </c>
      <c r="B1250" s="368" t="s">
        <v>4164</v>
      </c>
      <c r="C1250" s="368" t="s">
        <v>481</v>
      </c>
      <c r="D1250" s="368" t="s">
        <v>4165</v>
      </c>
      <c r="E1250" s="370">
        <v>51</v>
      </c>
      <c r="F1250" s="371">
        <f t="shared" si="76"/>
        <v>0.51</v>
      </c>
      <c r="G1250" s="371">
        <f t="shared" si="77"/>
        <v>2</v>
      </c>
      <c r="H1250" s="371" t="str">
        <f t="shared" si="78"/>
        <v/>
      </c>
      <c r="I1250" s="371">
        <f t="shared" si="79"/>
        <v>2</v>
      </c>
    </row>
    <row r="1251" spans="1:9" x14ac:dyDescent="0.15">
      <c r="A1251" s="368" t="s">
        <v>5798</v>
      </c>
      <c r="B1251" s="368" t="s">
        <v>4167</v>
      </c>
      <c r="C1251" s="368" t="s">
        <v>481</v>
      </c>
      <c r="D1251" s="368" t="s">
        <v>4168</v>
      </c>
      <c r="E1251" s="370">
        <v>34</v>
      </c>
      <c r="F1251" s="371">
        <f t="shared" si="76"/>
        <v>0.34</v>
      </c>
      <c r="G1251" s="371">
        <f t="shared" si="77"/>
        <v>2</v>
      </c>
      <c r="H1251" s="371" t="str">
        <f t="shared" si="78"/>
        <v/>
      </c>
      <c r="I1251" s="371">
        <f t="shared" si="79"/>
        <v>2</v>
      </c>
    </row>
    <row r="1252" spans="1:9" x14ac:dyDescent="0.15">
      <c r="A1252" s="368" t="s">
        <v>5798</v>
      </c>
      <c r="B1252" s="368" t="s">
        <v>4170</v>
      </c>
      <c r="C1252" s="368" t="s">
        <v>481</v>
      </c>
      <c r="D1252" s="368" t="s">
        <v>4171</v>
      </c>
      <c r="E1252" s="370">
        <v>38</v>
      </c>
      <c r="F1252" s="371">
        <f t="shared" si="76"/>
        <v>0.38</v>
      </c>
      <c r="G1252" s="371">
        <f t="shared" si="77"/>
        <v>2</v>
      </c>
      <c r="H1252" s="371" t="str">
        <f t="shared" si="78"/>
        <v/>
      </c>
      <c r="I1252" s="371">
        <f t="shared" si="79"/>
        <v>2</v>
      </c>
    </row>
    <row r="1253" spans="1:9" x14ac:dyDescent="0.15">
      <c r="A1253" s="368" t="s">
        <v>5798</v>
      </c>
      <c r="B1253" s="368" t="s">
        <v>4173</v>
      </c>
      <c r="C1253" s="368" t="s">
        <v>481</v>
      </c>
      <c r="D1253" s="368" t="s">
        <v>4174</v>
      </c>
      <c r="E1253" s="370">
        <v>72</v>
      </c>
      <c r="F1253" s="371">
        <f t="shared" si="76"/>
        <v>0.72</v>
      </c>
      <c r="G1253" s="371">
        <f t="shared" si="77"/>
        <v>2</v>
      </c>
      <c r="H1253" s="371" t="str">
        <f t="shared" si="78"/>
        <v/>
      </c>
      <c r="I1253" s="371">
        <f t="shared" si="79"/>
        <v>2</v>
      </c>
    </row>
    <row r="1254" spans="1:9" x14ac:dyDescent="0.15">
      <c r="A1254" s="368" t="s">
        <v>5798</v>
      </c>
      <c r="B1254" s="368" t="s">
        <v>4176</v>
      </c>
      <c r="C1254" s="368" t="s">
        <v>481</v>
      </c>
      <c r="D1254" s="368" t="s">
        <v>4177</v>
      </c>
      <c r="E1254" s="370">
        <v>64</v>
      </c>
      <c r="F1254" s="371">
        <f t="shared" si="76"/>
        <v>0.64</v>
      </c>
      <c r="G1254" s="371">
        <f t="shared" si="77"/>
        <v>2</v>
      </c>
      <c r="H1254" s="371" t="str">
        <f t="shared" si="78"/>
        <v/>
      </c>
      <c r="I1254" s="371">
        <f t="shared" si="79"/>
        <v>2</v>
      </c>
    </row>
    <row r="1255" spans="1:9" x14ac:dyDescent="0.15">
      <c r="A1255" s="368" t="s">
        <v>5798</v>
      </c>
      <c r="B1255" s="368" t="s">
        <v>4179</v>
      </c>
      <c r="C1255" s="368" t="s">
        <v>481</v>
      </c>
      <c r="D1255" s="368" t="s">
        <v>4180</v>
      </c>
      <c r="E1255" s="370">
        <v>49</v>
      </c>
      <c r="F1255" s="371">
        <f t="shared" si="76"/>
        <v>0.49</v>
      </c>
      <c r="G1255" s="371">
        <f t="shared" si="77"/>
        <v>2</v>
      </c>
      <c r="H1255" s="371" t="str">
        <f t="shared" si="78"/>
        <v/>
      </c>
      <c r="I1255" s="371">
        <f t="shared" si="79"/>
        <v>2</v>
      </c>
    </row>
    <row r="1256" spans="1:9" x14ac:dyDescent="0.15">
      <c r="A1256" s="368" t="s">
        <v>5798</v>
      </c>
      <c r="B1256" s="368" t="s">
        <v>4182</v>
      </c>
      <c r="C1256" s="368" t="s">
        <v>481</v>
      </c>
      <c r="D1256" s="368" t="s">
        <v>4183</v>
      </c>
      <c r="E1256" s="370">
        <v>28</v>
      </c>
      <c r="F1256" s="371">
        <f t="shared" si="76"/>
        <v>0.28000000000000003</v>
      </c>
      <c r="G1256" s="371">
        <f t="shared" si="77"/>
        <v>2</v>
      </c>
      <c r="H1256" s="371" t="str">
        <f t="shared" si="78"/>
        <v/>
      </c>
      <c r="I1256" s="371">
        <f t="shared" si="79"/>
        <v>2</v>
      </c>
    </row>
    <row r="1257" spans="1:9" x14ac:dyDescent="0.15">
      <c r="A1257" s="368" t="s">
        <v>5798</v>
      </c>
      <c r="B1257" s="368" t="s">
        <v>4185</v>
      </c>
      <c r="C1257" s="368" t="s">
        <v>481</v>
      </c>
      <c r="D1257" s="368" t="s">
        <v>4186</v>
      </c>
      <c r="E1257" s="370">
        <v>24</v>
      </c>
      <c r="F1257" s="371">
        <f t="shared" si="76"/>
        <v>0.24</v>
      </c>
      <c r="G1257" s="371">
        <f t="shared" si="77"/>
        <v>2</v>
      </c>
      <c r="H1257" s="371" t="str">
        <f t="shared" si="78"/>
        <v/>
      </c>
      <c r="I1257" s="371">
        <f t="shared" si="79"/>
        <v>2</v>
      </c>
    </row>
    <row r="1258" spans="1:9" x14ac:dyDescent="0.15">
      <c r="A1258" s="368" t="s">
        <v>5798</v>
      </c>
      <c r="B1258" s="368" t="s">
        <v>4188</v>
      </c>
      <c r="C1258" s="368" t="s">
        <v>481</v>
      </c>
      <c r="D1258" s="368" t="s">
        <v>4189</v>
      </c>
      <c r="E1258" s="370">
        <v>41</v>
      </c>
      <c r="F1258" s="371">
        <f t="shared" si="76"/>
        <v>0.41</v>
      </c>
      <c r="G1258" s="371">
        <f t="shared" si="77"/>
        <v>2</v>
      </c>
      <c r="H1258" s="371" t="str">
        <f t="shared" si="78"/>
        <v/>
      </c>
      <c r="I1258" s="371">
        <f t="shared" si="79"/>
        <v>2</v>
      </c>
    </row>
    <row r="1259" spans="1:9" x14ac:dyDescent="0.15">
      <c r="A1259" s="368" t="s">
        <v>5798</v>
      </c>
      <c r="B1259" s="368" t="s">
        <v>4191</v>
      </c>
      <c r="C1259" s="368" t="s">
        <v>481</v>
      </c>
      <c r="D1259" s="368" t="s">
        <v>4192</v>
      </c>
      <c r="E1259" s="370">
        <v>43</v>
      </c>
      <c r="F1259" s="371">
        <f t="shared" si="76"/>
        <v>0.43</v>
      </c>
      <c r="G1259" s="371">
        <f t="shared" si="77"/>
        <v>2</v>
      </c>
      <c r="H1259" s="371" t="str">
        <f t="shared" si="78"/>
        <v/>
      </c>
      <c r="I1259" s="371">
        <f t="shared" si="79"/>
        <v>2</v>
      </c>
    </row>
    <row r="1260" spans="1:9" x14ac:dyDescent="0.15">
      <c r="A1260" s="368" t="s">
        <v>5798</v>
      </c>
      <c r="B1260" s="368" t="s">
        <v>4194</v>
      </c>
      <c r="C1260" s="368" t="s">
        <v>481</v>
      </c>
      <c r="D1260" s="368" t="s">
        <v>4195</v>
      </c>
      <c r="E1260" s="370">
        <v>50</v>
      </c>
      <c r="F1260" s="371">
        <f t="shared" si="76"/>
        <v>0.5</v>
      </c>
      <c r="G1260" s="371">
        <f t="shared" si="77"/>
        <v>2</v>
      </c>
      <c r="H1260" s="371" t="str">
        <f t="shared" si="78"/>
        <v/>
      </c>
      <c r="I1260" s="371">
        <f t="shared" si="79"/>
        <v>2</v>
      </c>
    </row>
    <row r="1261" spans="1:9" x14ac:dyDescent="0.15">
      <c r="A1261" s="368" t="s">
        <v>5798</v>
      </c>
      <c r="B1261" s="368" t="s">
        <v>4197</v>
      </c>
      <c r="C1261" s="368" t="s">
        <v>481</v>
      </c>
      <c r="D1261" s="368" t="s">
        <v>4198</v>
      </c>
      <c r="E1261" s="370">
        <v>38</v>
      </c>
      <c r="F1261" s="371">
        <f t="shared" si="76"/>
        <v>0.38</v>
      </c>
      <c r="G1261" s="371">
        <f t="shared" si="77"/>
        <v>2</v>
      </c>
      <c r="H1261" s="371" t="str">
        <f t="shared" si="78"/>
        <v/>
      </c>
      <c r="I1261" s="371">
        <f t="shared" si="79"/>
        <v>2</v>
      </c>
    </row>
    <row r="1262" spans="1:9" x14ac:dyDescent="0.15">
      <c r="A1262" s="368" t="s">
        <v>5798</v>
      </c>
      <c r="B1262" s="368" t="s">
        <v>4200</v>
      </c>
      <c r="C1262" s="368" t="s">
        <v>481</v>
      </c>
      <c r="D1262" s="368" t="s">
        <v>1574</v>
      </c>
      <c r="E1262" s="370">
        <v>43</v>
      </c>
      <c r="F1262" s="371">
        <f t="shared" si="76"/>
        <v>0.43</v>
      </c>
      <c r="G1262" s="371">
        <f t="shared" si="77"/>
        <v>2</v>
      </c>
      <c r="H1262" s="371" t="str">
        <f t="shared" si="78"/>
        <v/>
      </c>
      <c r="I1262" s="371">
        <f t="shared" si="79"/>
        <v>2</v>
      </c>
    </row>
    <row r="1263" spans="1:9" x14ac:dyDescent="0.15">
      <c r="A1263" s="368" t="s">
        <v>5798</v>
      </c>
      <c r="B1263" s="368" t="s">
        <v>4202</v>
      </c>
      <c r="C1263" s="368" t="s">
        <v>481</v>
      </c>
      <c r="D1263" s="368" t="s">
        <v>4203</v>
      </c>
      <c r="E1263" s="370">
        <v>26</v>
      </c>
      <c r="F1263" s="371">
        <f t="shared" si="76"/>
        <v>0.26</v>
      </c>
      <c r="G1263" s="371">
        <f t="shared" si="77"/>
        <v>2</v>
      </c>
      <c r="H1263" s="371" t="str">
        <f t="shared" si="78"/>
        <v/>
      </c>
      <c r="I1263" s="371">
        <f t="shared" si="79"/>
        <v>2</v>
      </c>
    </row>
    <row r="1264" spans="1:9" x14ac:dyDescent="0.15">
      <c r="A1264" s="368" t="s">
        <v>5798</v>
      </c>
      <c r="B1264" s="368" t="s">
        <v>4205</v>
      </c>
      <c r="C1264" s="368" t="s">
        <v>481</v>
      </c>
      <c r="D1264" s="368" t="s">
        <v>4206</v>
      </c>
      <c r="E1264" s="370">
        <v>55</v>
      </c>
      <c r="F1264" s="371">
        <f t="shared" si="76"/>
        <v>0.55000000000000004</v>
      </c>
      <c r="G1264" s="371">
        <f t="shared" si="77"/>
        <v>2</v>
      </c>
      <c r="H1264" s="371" t="str">
        <f t="shared" si="78"/>
        <v/>
      </c>
      <c r="I1264" s="371">
        <f t="shared" si="79"/>
        <v>2</v>
      </c>
    </row>
    <row r="1265" spans="1:9" x14ac:dyDescent="0.15">
      <c r="A1265" s="368" t="s">
        <v>5798</v>
      </c>
      <c r="B1265" s="368" t="s">
        <v>4208</v>
      </c>
      <c r="C1265" s="368" t="s">
        <v>481</v>
      </c>
      <c r="D1265" s="368" t="s">
        <v>4209</v>
      </c>
      <c r="E1265" s="370">
        <v>12</v>
      </c>
      <c r="F1265" s="371">
        <f t="shared" si="76"/>
        <v>0.12</v>
      </c>
      <c r="G1265" s="371">
        <f t="shared" si="77"/>
        <v>2</v>
      </c>
      <c r="H1265" s="371" t="str">
        <f t="shared" si="78"/>
        <v/>
      </c>
      <c r="I1265" s="371">
        <f t="shared" si="79"/>
        <v>2</v>
      </c>
    </row>
    <row r="1266" spans="1:9" x14ac:dyDescent="0.15">
      <c r="A1266" s="368" t="s">
        <v>5798</v>
      </c>
      <c r="B1266" s="368" t="s">
        <v>4211</v>
      </c>
      <c r="C1266" s="368" t="s">
        <v>481</v>
      </c>
      <c r="D1266" s="368" t="s">
        <v>4212</v>
      </c>
      <c r="E1266" s="370">
        <v>13</v>
      </c>
      <c r="F1266" s="371">
        <f t="shared" si="76"/>
        <v>0.13</v>
      </c>
      <c r="G1266" s="371">
        <f t="shared" si="77"/>
        <v>2</v>
      </c>
      <c r="H1266" s="371" t="str">
        <f t="shared" si="78"/>
        <v/>
      </c>
      <c r="I1266" s="371">
        <f t="shared" si="79"/>
        <v>2</v>
      </c>
    </row>
    <row r="1267" spans="1:9" x14ac:dyDescent="0.15">
      <c r="A1267" s="368" t="s">
        <v>5798</v>
      </c>
      <c r="B1267" s="368" t="s">
        <v>4214</v>
      </c>
      <c r="C1267" s="368" t="s">
        <v>481</v>
      </c>
      <c r="D1267" s="368" t="s">
        <v>4215</v>
      </c>
      <c r="E1267" s="370">
        <v>29</v>
      </c>
      <c r="F1267" s="371">
        <f t="shared" si="76"/>
        <v>0.28999999999999998</v>
      </c>
      <c r="G1267" s="371">
        <f t="shared" si="77"/>
        <v>2</v>
      </c>
      <c r="H1267" s="371" t="str">
        <f t="shared" si="78"/>
        <v/>
      </c>
      <c r="I1267" s="371">
        <f t="shared" si="79"/>
        <v>2</v>
      </c>
    </row>
    <row r="1268" spans="1:9" x14ac:dyDescent="0.15">
      <c r="A1268" s="368" t="s">
        <v>5798</v>
      </c>
      <c r="B1268" s="368" t="s">
        <v>4217</v>
      </c>
      <c r="C1268" s="368" t="s">
        <v>481</v>
      </c>
      <c r="D1268" s="368" t="s">
        <v>4218</v>
      </c>
      <c r="E1268" s="370">
        <v>22</v>
      </c>
      <c r="F1268" s="371">
        <f t="shared" si="76"/>
        <v>0.22</v>
      </c>
      <c r="G1268" s="371">
        <f t="shared" si="77"/>
        <v>2</v>
      </c>
      <c r="H1268" s="371" t="str">
        <f t="shared" si="78"/>
        <v/>
      </c>
      <c r="I1268" s="371">
        <f t="shared" si="79"/>
        <v>2</v>
      </c>
    </row>
    <row r="1269" spans="1:9" x14ac:dyDescent="0.15">
      <c r="A1269" s="368" t="s">
        <v>5798</v>
      </c>
      <c r="B1269" s="368" t="s">
        <v>4220</v>
      </c>
      <c r="C1269" s="368" t="s">
        <v>481</v>
      </c>
      <c r="D1269" s="368" t="s">
        <v>4221</v>
      </c>
      <c r="E1269" s="370">
        <v>46</v>
      </c>
      <c r="F1269" s="371">
        <f t="shared" si="76"/>
        <v>0.46</v>
      </c>
      <c r="G1269" s="371">
        <f t="shared" si="77"/>
        <v>2</v>
      </c>
      <c r="H1269" s="371" t="str">
        <f t="shared" si="78"/>
        <v/>
      </c>
      <c r="I1269" s="371">
        <f t="shared" si="79"/>
        <v>2</v>
      </c>
    </row>
    <row r="1270" spans="1:9" x14ac:dyDescent="0.15">
      <c r="A1270" s="368" t="s">
        <v>5798</v>
      </c>
      <c r="B1270" s="368" t="s">
        <v>4223</v>
      </c>
      <c r="C1270" s="368" t="s">
        <v>481</v>
      </c>
      <c r="D1270" s="368" t="s">
        <v>4224</v>
      </c>
      <c r="E1270" s="370">
        <v>57</v>
      </c>
      <c r="F1270" s="371">
        <f t="shared" si="76"/>
        <v>0.56999999999999995</v>
      </c>
      <c r="G1270" s="371">
        <f t="shared" si="77"/>
        <v>2</v>
      </c>
      <c r="H1270" s="371" t="str">
        <f t="shared" si="78"/>
        <v/>
      </c>
      <c r="I1270" s="371">
        <f t="shared" si="79"/>
        <v>2</v>
      </c>
    </row>
    <row r="1271" spans="1:9" x14ac:dyDescent="0.15">
      <c r="A1271" s="368" t="s">
        <v>5798</v>
      </c>
      <c r="B1271" s="368" t="s">
        <v>4226</v>
      </c>
      <c r="C1271" s="368" t="s">
        <v>481</v>
      </c>
      <c r="D1271" s="368" t="s">
        <v>4227</v>
      </c>
      <c r="E1271" s="370">
        <v>57</v>
      </c>
      <c r="F1271" s="371">
        <f t="shared" si="76"/>
        <v>0.56999999999999995</v>
      </c>
      <c r="G1271" s="371">
        <f t="shared" si="77"/>
        <v>2</v>
      </c>
      <c r="H1271" s="371" t="str">
        <f t="shared" si="78"/>
        <v/>
      </c>
      <c r="I1271" s="371">
        <f t="shared" si="79"/>
        <v>2</v>
      </c>
    </row>
    <row r="1272" spans="1:9" x14ac:dyDescent="0.15">
      <c r="A1272" s="368" t="s">
        <v>5798</v>
      </c>
      <c r="B1272" s="368" t="s">
        <v>4229</v>
      </c>
      <c r="C1272" s="368" t="s">
        <v>481</v>
      </c>
      <c r="D1272" s="368" t="s">
        <v>4230</v>
      </c>
      <c r="E1272" s="370">
        <v>45</v>
      </c>
      <c r="F1272" s="371">
        <f t="shared" si="76"/>
        <v>0.45</v>
      </c>
      <c r="G1272" s="371">
        <f t="shared" si="77"/>
        <v>2</v>
      </c>
      <c r="H1272" s="371" t="str">
        <f t="shared" si="78"/>
        <v/>
      </c>
      <c r="I1272" s="371">
        <f t="shared" si="79"/>
        <v>2</v>
      </c>
    </row>
    <row r="1273" spans="1:9" x14ac:dyDescent="0.15">
      <c r="A1273" s="368" t="s">
        <v>5798</v>
      </c>
      <c r="B1273" s="368" t="s">
        <v>4232</v>
      </c>
      <c r="C1273" s="368" t="s">
        <v>481</v>
      </c>
      <c r="D1273" s="368" t="s">
        <v>4233</v>
      </c>
      <c r="E1273" s="370">
        <v>25</v>
      </c>
      <c r="F1273" s="371">
        <f t="shared" si="76"/>
        <v>0.25</v>
      </c>
      <c r="G1273" s="371">
        <f t="shared" si="77"/>
        <v>2</v>
      </c>
      <c r="H1273" s="371" t="str">
        <f t="shared" si="78"/>
        <v/>
      </c>
      <c r="I1273" s="371">
        <f t="shared" si="79"/>
        <v>2</v>
      </c>
    </row>
    <row r="1274" spans="1:9" x14ac:dyDescent="0.15">
      <c r="A1274" s="368" t="s">
        <v>5798</v>
      </c>
      <c r="B1274" s="368" t="s">
        <v>4235</v>
      </c>
      <c r="C1274" s="368" t="s">
        <v>481</v>
      </c>
      <c r="D1274" s="368" t="s">
        <v>4236</v>
      </c>
      <c r="E1274" s="370">
        <v>42</v>
      </c>
      <c r="F1274" s="371">
        <f t="shared" si="76"/>
        <v>0.42</v>
      </c>
      <c r="G1274" s="371">
        <f t="shared" si="77"/>
        <v>2</v>
      </c>
      <c r="H1274" s="371" t="str">
        <f t="shared" si="78"/>
        <v/>
      </c>
      <c r="I1274" s="371">
        <f t="shared" si="79"/>
        <v>2</v>
      </c>
    </row>
    <row r="1275" spans="1:9" x14ac:dyDescent="0.15">
      <c r="A1275" s="368" t="s">
        <v>5798</v>
      </c>
      <c r="B1275" s="368" t="s">
        <v>4238</v>
      </c>
      <c r="C1275" s="368" t="s">
        <v>481</v>
      </c>
      <c r="D1275" s="368" t="s">
        <v>4239</v>
      </c>
      <c r="E1275" s="370">
        <v>20</v>
      </c>
      <c r="F1275" s="371">
        <f t="shared" si="76"/>
        <v>0.2</v>
      </c>
      <c r="G1275" s="371">
        <f t="shared" si="77"/>
        <v>2</v>
      </c>
      <c r="H1275" s="371" t="str">
        <f t="shared" si="78"/>
        <v/>
      </c>
      <c r="I1275" s="371">
        <f t="shared" si="79"/>
        <v>2</v>
      </c>
    </row>
    <row r="1276" spans="1:9" x14ac:dyDescent="0.15">
      <c r="A1276" s="368" t="s">
        <v>5798</v>
      </c>
      <c r="B1276" s="368" t="s">
        <v>4241</v>
      </c>
      <c r="C1276" s="368" t="s">
        <v>481</v>
      </c>
      <c r="D1276" s="368" t="s">
        <v>4242</v>
      </c>
      <c r="E1276" s="370">
        <v>12</v>
      </c>
      <c r="F1276" s="371">
        <f t="shared" si="76"/>
        <v>0.12</v>
      </c>
      <c r="G1276" s="371">
        <f t="shared" si="77"/>
        <v>2</v>
      </c>
      <c r="H1276" s="371" t="str">
        <f t="shared" si="78"/>
        <v/>
      </c>
      <c r="I1276" s="371">
        <f t="shared" si="79"/>
        <v>2</v>
      </c>
    </row>
    <row r="1277" spans="1:9" x14ac:dyDescent="0.15">
      <c r="A1277" s="368" t="s">
        <v>5798</v>
      </c>
      <c r="B1277" s="368" t="s">
        <v>4244</v>
      </c>
      <c r="C1277" s="368" t="s">
        <v>481</v>
      </c>
      <c r="D1277" s="368" t="s">
        <v>4245</v>
      </c>
      <c r="E1277" s="370">
        <v>14</v>
      </c>
      <c r="F1277" s="371">
        <f t="shared" si="76"/>
        <v>0.14000000000000001</v>
      </c>
      <c r="G1277" s="371">
        <f t="shared" si="77"/>
        <v>2</v>
      </c>
      <c r="H1277" s="371" t="str">
        <f t="shared" si="78"/>
        <v/>
      </c>
      <c r="I1277" s="371">
        <f t="shared" si="79"/>
        <v>2</v>
      </c>
    </row>
    <row r="1278" spans="1:9" x14ac:dyDescent="0.15">
      <c r="A1278" s="368" t="s">
        <v>5798</v>
      </c>
      <c r="B1278" s="368" t="s">
        <v>4247</v>
      </c>
      <c r="C1278" s="368" t="s">
        <v>481</v>
      </c>
      <c r="D1278" s="368" t="s">
        <v>4248</v>
      </c>
      <c r="E1278" s="370">
        <v>13</v>
      </c>
      <c r="F1278" s="371">
        <f t="shared" si="76"/>
        <v>0.13</v>
      </c>
      <c r="G1278" s="371">
        <f t="shared" si="77"/>
        <v>2</v>
      </c>
      <c r="H1278" s="371" t="str">
        <f t="shared" si="78"/>
        <v/>
      </c>
      <c r="I1278" s="371">
        <f t="shared" si="79"/>
        <v>2</v>
      </c>
    </row>
    <row r="1279" spans="1:9" x14ac:dyDescent="0.15">
      <c r="A1279" s="368" t="s">
        <v>5798</v>
      </c>
      <c r="B1279" s="368" t="s">
        <v>4250</v>
      </c>
      <c r="C1279" s="368" t="s">
        <v>481</v>
      </c>
      <c r="D1279" s="368" t="s">
        <v>4251</v>
      </c>
      <c r="E1279" s="370">
        <v>24</v>
      </c>
      <c r="F1279" s="371">
        <f t="shared" si="76"/>
        <v>0.24</v>
      </c>
      <c r="G1279" s="371">
        <f t="shared" si="77"/>
        <v>2</v>
      </c>
      <c r="H1279" s="371" t="str">
        <f t="shared" si="78"/>
        <v/>
      </c>
      <c r="I1279" s="371">
        <f t="shared" si="79"/>
        <v>2</v>
      </c>
    </row>
    <row r="1280" spans="1:9" x14ac:dyDescent="0.15">
      <c r="A1280" s="368" t="s">
        <v>5798</v>
      </c>
      <c r="B1280" s="368" t="s">
        <v>4253</v>
      </c>
      <c r="C1280" s="368" t="s">
        <v>481</v>
      </c>
      <c r="D1280" s="368" t="s">
        <v>4254</v>
      </c>
      <c r="E1280" s="370">
        <v>21</v>
      </c>
      <c r="F1280" s="371">
        <f t="shared" si="76"/>
        <v>0.21</v>
      </c>
      <c r="G1280" s="371">
        <f t="shared" si="77"/>
        <v>2</v>
      </c>
      <c r="H1280" s="371" t="str">
        <f t="shared" si="78"/>
        <v/>
      </c>
      <c r="I1280" s="371">
        <f t="shared" si="79"/>
        <v>2</v>
      </c>
    </row>
    <row r="1281" spans="1:9" x14ac:dyDescent="0.15">
      <c r="A1281" s="368" t="s">
        <v>5798</v>
      </c>
      <c r="B1281" s="368" t="s">
        <v>4256</v>
      </c>
      <c r="C1281" s="368" t="s">
        <v>481</v>
      </c>
      <c r="D1281" s="368" t="s">
        <v>4257</v>
      </c>
      <c r="E1281" s="370">
        <v>13</v>
      </c>
      <c r="F1281" s="371">
        <f t="shared" si="76"/>
        <v>0.13</v>
      </c>
      <c r="G1281" s="371">
        <f t="shared" si="77"/>
        <v>2</v>
      </c>
      <c r="H1281" s="371" t="str">
        <f t="shared" si="78"/>
        <v/>
      </c>
      <c r="I1281" s="371">
        <f t="shared" si="79"/>
        <v>2</v>
      </c>
    </row>
    <row r="1282" spans="1:9" x14ac:dyDescent="0.15">
      <c r="A1282" s="368" t="s">
        <v>5798</v>
      </c>
      <c r="B1282" s="368" t="s">
        <v>4259</v>
      </c>
      <c r="C1282" s="368" t="s">
        <v>481</v>
      </c>
      <c r="D1282" s="368" t="s">
        <v>3116</v>
      </c>
      <c r="E1282" s="370">
        <v>28</v>
      </c>
      <c r="F1282" s="371">
        <f t="shared" ref="F1282:F1345" si="80">IF(A1282="都道府県",E1282/100000,IF(A1282="市区町村",E1282/100,"エラー"))</f>
        <v>0.28000000000000003</v>
      </c>
      <c r="G1282" s="371">
        <f t="shared" ref="G1282:G1345" si="81">IF(F1282&lt;&gt;"エラー",IF(F1282&gt;=$N$16,1,IF(F1282&lt;=$N$18,3,2)),"エラー")</f>
        <v>2</v>
      </c>
      <c r="H1282" s="371" t="str">
        <f t="shared" ref="H1282:H1345" si="82">IF(_xlfn.IFNA(VLOOKUP(B1282,$T:$T,1,0),"")="","","〇")</f>
        <v/>
      </c>
      <c r="I1282" s="371">
        <f t="shared" ref="I1282:I1345" si="83">IF(H1282="〇",1,G1282)</f>
        <v>2</v>
      </c>
    </row>
    <row r="1283" spans="1:9" x14ac:dyDescent="0.15">
      <c r="A1283" s="368" t="s">
        <v>5798</v>
      </c>
      <c r="B1283" s="368" t="s">
        <v>4260</v>
      </c>
      <c r="C1283" s="368" t="s">
        <v>481</v>
      </c>
      <c r="D1283" s="368" t="s">
        <v>4261</v>
      </c>
      <c r="E1283" s="370">
        <v>14</v>
      </c>
      <c r="F1283" s="371">
        <f t="shared" si="80"/>
        <v>0.14000000000000001</v>
      </c>
      <c r="G1283" s="371">
        <f t="shared" si="81"/>
        <v>2</v>
      </c>
      <c r="H1283" s="371" t="str">
        <f t="shared" si="82"/>
        <v/>
      </c>
      <c r="I1283" s="371">
        <f t="shared" si="83"/>
        <v>2</v>
      </c>
    </row>
    <row r="1284" spans="1:9" x14ac:dyDescent="0.15">
      <c r="A1284" s="368" t="s">
        <v>5798</v>
      </c>
      <c r="B1284" s="368" t="s">
        <v>4265</v>
      </c>
      <c r="C1284" s="368" t="s">
        <v>482</v>
      </c>
      <c r="D1284" s="368" t="s">
        <v>4266</v>
      </c>
      <c r="E1284" s="370">
        <v>76</v>
      </c>
      <c r="F1284" s="371">
        <f t="shared" si="80"/>
        <v>0.76</v>
      </c>
      <c r="G1284" s="371">
        <f t="shared" si="81"/>
        <v>2</v>
      </c>
      <c r="H1284" s="371" t="str">
        <f t="shared" si="82"/>
        <v/>
      </c>
      <c r="I1284" s="371">
        <f t="shared" si="83"/>
        <v>2</v>
      </c>
    </row>
    <row r="1285" spans="1:9" x14ac:dyDescent="0.15">
      <c r="A1285" s="368" t="s">
        <v>5798</v>
      </c>
      <c r="B1285" s="368" t="s">
        <v>4268</v>
      </c>
      <c r="C1285" s="368" t="s">
        <v>482</v>
      </c>
      <c r="D1285" s="368" t="s">
        <v>4269</v>
      </c>
      <c r="E1285" s="370">
        <v>51</v>
      </c>
      <c r="F1285" s="371">
        <f t="shared" si="80"/>
        <v>0.51</v>
      </c>
      <c r="G1285" s="371">
        <f t="shared" si="81"/>
        <v>2</v>
      </c>
      <c r="H1285" s="371" t="str">
        <f t="shared" si="82"/>
        <v/>
      </c>
      <c r="I1285" s="371">
        <f t="shared" si="83"/>
        <v>2</v>
      </c>
    </row>
    <row r="1286" spans="1:9" x14ac:dyDescent="0.15">
      <c r="A1286" s="368" t="s">
        <v>5798</v>
      </c>
      <c r="B1286" s="368" t="s">
        <v>4271</v>
      </c>
      <c r="C1286" s="368" t="s">
        <v>482</v>
      </c>
      <c r="D1286" s="368" t="s">
        <v>4272</v>
      </c>
      <c r="E1286" s="370">
        <v>45</v>
      </c>
      <c r="F1286" s="371">
        <f t="shared" si="80"/>
        <v>0.45</v>
      </c>
      <c r="G1286" s="371">
        <f t="shared" si="81"/>
        <v>2</v>
      </c>
      <c r="H1286" s="371" t="str">
        <f t="shared" si="82"/>
        <v/>
      </c>
      <c r="I1286" s="371">
        <f t="shared" si="83"/>
        <v>2</v>
      </c>
    </row>
    <row r="1287" spans="1:9" x14ac:dyDescent="0.15">
      <c r="A1287" s="368" t="s">
        <v>5798</v>
      </c>
      <c r="B1287" s="368" t="s">
        <v>4274</v>
      </c>
      <c r="C1287" s="368" t="s">
        <v>482</v>
      </c>
      <c r="D1287" s="368" t="s">
        <v>4275</v>
      </c>
      <c r="E1287" s="370">
        <v>51</v>
      </c>
      <c r="F1287" s="371">
        <f t="shared" si="80"/>
        <v>0.51</v>
      </c>
      <c r="G1287" s="371">
        <f t="shared" si="81"/>
        <v>2</v>
      </c>
      <c r="H1287" s="371" t="str">
        <f t="shared" si="82"/>
        <v/>
      </c>
      <c r="I1287" s="371">
        <f t="shared" si="83"/>
        <v>2</v>
      </c>
    </row>
    <row r="1288" spans="1:9" x14ac:dyDescent="0.15">
      <c r="A1288" s="368" t="s">
        <v>5798</v>
      </c>
      <c r="B1288" s="368" t="s">
        <v>4277</v>
      </c>
      <c r="C1288" s="368" t="s">
        <v>482</v>
      </c>
      <c r="D1288" s="368" t="s">
        <v>4278</v>
      </c>
      <c r="E1288" s="370">
        <v>50</v>
      </c>
      <c r="F1288" s="371">
        <f t="shared" si="80"/>
        <v>0.5</v>
      </c>
      <c r="G1288" s="371">
        <f t="shared" si="81"/>
        <v>2</v>
      </c>
      <c r="H1288" s="371" t="str">
        <f t="shared" si="82"/>
        <v/>
      </c>
      <c r="I1288" s="371">
        <f t="shared" si="83"/>
        <v>2</v>
      </c>
    </row>
    <row r="1289" spans="1:9" x14ac:dyDescent="0.15">
      <c r="A1289" s="368" t="s">
        <v>5798</v>
      </c>
      <c r="B1289" s="368" t="s">
        <v>4280</v>
      </c>
      <c r="C1289" s="368" t="s">
        <v>482</v>
      </c>
      <c r="D1289" s="368" t="s">
        <v>4281</v>
      </c>
      <c r="E1289" s="370">
        <v>39</v>
      </c>
      <c r="F1289" s="371">
        <f t="shared" si="80"/>
        <v>0.39</v>
      </c>
      <c r="G1289" s="371">
        <f t="shared" si="81"/>
        <v>2</v>
      </c>
      <c r="H1289" s="371" t="str">
        <f t="shared" si="82"/>
        <v/>
      </c>
      <c r="I1289" s="371">
        <f t="shared" si="83"/>
        <v>2</v>
      </c>
    </row>
    <row r="1290" spans="1:9" x14ac:dyDescent="0.15">
      <c r="A1290" s="368" t="s">
        <v>5798</v>
      </c>
      <c r="B1290" s="368" t="s">
        <v>4283</v>
      </c>
      <c r="C1290" s="368" t="s">
        <v>482</v>
      </c>
      <c r="D1290" s="368" t="s">
        <v>4284</v>
      </c>
      <c r="E1290" s="370">
        <v>36</v>
      </c>
      <c r="F1290" s="371">
        <f t="shared" si="80"/>
        <v>0.36</v>
      </c>
      <c r="G1290" s="371">
        <f t="shared" si="81"/>
        <v>2</v>
      </c>
      <c r="H1290" s="371" t="str">
        <f t="shared" si="82"/>
        <v/>
      </c>
      <c r="I1290" s="371">
        <f t="shared" si="83"/>
        <v>2</v>
      </c>
    </row>
    <row r="1291" spans="1:9" x14ac:dyDescent="0.15">
      <c r="A1291" s="368" t="s">
        <v>5798</v>
      </c>
      <c r="B1291" s="368" t="s">
        <v>4286</v>
      </c>
      <c r="C1291" s="368" t="s">
        <v>482</v>
      </c>
      <c r="D1291" s="368" t="s">
        <v>4287</v>
      </c>
      <c r="E1291" s="370">
        <v>42</v>
      </c>
      <c r="F1291" s="371">
        <f t="shared" si="80"/>
        <v>0.42</v>
      </c>
      <c r="G1291" s="371">
        <f t="shared" si="81"/>
        <v>2</v>
      </c>
      <c r="H1291" s="371" t="str">
        <f t="shared" si="82"/>
        <v/>
      </c>
      <c r="I1291" s="371">
        <f t="shared" si="83"/>
        <v>2</v>
      </c>
    </row>
    <row r="1292" spans="1:9" x14ac:dyDescent="0.15">
      <c r="A1292" s="368" t="s">
        <v>5798</v>
      </c>
      <c r="B1292" s="368" t="s">
        <v>4289</v>
      </c>
      <c r="C1292" s="368" t="s">
        <v>482</v>
      </c>
      <c r="D1292" s="368" t="s">
        <v>4290</v>
      </c>
      <c r="E1292" s="370">
        <v>61</v>
      </c>
      <c r="F1292" s="371">
        <f t="shared" si="80"/>
        <v>0.61</v>
      </c>
      <c r="G1292" s="371">
        <f t="shared" si="81"/>
        <v>2</v>
      </c>
      <c r="H1292" s="371" t="str">
        <f t="shared" si="82"/>
        <v/>
      </c>
      <c r="I1292" s="371">
        <f t="shared" si="83"/>
        <v>2</v>
      </c>
    </row>
    <row r="1293" spans="1:9" x14ac:dyDescent="0.15">
      <c r="A1293" s="368" t="s">
        <v>5798</v>
      </c>
      <c r="B1293" s="368" t="s">
        <v>4292</v>
      </c>
      <c r="C1293" s="368" t="s">
        <v>482</v>
      </c>
      <c r="D1293" s="368" t="s">
        <v>4293</v>
      </c>
      <c r="E1293" s="370">
        <v>21</v>
      </c>
      <c r="F1293" s="371">
        <f t="shared" si="80"/>
        <v>0.21</v>
      </c>
      <c r="G1293" s="371">
        <f t="shared" si="81"/>
        <v>2</v>
      </c>
      <c r="H1293" s="371" t="str">
        <f t="shared" si="82"/>
        <v/>
      </c>
      <c r="I1293" s="371">
        <f t="shared" si="83"/>
        <v>2</v>
      </c>
    </row>
    <row r="1294" spans="1:9" x14ac:dyDescent="0.15">
      <c r="A1294" s="368" t="s">
        <v>5798</v>
      </c>
      <c r="B1294" s="368" t="s">
        <v>4295</v>
      </c>
      <c r="C1294" s="368" t="s">
        <v>482</v>
      </c>
      <c r="D1294" s="368" t="s">
        <v>4296</v>
      </c>
      <c r="E1294" s="370">
        <v>34</v>
      </c>
      <c r="F1294" s="371">
        <f t="shared" si="80"/>
        <v>0.34</v>
      </c>
      <c r="G1294" s="371">
        <f t="shared" si="81"/>
        <v>2</v>
      </c>
      <c r="H1294" s="371" t="str">
        <f t="shared" si="82"/>
        <v/>
      </c>
      <c r="I1294" s="371">
        <f t="shared" si="83"/>
        <v>2</v>
      </c>
    </row>
    <row r="1295" spans="1:9" x14ac:dyDescent="0.15">
      <c r="A1295" s="368" t="s">
        <v>5798</v>
      </c>
      <c r="B1295" s="368" t="s">
        <v>4298</v>
      </c>
      <c r="C1295" s="368" t="s">
        <v>482</v>
      </c>
      <c r="D1295" s="368" t="s">
        <v>4299</v>
      </c>
      <c r="E1295" s="370">
        <v>19</v>
      </c>
      <c r="F1295" s="371">
        <f t="shared" si="80"/>
        <v>0.19</v>
      </c>
      <c r="G1295" s="371">
        <f t="shared" si="81"/>
        <v>2</v>
      </c>
      <c r="H1295" s="371" t="str">
        <f t="shared" si="82"/>
        <v/>
      </c>
      <c r="I1295" s="371">
        <f t="shared" si="83"/>
        <v>2</v>
      </c>
    </row>
    <row r="1296" spans="1:9" x14ac:dyDescent="0.15">
      <c r="A1296" s="368" t="s">
        <v>5798</v>
      </c>
      <c r="B1296" s="368" t="s">
        <v>4301</v>
      </c>
      <c r="C1296" s="368" t="s">
        <v>482</v>
      </c>
      <c r="D1296" s="368" t="s">
        <v>4302</v>
      </c>
      <c r="E1296" s="370">
        <v>19</v>
      </c>
      <c r="F1296" s="371">
        <f t="shared" si="80"/>
        <v>0.19</v>
      </c>
      <c r="G1296" s="371">
        <f t="shared" si="81"/>
        <v>2</v>
      </c>
      <c r="H1296" s="371" t="str">
        <f t="shared" si="82"/>
        <v/>
      </c>
      <c r="I1296" s="371">
        <f t="shared" si="83"/>
        <v>2</v>
      </c>
    </row>
    <row r="1297" spans="1:9" x14ac:dyDescent="0.15">
      <c r="A1297" s="368" t="s">
        <v>5798</v>
      </c>
      <c r="B1297" s="368" t="s">
        <v>4304</v>
      </c>
      <c r="C1297" s="368" t="s">
        <v>482</v>
      </c>
      <c r="D1297" s="368" t="s">
        <v>4305</v>
      </c>
      <c r="E1297" s="370">
        <v>32</v>
      </c>
      <c r="F1297" s="371">
        <f t="shared" si="80"/>
        <v>0.32</v>
      </c>
      <c r="G1297" s="371">
        <f t="shared" si="81"/>
        <v>2</v>
      </c>
      <c r="H1297" s="371" t="str">
        <f t="shared" si="82"/>
        <v/>
      </c>
      <c r="I1297" s="371">
        <f t="shared" si="83"/>
        <v>2</v>
      </c>
    </row>
    <row r="1298" spans="1:9" x14ac:dyDescent="0.15">
      <c r="A1298" s="368" t="s">
        <v>5798</v>
      </c>
      <c r="B1298" s="368" t="s">
        <v>4307</v>
      </c>
      <c r="C1298" s="368" t="s">
        <v>482</v>
      </c>
      <c r="D1298" s="368" t="s">
        <v>4308</v>
      </c>
      <c r="E1298" s="370">
        <v>29</v>
      </c>
      <c r="F1298" s="371">
        <f t="shared" si="80"/>
        <v>0.28999999999999998</v>
      </c>
      <c r="G1298" s="371">
        <f t="shared" si="81"/>
        <v>2</v>
      </c>
      <c r="H1298" s="371" t="str">
        <f t="shared" si="82"/>
        <v/>
      </c>
      <c r="I1298" s="371">
        <f t="shared" si="83"/>
        <v>2</v>
      </c>
    </row>
    <row r="1299" spans="1:9" x14ac:dyDescent="0.15">
      <c r="A1299" s="368" t="s">
        <v>5798</v>
      </c>
      <c r="B1299" s="368" t="s">
        <v>4310</v>
      </c>
      <c r="C1299" s="368" t="s">
        <v>482</v>
      </c>
      <c r="D1299" s="368" t="s">
        <v>4311</v>
      </c>
      <c r="E1299" s="370">
        <v>36</v>
      </c>
      <c r="F1299" s="371">
        <f t="shared" si="80"/>
        <v>0.36</v>
      </c>
      <c r="G1299" s="371">
        <f t="shared" si="81"/>
        <v>2</v>
      </c>
      <c r="H1299" s="371" t="str">
        <f t="shared" si="82"/>
        <v/>
      </c>
      <c r="I1299" s="371">
        <f t="shared" si="83"/>
        <v>2</v>
      </c>
    </row>
    <row r="1300" spans="1:9" x14ac:dyDescent="0.15">
      <c r="A1300" s="368" t="s">
        <v>5798</v>
      </c>
      <c r="B1300" s="368" t="s">
        <v>4313</v>
      </c>
      <c r="C1300" s="368" t="s">
        <v>482</v>
      </c>
      <c r="D1300" s="368" t="s">
        <v>2962</v>
      </c>
      <c r="E1300" s="370">
        <v>27</v>
      </c>
      <c r="F1300" s="371">
        <f t="shared" si="80"/>
        <v>0.27</v>
      </c>
      <c r="G1300" s="371">
        <f t="shared" si="81"/>
        <v>2</v>
      </c>
      <c r="H1300" s="371" t="str">
        <f t="shared" si="82"/>
        <v/>
      </c>
      <c r="I1300" s="371">
        <f t="shared" si="83"/>
        <v>2</v>
      </c>
    </row>
    <row r="1301" spans="1:9" x14ac:dyDescent="0.15">
      <c r="A1301" s="368" t="s">
        <v>5798</v>
      </c>
      <c r="B1301" s="368" t="s">
        <v>4314</v>
      </c>
      <c r="C1301" s="368" t="s">
        <v>482</v>
      </c>
      <c r="D1301" s="368" t="s">
        <v>973</v>
      </c>
      <c r="E1301" s="370">
        <v>29</v>
      </c>
      <c r="F1301" s="371">
        <f t="shared" si="80"/>
        <v>0.28999999999999998</v>
      </c>
      <c r="G1301" s="371">
        <f t="shared" si="81"/>
        <v>2</v>
      </c>
      <c r="H1301" s="371" t="str">
        <f t="shared" si="82"/>
        <v/>
      </c>
      <c r="I1301" s="371">
        <f t="shared" si="83"/>
        <v>2</v>
      </c>
    </row>
    <row r="1302" spans="1:9" x14ac:dyDescent="0.15">
      <c r="A1302" s="368" t="s">
        <v>5798</v>
      </c>
      <c r="B1302" s="368" t="s">
        <v>4315</v>
      </c>
      <c r="C1302" s="368" t="s">
        <v>482</v>
      </c>
      <c r="D1302" s="368" t="s">
        <v>4316</v>
      </c>
      <c r="E1302" s="370">
        <v>25</v>
      </c>
      <c r="F1302" s="371">
        <f t="shared" si="80"/>
        <v>0.25</v>
      </c>
      <c r="G1302" s="371">
        <f t="shared" si="81"/>
        <v>2</v>
      </c>
      <c r="H1302" s="371" t="str">
        <f t="shared" si="82"/>
        <v/>
      </c>
      <c r="I1302" s="371">
        <f t="shared" si="83"/>
        <v>2</v>
      </c>
    </row>
    <row r="1303" spans="1:9" x14ac:dyDescent="0.15">
      <c r="A1303" s="368" t="s">
        <v>5798</v>
      </c>
      <c r="B1303" s="368" t="s">
        <v>4318</v>
      </c>
      <c r="C1303" s="368" t="s">
        <v>482</v>
      </c>
      <c r="D1303" s="368" t="s">
        <v>4319</v>
      </c>
      <c r="E1303" s="370">
        <v>33</v>
      </c>
      <c r="F1303" s="371">
        <f t="shared" si="80"/>
        <v>0.33</v>
      </c>
      <c r="G1303" s="371">
        <f t="shared" si="81"/>
        <v>2</v>
      </c>
      <c r="H1303" s="371" t="str">
        <f t="shared" si="82"/>
        <v/>
      </c>
      <c r="I1303" s="371">
        <f t="shared" si="83"/>
        <v>2</v>
      </c>
    </row>
    <row r="1304" spans="1:9" x14ac:dyDescent="0.15">
      <c r="A1304" s="368" t="s">
        <v>5798</v>
      </c>
      <c r="B1304" s="368" t="s">
        <v>4320</v>
      </c>
      <c r="C1304" s="368" t="s">
        <v>482</v>
      </c>
      <c r="D1304" s="368" t="s">
        <v>4321</v>
      </c>
      <c r="E1304" s="370">
        <v>33</v>
      </c>
      <c r="F1304" s="371">
        <f t="shared" si="80"/>
        <v>0.33</v>
      </c>
      <c r="G1304" s="371">
        <f t="shared" si="81"/>
        <v>2</v>
      </c>
      <c r="H1304" s="371" t="str">
        <f t="shared" si="82"/>
        <v/>
      </c>
      <c r="I1304" s="371">
        <f t="shared" si="83"/>
        <v>2</v>
      </c>
    </row>
    <row r="1305" spans="1:9" x14ac:dyDescent="0.15">
      <c r="A1305" s="368" t="s">
        <v>5798</v>
      </c>
      <c r="B1305" s="368" t="s">
        <v>4323</v>
      </c>
      <c r="C1305" s="368" t="s">
        <v>482</v>
      </c>
      <c r="D1305" s="368" t="s">
        <v>4324</v>
      </c>
      <c r="E1305" s="370">
        <v>25</v>
      </c>
      <c r="F1305" s="371">
        <f t="shared" si="80"/>
        <v>0.25</v>
      </c>
      <c r="G1305" s="371">
        <f t="shared" si="81"/>
        <v>2</v>
      </c>
      <c r="H1305" s="371" t="str">
        <f t="shared" si="82"/>
        <v/>
      </c>
      <c r="I1305" s="371">
        <f t="shared" si="83"/>
        <v>2</v>
      </c>
    </row>
    <row r="1306" spans="1:9" x14ac:dyDescent="0.15">
      <c r="A1306" s="368" t="s">
        <v>5798</v>
      </c>
      <c r="B1306" s="368" t="s">
        <v>4326</v>
      </c>
      <c r="C1306" s="368" t="s">
        <v>482</v>
      </c>
      <c r="D1306" s="368" t="s">
        <v>4327</v>
      </c>
      <c r="E1306" s="370">
        <v>44</v>
      </c>
      <c r="F1306" s="371">
        <f t="shared" si="80"/>
        <v>0.44</v>
      </c>
      <c r="G1306" s="371">
        <f t="shared" si="81"/>
        <v>2</v>
      </c>
      <c r="H1306" s="371" t="str">
        <f t="shared" si="82"/>
        <v/>
      </c>
      <c r="I1306" s="371">
        <f t="shared" si="83"/>
        <v>2</v>
      </c>
    </row>
    <row r="1307" spans="1:9" x14ac:dyDescent="0.15">
      <c r="A1307" s="368" t="s">
        <v>5798</v>
      </c>
      <c r="B1307" s="368" t="s">
        <v>4329</v>
      </c>
      <c r="C1307" s="368" t="s">
        <v>482</v>
      </c>
      <c r="D1307" s="368" t="s">
        <v>4330</v>
      </c>
      <c r="E1307" s="370">
        <v>50</v>
      </c>
      <c r="F1307" s="371">
        <f t="shared" si="80"/>
        <v>0.5</v>
      </c>
      <c r="G1307" s="371">
        <f t="shared" si="81"/>
        <v>2</v>
      </c>
      <c r="H1307" s="371" t="str">
        <f t="shared" si="82"/>
        <v/>
      </c>
      <c r="I1307" s="371">
        <f t="shared" si="83"/>
        <v>2</v>
      </c>
    </row>
    <row r="1308" spans="1:9" x14ac:dyDescent="0.15">
      <c r="A1308" s="368" t="s">
        <v>5798</v>
      </c>
      <c r="B1308" s="368" t="s">
        <v>4332</v>
      </c>
      <c r="C1308" s="368" t="s">
        <v>482</v>
      </c>
      <c r="D1308" s="368" t="s">
        <v>4333</v>
      </c>
      <c r="E1308" s="370">
        <v>21</v>
      </c>
      <c r="F1308" s="371">
        <f t="shared" si="80"/>
        <v>0.21</v>
      </c>
      <c r="G1308" s="371">
        <f t="shared" si="81"/>
        <v>2</v>
      </c>
      <c r="H1308" s="371" t="str">
        <f t="shared" si="82"/>
        <v/>
      </c>
      <c r="I1308" s="371">
        <f t="shared" si="83"/>
        <v>2</v>
      </c>
    </row>
    <row r="1309" spans="1:9" x14ac:dyDescent="0.15">
      <c r="A1309" s="368" t="s">
        <v>5798</v>
      </c>
      <c r="B1309" s="368" t="s">
        <v>4335</v>
      </c>
      <c r="C1309" s="368" t="s">
        <v>482</v>
      </c>
      <c r="D1309" s="368" t="s">
        <v>4336</v>
      </c>
      <c r="E1309" s="370">
        <v>30</v>
      </c>
      <c r="F1309" s="371">
        <f t="shared" si="80"/>
        <v>0.3</v>
      </c>
      <c r="G1309" s="371">
        <f t="shared" si="81"/>
        <v>2</v>
      </c>
      <c r="H1309" s="371" t="str">
        <f t="shared" si="82"/>
        <v/>
      </c>
      <c r="I1309" s="371">
        <f t="shared" si="83"/>
        <v>2</v>
      </c>
    </row>
    <row r="1310" spans="1:9" x14ac:dyDescent="0.15">
      <c r="A1310" s="368" t="s">
        <v>5798</v>
      </c>
      <c r="B1310" s="368" t="s">
        <v>4338</v>
      </c>
      <c r="C1310" s="368" t="s">
        <v>482</v>
      </c>
      <c r="D1310" s="368" t="s">
        <v>4339</v>
      </c>
      <c r="E1310" s="370">
        <v>15</v>
      </c>
      <c r="F1310" s="371">
        <f t="shared" si="80"/>
        <v>0.15</v>
      </c>
      <c r="G1310" s="371">
        <f t="shared" si="81"/>
        <v>2</v>
      </c>
      <c r="H1310" s="371" t="str">
        <f t="shared" si="82"/>
        <v/>
      </c>
      <c r="I1310" s="371">
        <f t="shared" si="83"/>
        <v>2</v>
      </c>
    </row>
    <row r="1311" spans="1:9" x14ac:dyDescent="0.15">
      <c r="A1311" s="368" t="s">
        <v>5798</v>
      </c>
      <c r="B1311" s="368" t="s">
        <v>4341</v>
      </c>
      <c r="C1311" s="368" t="s">
        <v>482</v>
      </c>
      <c r="D1311" s="368" t="s">
        <v>4342</v>
      </c>
      <c r="E1311" s="370">
        <v>16</v>
      </c>
      <c r="F1311" s="371">
        <f t="shared" si="80"/>
        <v>0.16</v>
      </c>
      <c r="G1311" s="371">
        <f t="shared" si="81"/>
        <v>2</v>
      </c>
      <c r="H1311" s="371" t="str">
        <f t="shared" si="82"/>
        <v/>
      </c>
      <c r="I1311" s="371">
        <f t="shared" si="83"/>
        <v>2</v>
      </c>
    </row>
    <row r="1312" spans="1:9" x14ac:dyDescent="0.15">
      <c r="A1312" s="368" t="s">
        <v>5798</v>
      </c>
      <c r="B1312" s="368" t="s">
        <v>4344</v>
      </c>
      <c r="C1312" s="368" t="s">
        <v>482</v>
      </c>
      <c r="D1312" s="368" t="s">
        <v>4345</v>
      </c>
      <c r="E1312" s="370">
        <v>13</v>
      </c>
      <c r="F1312" s="371">
        <f t="shared" si="80"/>
        <v>0.13</v>
      </c>
      <c r="G1312" s="371">
        <f t="shared" si="81"/>
        <v>2</v>
      </c>
      <c r="H1312" s="371" t="str">
        <f t="shared" si="82"/>
        <v/>
      </c>
      <c r="I1312" s="371">
        <f t="shared" si="83"/>
        <v>2</v>
      </c>
    </row>
    <row r="1313" spans="1:9" x14ac:dyDescent="0.15">
      <c r="A1313" s="368" t="s">
        <v>5798</v>
      </c>
      <c r="B1313" s="368" t="s">
        <v>4347</v>
      </c>
      <c r="C1313" s="368" t="s">
        <v>482</v>
      </c>
      <c r="D1313" s="368" t="s">
        <v>4348</v>
      </c>
      <c r="E1313" s="370">
        <v>26</v>
      </c>
      <c r="F1313" s="371">
        <f t="shared" si="80"/>
        <v>0.26</v>
      </c>
      <c r="G1313" s="371">
        <f t="shared" si="81"/>
        <v>2</v>
      </c>
      <c r="H1313" s="371" t="str">
        <f t="shared" si="82"/>
        <v/>
      </c>
      <c r="I1313" s="371">
        <f t="shared" si="83"/>
        <v>2</v>
      </c>
    </row>
    <row r="1314" spans="1:9" x14ac:dyDescent="0.15">
      <c r="A1314" s="368" t="s">
        <v>5798</v>
      </c>
      <c r="B1314" s="368" t="s">
        <v>4352</v>
      </c>
      <c r="C1314" s="368" t="s">
        <v>483</v>
      </c>
      <c r="D1314" s="368" t="s">
        <v>4353</v>
      </c>
      <c r="E1314" s="370">
        <v>51</v>
      </c>
      <c r="F1314" s="371">
        <f t="shared" si="80"/>
        <v>0.51</v>
      </c>
      <c r="G1314" s="371">
        <f t="shared" si="81"/>
        <v>2</v>
      </c>
      <c r="H1314" s="371" t="str">
        <f t="shared" si="82"/>
        <v/>
      </c>
      <c r="I1314" s="371">
        <f t="shared" si="83"/>
        <v>2</v>
      </c>
    </row>
    <row r="1315" spans="1:9" x14ac:dyDescent="0.15">
      <c r="A1315" s="368" t="s">
        <v>5798</v>
      </c>
      <c r="B1315" s="368" t="s">
        <v>4355</v>
      </c>
      <c r="C1315" s="368" t="s">
        <v>483</v>
      </c>
      <c r="D1315" s="368" t="s">
        <v>4356</v>
      </c>
      <c r="E1315" s="370">
        <v>65</v>
      </c>
      <c r="F1315" s="371">
        <f t="shared" si="80"/>
        <v>0.65</v>
      </c>
      <c r="G1315" s="371">
        <f t="shared" si="81"/>
        <v>2</v>
      </c>
      <c r="H1315" s="371" t="str">
        <f t="shared" si="82"/>
        <v/>
      </c>
      <c r="I1315" s="371">
        <f t="shared" si="83"/>
        <v>2</v>
      </c>
    </row>
    <row r="1316" spans="1:9" x14ac:dyDescent="0.15">
      <c r="A1316" s="368" t="s">
        <v>5798</v>
      </c>
      <c r="B1316" s="368" t="s">
        <v>4358</v>
      </c>
      <c r="C1316" s="368" t="s">
        <v>483</v>
      </c>
      <c r="D1316" s="368" t="s">
        <v>4359</v>
      </c>
      <c r="E1316" s="370">
        <v>44</v>
      </c>
      <c r="F1316" s="371">
        <f t="shared" si="80"/>
        <v>0.44</v>
      </c>
      <c r="G1316" s="371">
        <f t="shared" si="81"/>
        <v>2</v>
      </c>
      <c r="H1316" s="371" t="str">
        <f t="shared" si="82"/>
        <v/>
      </c>
      <c r="I1316" s="371">
        <f t="shared" si="83"/>
        <v>2</v>
      </c>
    </row>
    <row r="1317" spans="1:9" x14ac:dyDescent="0.15">
      <c r="A1317" s="368" t="s">
        <v>5798</v>
      </c>
      <c r="B1317" s="368" t="s">
        <v>4361</v>
      </c>
      <c r="C1317" s="368" t="s">
        <v>483</v>
      </c>
      <c r="D1317" s="368" t="s">
        <v>4362</v>
      </c>
      <c r="E1317" s="370">
        <v>55</v>
      </c>
      <c r="F1317" s="371">
        <f t="shared" si="80"/>
        <v>0.55000000000000004</v>
      </c>
      <c r="G1317" s="371">
        <f t="shared" si="81"/>
        <v>2</v>
      </c>
      <c r="H1317" s="371" t="str">
        <f t="shared" si="82"/>
        <v/>
      </c>
      <c r="I1317" s="371">
        <f t="shared" si="83"/>
        <v>2</v>
      </c>
    </row>
    <row r="1318" spans="1:9" x14ac:dyDescent="0.15">
      <c r="A1318" s="368" t="s">
        <v>5798</v>
      </c>
      <c r="B1318" s="368" t="s">
        <v>4364</v>
      </c>
      <c r="C1318" s="368" t="s">
        <v>483</v>
      </c>
      <c r="D1318" s="368" t="s">
        <v>4365</v>
      </c>
      <c r="E1318" s="370">
        <v>26</v>
      </c>
      <c r="F1318" s="371">
        <f t="shared" si="80"/>
        <v>0.26</v>
      </c>
      <c r="G1318" s="371">
        <f t="shared" si="81"/>
        <v>2</v>
      </c>
      <c r="H1318" s="371" t="str">
        <f t="shared" si="82"/>
        <v/>
      </c>
      <c r="I1318" s="371">
        <f t="shared" si="83"/>
        <v>2</v>
      </c>
    </row>
    <row r="1319" spans="1:9" x14ac:dyDescent="0.15">
      <c r="A1319" s="368" t="s">
        <v>5798</v>
      </c>
      <c r="B1319" s="368" t="s">
        <v>4367</v>
      </c>
      <c r="C1319" s="368" t="s">
        <v>483</v>
      </c>
      <c r="D1319" s="368" t="s">
        <v>4368</v>
      </c>
      <c r="E1319" s="370">
        <v>14</v>
      </c>
      <c r="F1319" s="371">
        <f t="shared" si="80"/>
        <v>0.14000000000000001</v>
      </c>
      <c r="G1319" s="371">
        <f t="shared" si="81"/>
        <v>2</v>
      </c>
      <c r="H1319" s="371" t="str">
        <f t="shared" si="82"/>
        <v/>
      </c>
      <c r="I1319" s="371">
        <f t="shared" si="83"/>
        <v>2</v>
      </c>
    </row>
    <row r="1320" spans="1:9" x14ac:dyDescent="0.15">
      <c r="A1320" s="368" t="s">
        <v>5798</v>
      </c>
      <c r="B1320" s="368" t="s">
        <v>4369</v>
      </c>
      <c r="C1320" s="368" t="s">
        <v>483</v>
      </c>
      <c r="D1320" s="368" t="s">
        <v>4370</v>
      </c>
      <c r="E1320" s="370">
        <v>19</v>
      </c>
      <c r="F1320" s="371">
        <f t="shared" si="80"/>
        <v>0.19</v>
      </c>
      <c r="G1320" s="371">
        <f t="shared" si="81"/>
        <v>2</v>
      </c>
      <c r="H1320" s="371" t="str">
        <f t="shared" si="82"/>
        <v/>
      </c>
      <c r="I1320" s="371">
        <f t="shared" si="83"/>
        <v>2</v>
      </c>
    </row>
    <row r="1321" spans="1:9" x14ac:dyDescent="0.15">
      <c r="A1321" s="368" t="s">
        <v>5798</v>
      </c>
      <c r="B1321" s="368" t="s">
        <v>4372</v>
      </c>
      <c r="C1321" s="368" t="s">
        <v>483</v>
      </c>
      <c r="D1321" s="368" t="s">
        <v>4373</v>
      </c>
      <c r="E1321" s="370">
        <v>23</v>
      </c>
      <c r="F1321" s="371">
        <f t="shared" si="80"/>
        <v>0.23</v>
      </c>
      <c r="G1321" s="371">
        <f t="shared" si="81"/>
        <v>2</v>
      </c>
      <c r="H1321" s="371" t="str">
        <f t="shared" si="82"/>
        <v/>
      </c>
      <c r="I1321" s="371">
        <f t="shared" si="83"/>
        <v>2</v>
      </c>
    </row>
    <row r="1322" spans="1:9" x14ac:dyDescent="0.15">
      <c r="A1322" s="368" t="s">
        <v>5798</v>
      </c>
      <c r="B1322" s="368" t="s">
        <v>4375</v>
      </c>
      <c r="C1322" s="368" t="s">
        <v>483</v>
      </c>
      <c r="D1322" s="368" t="s">
        <v>4376</v>
      </c>
      <c r="E1322" s="370">
        <v>22</v>
      </c>
      <c r="F1322" s="371">
        <f t="shared" si="80"/>
        <v>0.22</v>
      </c>
      <c r="G1322" s="371">
        <f t="shared" si="81"/>
        <v>2</v>
      </c>
      <c r="H1322" s="371" t="str">
        <f t="shared" si="82"/>
        <v/>
      </c>
      <c r="I1322" s="371">
        <f t="shared" si="83"/>
        <v>2</v>
      </c>
    </row>
    <row r="1323" spans="1:9" x14ac:dyDescent="0.15">
      <c r="A1323" s="368" t="s">
        <v>5798</v>
      </c>
      <c r="B1323" s="368" t="s">
        <v>4378</v>
      </c>
      <c r="C1323" s="368" t="s">
        <v>483</v>
      </c>
      <c r="D1323" s="368" t="s">
        <v>4379</v>
      </c>
      <c r="E1323" s="370">
        <v>27</v>
      </c>
      <c r="F1323" s="371">
        <f t="shared" si="80"/>
        <v>0.27</v>
      </c>
      <c r="G1323" s="371">
        <f t="shared" si="81"/>
        <v>2</v>
      </c>
      <c r="H1323" s="371" t="str">
        <f t="shared" si="82"/>
        <v/>
      </c>
      <c r="I1323" s="371">
        <f t="shared" si="83"/>
        <v>2</v>
      </c>
    </row>
    <row r="1324" spans="1:9" x14ac:dyDescent="0.15">
      <c r="A1324" s="368" t="s">
        <v>5798</v>
      </c>
      <c r="B1324" s="368" t="s">
        <v>4381</v>
      </c>
      <c r="C1324" s="368" t="s">
        <v>483</v>
      </c>
      <c r="D1324" s="368" t="s">
        <v>4382</v>
      </c>
      <c r="E1324" s="370">
        <v>30</v>
      </c>
      <c r="F1324" s="371">
        <f t="shared" si="80"/>
        <v>0.3</v>
      </c>
      <c r="G1324" s="371">
        <f t="shared" si="81"/>
        <v>2</v>
      </c>
      <c r="H1324" s="371" t="str">
        <f t="shared" si="82"/>
        <v/>
      </c>
      <c r="I1324" s="371">
        <f t="shared" si="83"/>
        <v>2</v>
      </c>
    </row>
    <row r="1325" spans="1:9" x14ac:dyDescent="0.15">
      <c r="A1325" s="368" t="s">
        <v>5798</v>
      </c>
      <c r="B1325" s="368" t="s">
        <v>4384</v>
      </c>
      <c r="C1325" s="368" t="s">
        <v>483</v>
      </c>
      <c r="D1325" s="368" t="s">
        <v>4385</v>
      </c>
      <c r="E1325" s="370">
        <v>30</v>
      </c>
      <c r="F1325" s="371">
        <f t="shared" si="80"/>
        <v>0.3</v>
      </c>
      <c r="G1325" s="371">
        <f t="shared" si="81"/>
        <v>2</v>
      </c>
      <c r="H1325" s="371" t="str">
        <f t="shared" si="82"/>
        <v/>
      </c>
      <c r="I1325" s="371">
        <f t="shared" si="83"/>
        <v>2</v>
      </c>
    </row>
    <row r="1326" spans="1:9" x14ac:dyDescent="0.15">
      <c r="A1326" s="368" t="s">
        <v>5798</v>
      </c>
      <c r="B1326" s="368" t="s">
        <v>4387</v>
      </c>
      <c r="C1326" s="368" t="s">
        <v>483</v>
      </c>
      <c r="D1326" s="368" t="s">
        <v>4388</v>
      </c>
      <c r="E1326" s="370">
        <v>49</v>
      </c>
      <c r="F1326" s="371">
        <f t="shared" si="80"/>
        <v>0.49</v>
      </c>
      <c r="G1326" s="371">
        <f t="shared" si="81"/>
        <v>2</v>
      </c>
      <c r="H1326" s="371" t="str">
        <f t="shared" si="82"/>
        <v/>
      </c>
      <c r="I1326" s="371">
        <f t="shared" si="83"/>
        <v>2</v>
      </c>
    </row>
    <row r="1327" spans="1:9" x14ac:dyDescent="0.15">
      <c r="A1327" s="368" t="s">
        <v>5798</v>
      </c>
      <c r="B1327" s="368" t="s">
        <v>4390</v>
      </c>
      <c r="C1327" s="368" t="s">
        <v>483</v>
      </c>
      <c r="D1327" s="368" t="s">
        <v>4391</v>
      </c>
      <c r="E1327" s="370">
        <v>27</v>
      </c>
      <c r="F1327" s="371">
        <f t="shared" si="80"/>
        <v>0.27</v>
      </c>
      <c r="G1327" s="371">
        <f t="shared" si="81"/>
        <v>2</v>
      </c>
      <c r="H1327" s="371" t="str">
        <f t="shared" si="82"/>
        <v/>
      </c>
      <c r="I1327" s="371">
        <f t="shared" si="83"/>
        <v>2</v>
      </c>
    </row>
    <row r="1328" spans="1:9" x14ac:dyDescent="0.15">
      <c r="A1328" s="368" t="s">
        <v>5798</v>
      </c>
      <c r="B1328" s="368" t="s">
        <v>4393</v>
      </c>
      <c r="C1328" s="368" t="s">
        <v>483</v>
      </c>
      <c r="D1328" s="368" t="s">
        <v>1194</v>
      </c>
      <c r="E1328" s="370">
        <v>26</v>
      </c>
      <c r="F1328" s="371">
        <f t="shared" si="80"/>
        <v>0.26</v>
      </c>
      <c r="G1328" s="371">
        <f t="shared" si="81"/>
        <v>2</v>
      </c>
      <c r="H1328" s="371" t="str">
        <f t="shared" si="82"/>
        <v/>
      </c>
      <c r="I1328" s="371">
        <f t="shared" si="83"/>
        <v>2</v>
      </c>
    </row>
    <row r="1329" spans="1:9" x14ac:dyDescent="0.15">
      <c r="A1329" s="368" t="s">
        <v>5798</v>
      </c>
      <c r="B1329" s="368" t="s">
        <v>4394</v>
      </c>
      <c r="C1329" s="368" t="s">
        <v>483</v>
      </c>
      <c r="D1329" s="368" t="s">
        <v>4395</v>
      </c>
      <c r="E1329" s="370">
        <v>28</v>
      </c>
      <c r="F1329" s="371">
        <f t="shared" si="80"/>
        <v>0.28000000000000003</v>
      </c>
      <c r="G1329" s="371">
        <f t="shared" si="81"/>
        <v>2</v>
      </c>
      <c r="H1329" s="371" t="str">
        <f t="shared" si="82"/>
        <v/>
      </c>
      <c r="I1329" s="371">
        <f t="shared" si="83"/>
        <v>2</v>
      </c>
    </row>
    <row r="1330" spans="1:9" x14ac:dyDescent="0.15">
      <c r="A1330" s="368" t="s">
        <v>5798</v>
      </c>
      <c r="B1330" s="368" t="s">
        <v>4397</v>
      </c>
      <c r="C1330" s="368" t="s">
        <v>483</v>
      </c>
      <c r="D1330" s="368" t="s">
        <v>4398</v>
      </c>
      <c r="E1330" s="370">
        <v>16</v>
      </c>
      <c r="F1330" s="371">
        <f t="shared" si="80"/>
        <v>0.16</v>
      </c>
      <c r="G1330" s="371">
        <f t="shared" si="81"/>
        <v>2</v>
      </c>
      <c r="H1330" s="371" t="str">
        <f t="shared" si="82"/>
        <v/>
      </c>
      <c r="I1330" s="371">
        <f t="shared" si="83"/>
        <v>2</v>
      </c>
    </row>
    <row r="1331" spans="1:9" x14ac:dyDescent="0.15">
      <c r="A1331" s="368" t="s">
        <v>5798</v>
      </c>
      <c r="B1331" s="368" t="s">
        <v>4400</v>
      </c>
      <c r="C1331" s="368" t="s">
        <v>483</v>
      </c>
      <c r="D1331" s="368" t="s">
        <v>3798</v>
      </c>
      <c r="E1331" s="370">
        <v>16</v>
      </c>
      <c r="F1331" s="371">
        <f t="shared" si="80"/>
        <v>0.16</v>
      </c>
      <c r="G1331" s="371">
        <f t="shared" si="81"/>
        <v>2</v>
      </c>
      <c r="H1331" s="371" t="str">
        <f t="shared" si="82"/>
        <v/>
      </c>
      <c r="I1331" s="371">
        <f t="shared" si="83"/>
        <v>2</v>
      </c>
    </row>
    <row r="1332" spans="1:9" x14ac:dyDescent="0.15">
      <c r="A1332" s="368" t="s">
        <v>5798</v>
      </c>
      <c r="B1332" s="368" t="s">
        <v>4401</v>
      </c>
      <c r="C1332" s="368" t="s">
        <v>483</v>
      </c>
      <c r="D1332" s="368" t="s">
        <v>4402</v>
      </c>
      <c r="E1332" s="370">
        <v>27</v>
      </c>
      <c r="F1332" s="371">
        <f t="shared" si="80"/>
        <v>0.27</v>
      </c>
      <c r="G1332" s="371">
        <f t="shared" si="81"/>
        <v>2</v>
      </c>
      <c r="H1332" s="371" t="str">
        <f t="shared" si="82"/>
        <v/>
      </c>
      <c r="I1332" s="371">
        <f t="shared" si="83"/>
        <v>2</v>
      </c>
    </row>
    <row r="1333" spans="1:9" x14ac:dyDescent="0.15">
      <c r="A1333" s="368" t="s">
        <v>5798</v>
      </c>
      <c r="B1333" s="368" t="s">
        <v>4406</v>
      </c>
      <c r="C1333" s="368" t="s">
        <v>484</v>
      </c>
      <c r="D1333" s="368" t="s">
        <v>4407</v>
      </c>
      <c r="E1333" s="370">
        <v>57</v>
      </c>
      <c r="F1333" s="371">
        <f t="shared" si="80"/>
        <v>0.56999999999999995</v>
      </c>
      <c r="G1333" s="371">
        <f t="shared" si="81"/>
        <v>2</v>
      </c>
      <c r="H1333" s="371" t="str">
        <f t="shared" si="82"/>
        <v/>
      </c>
      <c r="I1333" s="371">
        <f t="shared" si="83"/>
        <v>2</v>
      </c>
    </row>
    <row r="1334" spans="1:9" x14ac:dyDescent="0.15">
      <c r="A1334" s="368" t="s">
        <v>5798</v>
      </c>
      <c r="B1334" s="368" t="s">
        <v>4409</v>
      </c>
      <c r="C1334" s="368" t="s">
        <v>484</v>
      </c>
      <c r="D1334" s="368" t="s">
        <v>4410</v>
      </c>
      <c r="E1334" s="370">
        <v>45</v>
      </c>
      <c r="F1334" s="371">
        <f t="shared" si="80"/>
        <v>0.45</v>
      </c>
      <c r="G1334" s="371">
        <f t="shared" si="81"/>
        <v>2</v>
      </c>
      <c r="H1334" s="371" t="str">
        <f t="shared" si="82"/>
        <v/>
      </c>
      <c r="I1334" s="371">
        <f t="shared" si="83"/>
        <v>2</v>
      </c>
    </row>
    <row r="1335" spans="1:9" x14ac:dyDescent="0.15">
      <c r="A1335" s="368" t="s">
        <v>5798</v>
      </c>
      <c r="B1335" s="368" t="s">
        <v>4412</v>
      </c>
      <c r="C1335" s="368" t="s">
        <v>484</v>
      </c>
      <c r="D1335" s="368" t="s">
        <v>4413</v>
      </c>
      <c r="E1335" s="370">
        <v>56</v>
      </c>
      <c r="F1335" s="371">
        <f t="shared" si="80"/>
        <v>0.56000000000000005</v>
      </c>
      <c r="G1335" s="371">
        <f t="shared" si="81"/>
        <v>2</v>
      </c>
      <c r="H1335" s="371" t="str">
        <f t="shared" si="82"/>
        <v/>
      </c>
      <c r="I1335" s="371">
        <f t="shared" si="83"/>
        <v>2</v>
      </c>
    </row>
    <row r="1336" spans="1:9" x14ac:dyDescent="0.15">
      <c r="A1336" s="368" t="s">
        <v>5798</v>
      </c>
      <c r="B1336" s="368" t="s">
        <v>4415</v>
      </c>
      <c r="C1336" s="368" t="s">
        <v>484</v>
      </c>
      <c r="D1336" s="368" t="s">
        <v>4416</v>
      </c>
      <c r="E1336" s="370">
        <v>40</v>
      </c>
      <c r="F1336" s="371">
        <f t="shared" si="80"/>
        <v>0.4</v>
      </c>
      <c r="G1336" s="371">
        <f t="shared" si="81"/>
        <v>2</v>
      </c>
      <c r="H1336" s="371" t="str">
        <f t="shared" si="82"/>
        <v/>
      </c>
      <c r="I1336" s="371">
        <f t="shared" si="83"/>
        <v>2</v>
      </c>
    </row>
    <row r="1337" spans="1:9" x14ac:dyDescent="0.15">
      <c r="A1337" s="368" t="s">
        <v>5798</v>
      </c>
      <c r="B1337" s="368" t="s">
        <v>4418</v>
      </c>
      <c r="C1337" s="368" t="s">
        <v>484</v>
      </c>
      <c r="D1337" s="368" t="s">
        <v>4419</v>
      </c>
      <c r="E1337" s="370">
        <v>31</v>
      </c>
      <c r="F1337" s="371">
        <f t="shared" si="80"/>
        <v>0.31</v>
      </c>
      <c r="G1337" s="371">
        <f t="shared" si="81"/>
        <v>2</v>
      </c>
      <c r="H1337" s="371" t="str">
        <f t="shared" si="82"/>
        <v/>
      </c>
      <c r="I1337" s="371">
        <f t="shared" si="83"/>
        <v>2</v>
      </c>
    </row>
    <row r="1338" spans="1:9" x14ac:dyDescent="0.15">
      <c r="A1338" s="368" t="s">
        <v>5798</v>
      </c>
      <c r="B1338" s="368" t="s">
        <v>4421</v>
      </c>
      <c r="C1338" s="368" t="s">
        <v>484</v>
      </c>
      <c r="D1338" s="368" t="s">
        <v>4422</v>
      </c>
      <c r="E1338" s="370">
        <v>35</v>
      </c>
      <c r="F1338" s="371">
        <f t="shared" si="80"/>
        <v>0.35</v>
      </c>
      <c r="G1338" s="371">
        <f t="shared" si="81"/>
        <v>2</v>
      </c>
      <c r="H1338" s="371" t="str">
        <f t="shared" si="82"/>
        <v/>
      </c>
      <c r="I1338" s="371">
        <f t="shared" si="83"/>
        <v>2</v>
      </c>
    </row>
    <row r="1339" spans="1:9" x14ac:dyDescent="0.15">
      <c r="A1339" s="368" t="s">
        <v>5798</v>
      </c>
      <c r="B1339" s="368" t="s">
        <v>4424</v>
      </c>
      <c r="C1339" s="368" t="s">
        <v>484</v>
      </c>
      <c r="D1339" s="368" t="s">
        <v>4425</v>
      </c>
      <c r="E1339" s="370">
        <v>34</v>
      </c>
      <c r="F1339" s="371">
        <f t="shared" si="80"/>
        <v>0.34</v>
      </c>
      <c r="G1339" s="371">
        <f t="shared" si="81"/>
        <v>2</v>
      </c>
      <c r="H1339" s="371" t="str">
        <f t="shared" si="82"/>
        <v/>
      </c>
      <c r="I1339" s="371">
        <f t="shared" si="83"/>
        <v>2</v>
      </c>
    </row>
    <row r="1340" spans="1:9" x14ac:dyDescent="0.15">
      <c r="A1340" s="368" t="s">
        <v>5798</v>
      </c>
      <c r="B1340" s="368" t="s">
        <v>4427</v>
      </c>
      <c r="C1340" s="368" t="s">
        <v>484</v>
      </c>
      <c r="D1340" s="368" t="s">
        <v>4428</v>
      </c>
      <c r="E1340" s="370">
        <v>26</v>
      </c>
      <c r="F1340" s="371">
        <f t="shared" si="80"/>
        <v>0.26</v>
      </c>
      <c r="G1340" s="371">
        <f t="shared" si="81"/>
        <v>2</v>
      </c>
      <c r="H1340" s="371" t="str">
        <f t="shared" si="82"/>
        <v/>
      </c>
      <c r="I1340" s="371">
        <f t="shared" si="83"/>
        <v>2</v>
      </c>
    </row>
    <row r="1341" spans="1:9" x14ac:dyDescent="0.15">
      <c r="A1341" s="368" t="s">
        <v>5798</v>
      </c>
      <c r="B1341" s="368" t="s">
        <v>4430</v>
      </c>
      <c r="C1341" s="368" t="s">
        <v>484</v>
      </c>
      <c r="D1341" s="368" t="s">
        <v>4431</v>
      </c>
      <c r="E1341" s="370">
        <v>18</v>
      </c>
      <c r="F1341" s="371">
        <f t="shared" si="80"/>
        <v>0.18</v>
      </c>
      <c r="G1341" s="371">
        <f t="shared" si="81"/>
        <v>2</v>
      </c>
      <c r="H1341" s="371" t="str">
        <f t="shared" si="82"/>
        <v/>
      </c>
      <c r="I1341" s="371">
        <f t="shared" si="83"/>
        <v>2</v>
      </c>
    </row>
    <row r="1342" spans="1:9" x14ac:dyDescent="0.15">
      <c r="A1342" s="368" t="s">
        <v>5798</v>
      </c>
      <c r="B1342" s="368" t="s">
        <v>4433</v>
      </c>
      <c r="C1342" s="368" t="s">
        <v>484</v>
      </c>
      <c r="D1342" s="368" t="s">
        <v>4434</v>
      </c>
      <c r="E1342" s="370">
        <v>13</v>
      </c>
      <c r="F1342" s="371">
        <f t="shared" si="80"/>
        <v>0.13</v>
      </c>
      <c r="G1342" s="371">
        <f t="shared" si="81"/>
        <v>2</v>
      </c>
      <c r="H1342" s="371" t="str">
        <f t="shared" si="82"/>
        <v/>
      </c>
      <c r="I1342" s="371">
        <f t="shared" si="83"/>
        <v>2</v>
      </c>
    </row>
    <row r="1343" spans="1:9" x14ac:dyDescent="0.15">
      <c r="A1343" s="368" t="s">
        <v>5798</v>
      </c>
      <c r="B1343" s="368" t="s">
        <v>4436</v>
      </c>
      <c r="C1343" s="368" t="s">
        <v>484</v>
      </c>
      <c r="D1343" s="368" t="s">
        <v>4437</v>
      </c>
      <c r="E1343" s="370">
        <v>15</v>
      </c>
      <c r="F1343" s="371">
        <f t="shared" si="80"/>
        <v>0.15</v>
      </c>
      <c r="G1343" s="371">
        <f t="shared" si="81"/>
        <v>2</v>
      </c>
      <c r="H1343" s="371" t="str">
        <f t="shared" si="82"/>
        <v/>
      </c>
      <c r="I1343" s="371">
        <f t="shared" si="83"/>
        <v>2</v>
      </c>
    </row>
    <row r="1344" spans="1:9" x14ac:dyDescent="0.15">
      <c r="A1344" s="368" t="s">
        <v>5798</v>
      </c>
      <c r="B1344" s="368" t="s">
        <v>4439</v>
      </c>
      <c r="C1344" s="368" t="s">
        <v>484</v>
      </c>
      <c r="D1344" s="368" t="s">
        <v>1479</v>
      </c>
      <c r="E1344" s="370">
        <v>14</v>
      </c>
      <c r="F1344" s="371">
        <f t="shared" si="80"/>
        <v>0.14000000000000001</v>
      </c>
      <c r="G1344" s="371">
        <f t="shared" si="81"/>
        <v>2</v>
      </c>
      <c r="H1344" s="371" t="str">
        <f t="shared" si="82"/>
        <v/>
      </c>
      <c r="I1344" s="371">
        <f t="shared" si="83"/>
        <v>2</v>
      </c>
    </row>
    <row r="1345" spans="1:9" x14ac:dyDescent="0.15">
      <c r="A1345" s="368" t="s">
        <v>5798</v>
      </c>
      <c r="B1345" s="368" t="s">
        <v>4440</v>
      </c>
      <c r="C1345" s="368" t="s">
        <v>484</v>
      </c>
      <c r="D1345" s="368" t="s">
        <v>4441</v>
      </c>
      <c r="E1345" s="370">
        <v>19</v>
      </c>
      <c r="F1345" s="371">
        <f t="shared" si="80"/>
        <v>0.19</v>
      </c>
      <c r="G1345" s="371">
        <f t="shared" si="81"/>
        <v>2</v>
      </c>
      <c r="H1345" s="371" t="str">
        <f t="shared" si="82"/>
        <v/>
      </c>
      <c r="I1345" s="371">
        <f t="shared" si="83"/>
        <v>2</v>
      </c>
    </row>
    <row r="1346" spans="1:9" x14ac:dyDescent="0.15">
      <c r="A1346" s="368" t="s">
        <v>5798</v>
      </c>
      <c r="B1346" s="368" t="s">
        <v>4443</v>
      </c>
      <c r="C1346" s="368" t="s">
        <v>484</v>
      </c>
      <c r="D1346" s="368" t="s">
        <v>4444</v>
      </c>
      <c r="E1346" s="370">
        <v>16</v>
      </c>
      <c r="F1346" s="371">
        <f t="shared" ref="F1346:F1409" si="84">IF(A1346="都道府県",E1346/100000,IF(A1346="市区町村",E1346/100,"エラー"))</f>
        <v>0.16</v>
      </c>
      <c r="G1346" s="371">
        <f t="shared" ref="G1346:G1409" si="85">IF(F1346&lt;&gt;"エラー",IF(F1346&gt;=$N$16,1,IF(F1346&lt;=$N$18,3,2)),"エラー")</f>
        <v>2</v>
      </c>
      <c r="H1346" s="371" t="str">
        <f t="shared" ref="H1346:H1409" si="86">IF(_xlfn.IFNA(VLOOKUP(B1346,$T:$T,1,0),"")="","","〇")</f>
        <v/>
      </c>
      <c r="I1346" s="371">
        <f t="shared" ref="I1346:I1409" si="87">IF(H1346="〇",1,G1346)</f>
        <v>2</v>
      </c>
    </row>
    <row r="1347" spans="1:9" x14ac:dyDescent="0.15">
      <c r="A1347" s="368" t="s">
        <v>5798</v>
      </c>
      <c r="B1347" s="368" t="s">
        <v>4446</v>
      </c>
      <c r="C1347" s="368" t="s">
        <v>484</v>
      </c>
      <c r="D1347" s="368" t="s">
        <v>4447</v>
      </c>
      <c r="E1347" s="370">
        <v>16</v>
      </c>
      <c r="F1347" s="371">
        <f t="shared" si="84"/>
        <v>0.16</v>
      </c>
      <c r="G1347" s="371">
        <f t="shared" si="85"/>
        <v>2</v>
      </c>
      <c r="H1347" s="371" t="str">
        <f t="shared" si="86"/>
        <v/>
      </c>
      <c r="I1347" s="371">
        <f t="shared" si="87"/>
        <v>2</v>
      </c>
    </row>
    <row r="1348" spans="1:9" x14ac:dyDescent="0.15">
      <c r="A1348" s="368" t="s">
        <v>5798</v>
      </c>
      <c r="B1348" s="368" t="s">
        <v>4449</v>
      </c>
      <c r="C1348" s="368" t="s">
        <v>484</v>
      </c>
      <c r="D1348" s="368" t="s">
        <v>4450</v>
      </c>
      <c r="E1348" s="370">
        <v>10</v>
      </c>
      <c r="F1348" s="371">
        <f t="shared" si="84"/>
        <v>0.1</v>
      </c>
      <c r="G1348" s="371">
        <f t="shared" si="85"/>
        <v>2</v>
      </c>
      <c r="H1348" s="371" t="str">
        <f t="shared" si="86"/>
        <v/>
      </c>
      <c r="I1348" s="371">
        <f t="shared" si="87"/>
        <v>2</v>
      </c>
    </row>
    <row r="1349" spans="1:9" x14ac:dyDescent="0.15">
      <c r="A1349" s="368" t="s">
        <v>5798</v>
      </c>
      <c r="B1349" s="368" t="s">
        <v>4452</v>
      </c>
      <c r="C1349" s="368" t="s">
        <v>484</v>
      </c>
      <c r="D1349" s="368" t="s">
        <v>4453</v>
      </c>
      <c r="E1349" s="370">
        <v>10</v>
      </c>
      <c r="F1349" s="371">
        <f t="shared" si="84"/>
        <v>0.1</v>
      </c>
      <c r="G1349" s="371">
        <f t="shared" si="85"/>
        <v>2</v>
      </c>
      <c r="H1349" s="371" t="str">
        <f t="shared" si="86"/>
        <v/>
      </c>
      <c r="I1349" s="371">
        <f t="shared" si="87"/>
        <v>2</v>
      </c>
    </row>
    <row r="1350" spans="1:9" x14ac:dyDescent="0.15">
      <c r="A1350" s="368" t="s">
        <v>5798</v>
      </c>
      <c r="B1350" s="368" t="s">
        <v>4455</v>
      </c>
      <c r="C1350" s="368" t="s">
        <v>484</v>
      </c>
      <c r="D1350" s="368" t="s">
        <v>4456</v>
      </c>
      <c r="E1350" s="370">
        <v>7</v>
      </c>
      <c r="F1350" s="371">
        <f t="shared" si="84"/>
        <v>7.0000000000000007E-2</v>
      </c>
      <c r="G1350" s="371">
        <f t="shared" si="85"/>
        <v>2</v>
      </c>
      <c r="H1350" s="371" t="str">
        <f t="shared" si="86"/>
        <v/>
      </c>
      <c r="I1350" s="371">
        <f t="shared" si="87"/>
        <v>2</v>
      </c>
    </row>
    <row r="1351" spans="1:9" x14ac:dyDescent="0.15">
      <c r="A1351" s="368" t="s">
        <v>5798</v>
      </c>
      <c r="B1351" s="368" t="s">
        <v>4458</v>
      </c>
      <c r="C1351" s="368" t="s">
        <v>484</v>
      </c>
      <c r="D1351" s="368" t="s">
        <v>4459</v>
      </c>
      <c r="E1351" s="370">
        <v>20</v>
      </c>
      <c r="F1351" s="371">
        <f t="shared" si="84"/>
        <v>0.2</v>
      </c>
      <c r="G1351" s="371">
        <f t="shared" si="85"/>
        <v>2</v>
      </c>
      <c r="H1351" s="371" t="str">
        <f t="shared" si="86"/>
        <v/>
      </c>
      <c r="I1351" s="371">
        <f t="shared" si="87"/>
        <v>2</v>
      </c>
    </row>
    <row r="1352" spans="1:9" x14ac:dyDescent="0.15">
      <c r="A1352" s="368" t="s">
        <v>5798</v>
      </c>
      <c r="B1352" s="368" t="s">
        <v>4463</v>
      </c>
      <c r="C1352" s="368" t="s">
        <v>485</v>
      </c>
      <c r="D1352" s="368" t="s">
        <v>4464</v>
      </c>
      <c r="E1352" s="370">
        <v>74</v>
      </c>
      <c r="F1352" s="371">
        <f t="shared" si="84"/>
        <v>0.74</v>
      </c>
      <c r="G1352" s="371">
        <f t="shared" si="85"/>
        <v>2</v>
      </c>
      <c r="H1352" s="371" t="str">
        <f t="shared" si="86"/>
        <v/>
      </c>
      <c r="I1352" s="371">
        <f t="shared" si="87"/>
        <v>2</v>
      </c>
    </row>
    <row r="1353" spans="1:9" x14ac:dyDescent="0.15">
      <c r="A1353" s="368" t="s">
        <v>5798</v>
      </c>
      <c r="B1353" s="368" t="s">
        <v>4466</v>
      </c>
      <c r="C1353" s="368" t="s">
        <v>485</v>
      </c>
      <c r="D1353" s="368" t="s">
        <v>4467</v>
      </c>
      <c r="E1353" s="370">
        <v>82</v>
      </c>
      <c r="F1353" s="371">
        <f t="shared" si="84"/>
        <v>0.82</v>
      </c>
      <c r="G1353" s="371">
        <f t="shared" si="85"/>
        <v>2</v>
      </c>
      <c r="H1353" s="371" t="str">
        <f t="shared" si="86"/>
        <v/>
      </c>
      <c r="I1353" s="371">
        <f t="shared" si="87"/>
        <v>2</v>
      </c>
    </row>
    <row r="1354" spans="1:9" x14ac:dyDescent="0.15">
      <c r="A1354" s="368" t="s">
        <v>5798</v>
      </c>
      <c r="B1354" s="368" t="s">
        <v>4469</v>
      </c>
      <c r="C1354" s="368" t="s">
        <v>485</v>
      </c>
      <c r="D1354" s="368" t="s">
        <v>4470</v>
      </c>
      <c r="E1354" s="370">
        <v>52</v>
      </c>
      <c r="F1354" s="371">
        <f t="shared" si="84"/>
        <v>0.52</v>
      </c>
      <c r="G1354" s="371">
        <f t="shared" si="85"/>
        <v>2</v>
      </c>
      <c r="H1354" s="371" t="str">
        <f t="shared" si="86"/>
        <v/>
      </c>
      <c r="I1354" s="371">
        <f t="shared" si="87"/>
        <v>2</v>
      </c>
    </row>
    <row r="1355" spans="1:9" x14ac:dyDescent="0.15">
      <c r="A1355" s="368" t="s">
        <v>5798</v>
      </c>
      <c r="B1355" s="368" t="s">
        <v>4472</v>
      </c>
      <c r="C1355" s="368" t="s">
        <v>485</v>
      </c>
      <c r="D1355" s="368" t="s">
        <v>4473</v>
      </c>
      <c r="E1355" s="370">
        <v>51</v>
      </c>
      <c r="F1355" s="371">
        <f t="shared" si="84"/>
        <v>0.51</v>
      </c>
      <c r="G1355" s="371">
        <f t="shared" si="85"/>
        <v>2</v>
      </c>
      <c r="H1355" s="371" t="str">
        <f t="shared" si="86"/>
        <v/>
      </c>
      <c r="I1355" s="371">
        <f t="shared" si="87"/>
        <v>2</v>
      </c>
    </row>
    <row r="1356" spans="1:9" x14ac:dyDescent="0.15">
      <c r="A1356" s="368" t="s">
        <v>5798</v>
      </c>
      <c r="B1356" s="368" t="s">
        <v>4475</v>
      </c>
      <c r="C1356" s="368" t="s">
        <v>485</v>
      </c>
      <c r="D1356" s="368" t="s">
        <v>4476</v>
      </c>
      <c r="E1356" s="370">
        <v>56</v>
      </c>
      <c r="F1356" s="371">
        <f t="shared" si="84"/>
        <v>0.56000000000000005</v>
      </c>
      <c r="G1356" s="371">
        <f t="shared" si="85"/>
        <v>2</v>
      </c>
      <c r="H1356" s="371" t="str">
        <f t="shared" si="86"/>
        <v/>
      </c>
      <c r="I1356" s="371">
        <f t="shared" si="87"/>
        <v>2</v>
      </c>
    </row>
    <row r="1357" spans="1:9" x14ac:dyDescent="0.15">
      <c r="A1357" s="368" t="s">
        <v>5798</v>
      </c>
      <c r="B1357" s="368" t="s">
        <v>4478</v>
      </c>
      <c r="C1357" s="368" t="s">
        <v>485</v>
      </c>
      <c r="D1357" s="368" t="s">
        <v>4479</v>
      </c>
      <c r="E1357" s="370">
        <v>40</v>
      </c>
      <c r="F1357" s="371">
        <f t="shared" si="84"/>
        <v>0.4</v>
      </c>
      <c r="G1357" s="371">
        <f t="shared" si="85"/>
        <v>2</v>
      </c>
      <c r="H1357" s="371" t="str">
        <f t="shared" si="86"/>
        <v/>
      </c>
      <c r="I1357" s="371">
        <f t="shared" si="87"/>
        <v>2</v>
      </c>
    </row>
    <row r="1358" spans="1:9" x14ac:dyDescent="0.15">
      <c r="A1358" s="368" t="s">
        <v>5798</v>
      </c>
      <c r="B1358" s="368" t="s">
        <v>4481</v>
      </c>
      <c r="C1358" s="368" t="s">
        <v>485</v>
      </c>
      <c r="D1358" s="368" t="s">
        <v>4482</v>
      </c>
      <c r="E1358" s="370">
        <v>56</v>
      </c>
      <c r="F1358" s="371">
        <f t="shared" si="84"/>
        <v>0.56000000000000005</v>
      </c>
      <c r="G1358" s="371">
        <f t="shared" si="85"/>
        <v>2</v>
      </c>
      <c r="H1358" s="371" t="str">
        <f t="shared" si="86"/>
        <v/>
      </c>
      <c r="I1358" s="371">
        <f t="shared" si="87"/>
        <v>2</v>
      </c>
    </row>
    <row r="1359" spans="1:9" x14ac:dyDescent="0.15">
      <c r="A1359" s="368" t="s">
        <v>5798</v>
      </c>
      <c r="B1359" s="368" t="s">
        <v>4484</v>
      </c>
      <c r="C1359" s="368" t="s">
        <v>485</v>
      </c>
      <c r="D1359" s="368" t="s">
        <v>4485</v>
      </c>
      <c r="E1359" s="370">
        <v>30</v>
      </c>
      <c r="F1359" s="371">
        <f t="shared" si="84"/>
        <v>0.3</v>
      </c>
      <c r="G1359" s="371">
        <f t="shared" si="85"/>
        <v>2</v>
      </c>
      <c r="H1359" s="371" t="str">
        <f t="shared" si="86"/>
        <v/>
      </c>
      <c r="I1359" s="371">
        <f t="shared" si="87"/>
        <v>2</v>
      </c>
    </row>
    <row r="1360" spans="1:9" x14ac:dyDescent="0.15">
      <c r="A1360" s="368" t="s">
        <v>5798</v>
      </c>
      <c r="B1360" s="368" t="s">
        <v>4487</v>
      </c>
      <c r="C1360" s="368" t="s">
        <v>485</v>
      </c>
      <c r="D1360" s="368" t="s">
        <v>4488</v>
      </c>
      <c r="E1360" s="370">
        <v>26</v>
      </c>
      <c r="F1360" s="371">
        <f t="shared" si="84"/>
        <v>0.26</v>
      </c>
      <c r="G1360" s="371">
        <f t="shared" si="85"/>
        <v>2</v>
      </c>
      <c r="H1360" s="371" t="str">
        <f t="shared" si="86"/>
        <v/>
      </c>
      <c r="I1360" s="371">
        <f t="shared" si="87"/>
        <v>2</v>
      </c>
    </row>
    <row r="1361" spans="1:9" x14ac:dyDescent="0.15">
      <c r="A1361" s="368" t="s">
        <v>5798</v>
      </c>
      <c r="B1361" s="368" t="s">
        <v>4490</v>
      </c>
      <c r="C1361" s="368" t="s">
        <v>485</v>
      </c>
      <c r="D1361" s="368" t="s">
        <v>4491</v>
      </c>
      <c r="E1361" s="370">
        <v>42</v>
      </c>
      <c r="F1361" s="371">
        <f t="shared" si="84"/>
        <v>0.42</v>
      </c>
      <c r="G1361" s="371">
        <f t="shared" si="85"/>
        <v>2</v>
      </c>
      <c r="H1361" s="371" t="str">
        <f t="shared" si="86"/>
        <v/>
      </c>
      <c r="I1361" s="371">
        <f t="shared" si="87"/>
        <v>2</v>
      </c>
    </row>
    <row r="1362" spans="1:9" x14ac:dyDescent="0.15">
      <c r="A1362" s="368" t="s">
        <v>5798</v>
      </c>
      <c r="B1362" s="368" t="s">
        <v>4493</v>
      </c>
      <c r="C1362" s="368" t="s">
        <v>485</v>
      </c>
      <c r="D1362" s="368" t="s">
        <v>4494</v>
      </c>
      <c r="E1362" s="370">
        <v>54</v>
      </c>
      <c r="F1362" s="371">
        <f t="shared" si="84"/>
        <v>0.54</v>
      </c>
      <c r="G1362" s="371">
        <f t="shared" si="85"/>
        <v>2</v>
      </c>
      <c r="H1362" s="371" t="str">
        <f t="shared" si="86"/>
        <v/>
      </c>
      <c r="I1362" s="371">
        <f t="shared" si="87"/>
        <v>2</v>
      </c>
    </row>
    <row r="1363" spans="1:9" x14ac:dyDescent="0.15">
      <c r="A1363" s="368" t="s">
        <v>5798</v>
      </c>
      <c r="B1363" s="368" t="s">
        <v>4496</v>
      </c>
      <c r="C1363" s="368" t="s">
        <v>485</v>
      </c>
      <c r="D1363" s="368" t="s">
        <v>4497</v>
      </c>
      <c r="E1363" s="370">
        <v>44</v>
      </c>
      <c r="F1363" s="371">
        <f t="shared" si="84"/>
        <v>0.44</v>
      </c>
      <c r="G1363" s="371">
        <f t="shared" si="85"/>
        <v>2</v>
      </c>
      <c r="H1363" s="371" t="str">
        <f t="shared" si="86"/>
        <v/>
      </c>
      <c r="I1363" s="371">
        <f t="shared" si="87"/>
        <v>2</v>
      </c>
    </row>
    <row r="1364" spans="1:9" x14ac:dyDescent="0.15">
      <c r="A1364" s="368" t="s">
        <v>5798</v>
      </c>
      <c r="B1364" s="368" t="s">
        <v>4499</v>
      </c>
      <c r="C1364" s="368" t="s">
        <v>485</v>
      </c>
      <c r="D1364" s="368" t="s">
        <v>4500</v>
      </c>
      <c r="E1364" s="370">
        <v>30</v>
      </c>
      <c r="F1364" s="371">
        <f t="shared" si="84"/>
        <v>0.3</v>
      </c>
      <c r="G1364" s="371">
        <f t="shared" si="85"/>
        <v>2</v>
      </c>
      <c r="H1364" s="371" t="str">
        <f t="shared" si="86"/>
        <v/>
      </c>
      <c r="I1364" s="371">
        <f t="shared" si="87"/>
        <v>2</v>
      </c>
    </row>
    <row r="1365" spans="1:9" x14ac:dyDescent="0.15">
      <c r="A1365" s="368" t="s">
        <v>5798</v>
      </c>
      <c r="B1365" s="368" t="s">
        <v>4502</v>
      </c>
      <c r="C1365" s="368" t="s">
        <v>485</v>
      </c>
      <c r="D1365" s="368" t="s">
        <v>4503</v>
      </c>
      <c r="E1365" s="370">
        <v>29</v>
      </c>
      <c r="F1365" s="371">
        <f t="shared" si="84"/>
        <v>0.28999999999999998</v>
      </c>
      <c r="G1365" s="371">
        <f t="shared" si="85"/>
        <v>2</v>
      </c>
      <c r="H1365" s="371" t="str">
        <f t="shared" si="86"/>
        <v/>
      </c>
      <c r="I1365" s="371">
        <f t="shared" si="87"/>
        <v>2</v>
      </c>
    </row>
    <row r="1366" spans="1:9" x14ac:dyDescent="0.15">
      <c r="A1366" s="368" t="s">
        <v>5798</v>
      </c>
      <c r="B1366" s="368" t="s">
        <v>4505</v>
      </c>
      <c r="C1366" s="368" t="s">
        <v>485</v>
      </c>
      <c r="D1366" s="368" t="s">
        <v>4506</v>
      </c>
      <c r="E1366" s="370">
        <v>42</v>
      </c>
      <c r="F1366" s="371">
        <f t="shared" si="84"/>
        <v>0.42</v>
      </c>
      <c r="G1366" s="371">
        <f t="shared" si="85"/>
        <v>2</v>
      </c>
      <c r="H1366" s="371" t="str">
        <f t="shared" si="86"/>
        <v/>
      </c>
      <c r="I1366" s="371">
        <f t="shared" si="87"/>
        <v>2</v>
      </c>
    </row>
    <row r="1367" spans="1:9" x14ac:dyDescent="0.15">
      <c r="A1367" s="368" t="s">
        <v>5798</v>
      </c>
      <c r="B1367" s="368" t="s">
        <v>4508</v>
      </c>
      <c r="C1367" s="368" t="s">
        <v>485</v>
      </c>
      <c r="D1367" s="368" t="s">
        <v>4509</v>
      </c>
      <c r="E1367" s="370">
        <v>34</v>
      </c>
      <c r="F1367" s="371">
        <f t="shared" si="84"/>
        <v>0.34</v>
      </c>
      <c r="G1367" s="371">
        <f t="shared" si="85"/>
        <v>2</v>
      </c>
      <c r="H1367" s="371" t="str">
        <f t="shared" si="86"/>
        <v/>
      </c>
      <c r="I1367" s="371">
        <f t="shared" si="87"/>
        <v>2</v>
      </c>
    </row>
    <row r="1368" spans="1:9" x14ac:dyDescent="0.15">
      <c r="A1368" s="368" t="s">
        <v>5798</v>
      </c>
      <c r="B1368" s="368" t="s">
        <v>4511</v>
      </c>
      <c r="C1368" s="368" t="s">
        <v>485</v>
      </c>
      <c r="D1368" s="368" t="s">
        <v>4512</v>
      </c>
      <c r="E1368" s="370">
        <v>65</v>
      </c>
      <c r="F1368" s="371">
        <f t="shared" si="84"/>
        <v>0.65</v>
      </c>
      <c r="G1368" s="371">
        <f t="shared" si="85"/>
        <v>2</v>
      </c>
      <c r="H1368" s="371" t="str">
        <f t="shared" si="86"/>
        <v/>
      </c>
      <c r="I1368" s="371">
        <f t="shared" si="87"/>
        <v>2</v>
      </c>
    </row>
    <row r="1369" spans="1:9" x14ac:dyDescent="0.15">
      <c r="A1369" s="368" t="s">
        <v>5798</v>
      </c>
      <c r="B1369" s="368" t="s">
        <v>4514</v>
      </c>
      <c r="C1369" s="368" t="s">
        <v>485</v>
      </c>
      <c r="D1369" s="368" t="s">
        <v>4515</v>
      </c>
      <c r="E1369" s="370">
        <v>50</v>
      </c>
      <c r="F1369" s="371">
        <f t="shared" si="84"/>
        <v>0.5</v>
      </c>
      <c r="G1369" s="371">
        <f t="shared" si="85"/>
        <v>2</v>
      </c>
      <c r="H1369" s="371" t="str">
        <f t="shared" si="86"/>
        <v/>
      </c>
      <c r="I1369" s="371">
        <f t="shared" si="87"/>
        <v>2</v>
      </c>
    </row>
    <row r="1370" spans="1:9" x14ac:dyDescent="0.15">
      <c r="A1370" s="368" t="s">
        <v>5798</v>
      </c>
      <c r="B1370" s="368" t="s">
        <v>4517</v>
      </c>
      <c r="C1370" s="368" t="s">
        <v>485</v>
      </c>
      <c r="D1370" s="368" t="s">
        <v>4518</v>
      </c>
      <c r="E1370" s="370">
        <v>32</v>
      </c>
      <c r="F1370" s="371">
        <f t="shared" si="84"/>
        <v>0.32</v>
      </c>
      <c r="G1370" s="371">
        <f t="shared" si="85"/>
        <v>2</v>
      </c>
      <c r="H1370" s="371" t="str">
        <f t="shared" si="86"/>
        <v/>
      </c>
      <c r="I1370" s="371">
        <f t="shared" si="87"/>
        <v>2</v>
      </c>
    </row>
    <row r="1371" spans="1:9" x14ac:dyDescent="0.15">
      <c r="A1371" s="368" t="s">
        <v>5798</v>
      </c>
      <c r="B1371" s="368" t="s">
        <v>4520</v>
      </c>
      <c r="C1371" s="368" t="s">
        <v>485</v>
      </c>
      <c r="D1371" s="368" t="s">
        <v>4521</v>
      </c>
      <c r="E1371" s="370">
        <v>18</v>
      </c>
      <c r="F1371" s="371">
        <f t="shared" si="84"/>
        <v>0.18</v>
      </c>
      <c r="G1371" s="371">
        <f t="shared" si="85"/>
        <v>2</v>
      </c>
      <c r="H1371" s="371" t="str">
        <f t="shared" si="86"/>
        <v/>
      </c>
      <c r="I1371" s="371">
        <f t="shared" si="87"/>
        <v>2</v>
      </c>
    </row>
    <row r="1372" spans="1:9" x14ac:dyDescent="0.15">
      <c r="A1372" s="368" t="s">
        <v>5798</v>
      </c>
      <c r="B1372" s="368" t="s">
        <v>4523</v>
      </c>
      <c r="C1372" s="368" t="s">
        <v>485</v>
      </c>
      <c r="D1372" s="368" t="s">
        <v>4524</v>
      </c>
      <c r="E1372" s="370">
        <v>30</v>
      </c>
      <c r="F1372" s="371">
        <f t="shared" si="84"/>
        <v>0.3</v>
      </c>
      <c r="G1372" s="371">
        <f t="shared" si="85"/>
        <v>2</v>
      </c>
      <c r="H1372" s="371" t="str">
        <f t="shared" si="86"/>
        <v/>
      </c>
      <c r="I1372" s="371">
        <f t="shared" si="87"/>
        <v>2</v>
      </c>
    </row>
    <row r="1373" spans="1:9" x14ac:dyDescent="0.15">
      <c r="A1373" s="368" t="s">
        <v>5798</v>
      </c>
      <c r="B1373" s="368" t="s">
        <v>4526</v>
      </c>
      <c r="C1373" s="368" t="s">
        <v>485</v>
      </c>
      <c r="D1373" s="368" t="s">
        <v>4527</v>
      </c>
      <c r="E1373" s="370">
        <v>48</v>
      </c>
      <c r="F1373" s="371">
        <f t="shared" si="84"/>
        <v>0.48</v>
      </c>
      <c r="G1373" s="371">
        <f t="shared" si="85"/>
        <v>2</v>
      </c>
      <c r="H1373" s="371" t="str">
        <f t="shared" si="86"/>
        <v/>
      </c>
      <c r="I1373" s="371">
        <f t="shared" si="87"/>
        <v>2</v>
      </c>
    </row>
    <row r="1374" spans="1:9" x14ac:dyDescent="0.15">
      <c r="A1374" s="368" t="s">
        <v>5798</v>
      </c>
      <c r="B1374" s="368" t="s">
        <v>4529</v>
      </c>
      <c r="C1374" s="368" t="s">
        <v>485</v>
      </c>
      <c r="D1374" s="368" t="s">
        <v>4530</v>
      </c>
      <c r="E1374" s="370">
        <v>30</v>
      </c>
      <c r="F1374" s="371">
        <f t="shared" si="84"/>
        <v>0.3</v>
      </c>
      <c r="G1374" s="371">
        <f t="shared" si="85"/>
        <v>2</v>
      </c>
      <c r="H1374" s="371" t="str">
        <f t="shared" si="86"/>
        <v/>
      </c>
      <c r="I1374" s="371">
        <f t="shared" si="87"/>
        <v>2</v>
      </c>
    </row>
    <row r="1375" spans="1:9" x14ac:dyDescent="0.15">
      <c r="A1375" s="368" t="s">
        <v>5798</v>
      </c>
      <c r="B1375" s="368" t="s">
        <v>4532</v>
      </c>
      <c r="C1375" s="368" t="s">
        <v>485</v>
      </c>
      <c r="D1375" s="368" t="s">
        <v>4533</v>
      </c>
      <c r="E1375" s="370">
        <v>12</v>
      </c>
      <c r="F1375" s="371">
        <f t="shared" si="84"/>
        <v>0.12</v>
      </c>
      <c r="G1375" s="371">
        <f t="shared" si="85"/>
        <v>2</v>
      </c>
      <c r="H1375" s="371" t="str">
        <f t="shared" si="86"/>
        <v/>
      </c>
      <c r="I1375" s="371">
        <f t="shared" si="87"/>
        <v>2</v>
      </c>
    </row>
    <row r="1376" spans="1:9" x14ac:dyDescent="0.15">
      <c r="A1376" s="368" t="s">
        <v>5798</v>
      </c>
      <c r="B1376" s="368" t="s">
        <v>4535</v>
      </c>
      <c r="C1376" s="368" t="s">
        <v>485</v>
      </c>
      <c r="D1376" s="368" t="s">
        <v>4536</v>
      </c>
      <c r="E1376" s="370">
        <v>22</v>
      </c>
      <c r="F1376" s="371">
        <f t="shared" si="84"/>
        <v>0.22</v>
      </c>
      <c r="G1376" s="371">
        <f t="shared" si="85"/>
        <v>2</v>
      </c>
      <c r="H1376" s="371" t="str">
        <f t="shared" si="86"/>
        <v/>
      </c>
      <c r="I1376" s="371">
        <f t="shared" si="87"/>
        <v>2</v>
      </c>
    </row>
    <row r="1377" spans="1:9" x14ac:dyDescent="0.15">
      <c r="A1377" s="368" t="s">
        <v>5798</v>
      </c>
      <c r="B1377" s="368" t="s">
        <v>4538</v>
      </c>
      <c r="C1377" s="368" t="s">
        <v>485</v>
      </c>
      <c r="D1377" s="368" t="s">
        <v>4539</v>
      </c>
      <c r="E1377" s="370">
        <v>27</v>
      </c>
      <c r="F1377" s="371">
        <f t="shared" si="84"/>
        <v>0.27</v>
      </c>
      <c r="G1377" s="371">
        <f t="shared" si="85"/>
        <v>2</v>
      </c>
      <c r="H1377" s="371" t="str">
        <f t="shared" si="86"/>
        <v/>
      </c>
      <c r="I1377" s="371">
        <f t="shared" si="87"/>
        <v>2</v>
      </c>
    </row>
    <row r="1378" spans="1:9" x14ac:dyDescent="0.15">
      <c r="A1378" s="368" t="s">
        <v>5798</v>
      </c>
      <c r="B1378" s="368" t="s">
        <v>4540</v>
      </c>
      <c r="C1378" s="368" t="s">
        <v>485</v>
      </c>
      <c r="D1378" s="368" t="s">
        <v>4541</v>
      </c>
      <c r="E1378" s="370">
        <v>28</v>
      </c>
      <c r="F1378" s="371">
        <f t="shared" si="84"/>
        <v>0.28000000000000003</v>
      </c>
      <c r="G1378" s="371">
        <f t="shared" si="85"/>
        <v>2</v>
      </c>
      <c r="H1378" s="371" t="str">
        <f t="shared" si="86"/>
        <v/>
      </c>
      <c r="I1378" s="371">
        <f t="shared" si="87"/>
        <v>2</v>
      </c>
    </row>
    <row r="1379" spans="1:9" x14ac:dyDescent="0.15">
      <c r="A1379" s="368" t="s">
        <v>5798</v>
      </c>
      <c r="B1379" s="368" t="s">
        <v>4545</v>
      </c>
      <c r="C1379" s="368" t="s">
        <v>486</v>
      </c>
      <c r="D1379" s="368" t="s">
        <v>4546</v>
      </c>
      <c r="E1379" s="370">
        <v>77</v>
      </c>
      <c r="F1379" s="371">
        <f t="shared" si="84"/>
        <v>0.77</v>
      </c>
      <c r="G1379" s="371">
        <f t="shared" si="85"/>
        <v>2</v>
      </c>
      <c r="H1379" s="371" t="str">
        <f t="shared" si="86"/>
        <v/>
      </c>
      <c r="I1379" s="371">
        <f t="shared" si="87"/>
        <v>2</v>
      </c>
    </row>
    <row r="1380" spans="1:9" x14ac:dyDescent="0.15">
      <c r="A1380" s="368" t="s">
        <v>5798</v>
      </c>
      <c r="B1380" s="368" t="s">
        <v>4548</v>
      </c>
      <c r="C1380" s="368" t="s">
        <v>486</v>
      </c>
      <c r="D1380" s="368" t="s">
        <v>4549</v>
      </c>
      <c r="E1380" s="370">
        <v>57</v>
      </c>
      <c r="F1380" s="371">
        <f t="shared" si="84"/>
        <v>0.56999999999999995</v>
      </c>
      <c r="G1380" s="371">
        <f t="shared" si="85"/>
        <v>2</v>
      </c>
      <c r="H1380" s="371" t="str">
        <f t="shared" si="86"/>
        <v/>
      </c>
      <c r="I1380" s="371">
        <f t="shared" si="87"/>
        <v>2</v>
      </c>
    </row>
    <row r="1381" spans="1:9" x14ac:dyDescent="0.15">
      <c r="A1381" s="368" t="s">
        <v>5798</v>
      </c>
      <c r="B1381" s="368" t="s">
        <v>4551</v>
      </c>
      <c r="C1381" s="368" t="s">
        <v>486</v>
      </c>
      <c r="D1381" s="368" t="s">
        <v>4552</v>
      </c>
      <c r="E1381" s="370">
        <v>68</v>
      </c>
      <c r="F1381" s="371">
        <f t="shared" si="84"/>
        <v>0.68</v>
      </c>
      <c r="G1381" s="371">
        <f t="shared" si="85"/>
        <v>2</v>
      </c>
      <c r="H1381" s="371" t="str">
        <f t="shared" si="86"/>
        <v/>
      </c>
      <c r="I1381" s="371">
        <f t="shared" si="87"/>
        <v>2</v>
      </c>
    </row>
    <row r="1382" spans="1:9" x14ac:dyDescent="0.15">
      <c r="A1382" s="368" t="s">
        <v>5798</v>
      </c>
      <c r="B1382" s="368" t="s">
        <v>4554</v>
      </c>
      <c r="C1382" s="368" t="s">
        <v>486</v>
      </c>
      <c r="D1382" s="368" t="s">
        <v>4555</v>
      </c>
      <c r="E1382" s="370">
        <v>53</v>
      </c>
      <c r="F1382" s="371">
        <f t="shared" si="84"/>
        <v>0.53</v>
      </c>
      <c r="G1382" s="371">
        <f t="shared" si="85"/>
        <v>2</v>
      </c>
      <c r="H1382" s="371" t="str">
        <f t="shared" si="86"/>
        <v/>
      </c>
      <c r="I1382" s="371">
        <f t="shared" si="87"/>
        <v>2</v>
      </c>
    </row>
    <row r="1383" spans="1:9" x14ac:dyDescent="0.15">
      <c r="A1383" s="368" t="s">
        <v>5798</v>
      </c>
      <c r="B1383" s="368" t="s">
        <v>4557</v>
      </c>
      <c r="C1383" s="368" t="s">
        <v>486</v>
      </c>
      <c r="D1383" s="368" t="s">
        <v>4558</v>
      </c>
      <c r="E1383" s="370">
        <v>52</v>
      </c>
      <c r="F1383" s="371">
        <f t="shared" si="84"/>
        <v>0.52</v>
      </c>
      <c r="G1383" s="371">
        <f t="shared" si="85"/>
        <v>2</v>
      </c>
      <c r="H1383" s="371" t="str">
        <f t="shared" si="86"/>
        <v/>
      </c>
      <c r="I1383" s="371">
        <f t="shared" si="87"/>
        <v>2</v>
      </c>
    </row>
    <row r="1384" spans="1:9" x14ac:dyDescent="0.15">
      <c r="A1384" s="368" t="s">
        <v>5798</v>
      </c>
      <c r="B1384" s="368" t="s">
        <v>4560</v>
      </c>
      <c r="C1384" s="368" t="s">
        <v>486</v>
      </c>
      <c r="D1384" s="368" t="s">
        <v>4561</v>
      </c>
      <c r="E1384" s="370">
        <v>76</v>
      </c>
      <c r="F1384" s="371">
        <f t="shared" si="84"/>
        <v>0.76</v>
      </c>
      <c r="G1384" s="371">
        <f t="shared" si="85"/>
        <v>2</v>
      </c>
      <c r="H1384" s="371" t="str">
        <f t="shared" si="86"/>
        <v/>
      </c>
      <c r="I1384" s="371">
        <f t="shared" si="87"/>
        <v>2</v>
      </c>
    </row>
    <row r="1385" spans="1:9" x14ac:dyDescent="0.15">
      <c r="A1385" s="368" t="s">
        <v>5798</v>
      </c>
      <c r="B1385" s="368" t="s">
        <v>4563</v>
      </c>
      <c r="C1385" s="368" t="s">
        <v>486</v>
      </c>
      <c r="D1385" s="368" t="s">
        <v>2524</v>
      </c>
      <c r="E1385" s="370">
        <v>44</v>
      </c>
      <c r="F1385" s="371">
        <f t="shared" si="84"/>
        <v>0.44</v>
      </c>
      <c r="G1385" s="371">
        <f t="shared" si="85"/>
        <v>2</v>
      </c>
      <c r="H1385" s="371" t="str">
        <f t="shared" si="86"/>
        <v/>
      </c>
      <c r="I1385" s="371">
        <f t="shared" si="87"/>
        <v>2</v>
      </c>
    </row>
    <row r="1386" spans="1:9" x14ac:dyDescent="0.15">
      <c r="A1386" s="368" t="s">
        <v>5798</v>
      </c>
      <c r="B1386" s="368" t="s">
        <v>4564</v>
      </c>
      <c r="C1386" s="368" t="s">
        <v>486</v>
      </c>
      <c r="D1386" s="368" t="s">
        <v>4565</v>
      </c>
      <c r="E1386" s="370">
        <v>34</v>
      </c>
      <c r="F1386" s="371">
        <f t="shared" si="84"/>
        <v>0.34</v>
      </c>
      <c r="G1386" s="371">
        <f t="shared" si="85"/>
        <v>2</v>
      </c>
      <c r="H1386" s="371" t="str">
        <f t="shared" si="86"/>
        <v/>
      </c>
      <c r="I1386" s="371">
        <f t="shared" si="87"/>
        <v>2</v>
      </c>
    </row>
    <row r="1387" spans="1:9" x14ac:dyDescent="0.15">
      <c r="A1387" s="368" t="s">
        <v>5798</v>
      </c>
      <c r="B1387" s="368" t="s">
        <v>4566</v>
      </c>
      <c r="C1387" s="368" t="s">
        <v>486</v>
      </c>
      <c r="D1387" s="368" t="s">
        <v>4567</v>
      </c>
      <c r="E1387" s="370">
        <v>26</v>
      </c>
      <c r="F1387" s="371">
        <f t="shared" si="84"/>
        <v>0.26</v>
      </c>
      <c r="G1387" s="371">
        <f t="shared" si="85"/>
        <v>2</v>
      </c>
      <c r="H1387" s="371" t="str">
        <f t="shared" si="86"/>
        <v/>
      </c>
      <c r="I1387" s="371">
        <f t="shared" si="87"/>
        <v>2</v>
      </c>
    </row>
    <row r="1388" spans="1:9" x14ac:dyDescent="0.15">
      <c r="A1388" s="368" t="s">
        <v>5798</v>
      </c>
      <c r="B1388" s="368" t="s">
        <v>4569</v>
      </c>
      <c r="C1388" s="368" t="s">
        <v>486</v>
      </c>
      <c r="D1388" s="368" t="s">
        <v>4570</v>
      </c>
      <c r="E1388" s="370">
        <v>72</v>
      </c>
      <c r="F1388" s="371">
        <f t="shared" si="84"/>
        <v>0.72</v>
      </c>
      <c r="G1388" s="371">
        <f t="shared" si="85"/>
        <v>2</v>
      </c>
      <c r="H1388" s="371" t="str">
        <f t="shared" si="86"/>
        <v/>
      </c>
      <c r="I1388" s="371">
        <f t="shared" si="87"/>
        <v>2</v>
      </c>
    </row>
    <row r="1389" spans="1:9" x14ac:dyDescent="0.15">
      <c r="A1389" s="368" t="s">
        <v>5798</v>
      </c>
      <c r="B1389" s="368" t="s">
        <v>4572</v>
      </c>
      <c r="C1389" s="368" t="s">
        <v>486</v>
      </c>
      <c r="D1389" s="368" t="s">
        <v>4573</v>
      </c>
      <c r="E1389" s="370">
        <v>86</v>
      </c>
      <c r="F1389" s="371">
        <f t="shared" si="84"/>
        <v>0.86</v>
      </c>
      <c r="G1389" s="371">
        <f t="shared" si="85"/>
        <v>2</v>
      </c>
      <c r="H1389" s="371" t="str">
        <f t="shared" si="86"/>
        <v/>
      </c>
      <c r="I1389" s="371">
        <f t="shared" si="87"/>
        <v>2</v>
      </c>
    </row>
    <row r="1390" spans="1:9" x14ac:dyDescent="0.15">
      <c r="A1390" s="368" t="s">
        <v>5798</v>
      </c>
      <c r="B1390" s="368" t="s">
        <v>4575</v>
      </c>
      <c r="C1390" s="368" t="s">
        <v>486</v>
      </c>
      <c r="D1390" s="368" t="s">
        <v>4576</v>
      </c>
      <c r="E1390" s="370">
        <v>58</v>
      </c>
      <c r="F1390" s="371">
        <f t="shared" si="84"/>
        <v>0.57999999999999996</v>
      </c>
      <c r="G1390" s="371">
        <f t="shared" si="85"/>
        <v>2</v>
      </c>
      <c r="H1390" s="371" t="str">
        <f t="shared" si="86"/>
        <v/>
      </c>
      <c r="I1390" s="371">
        <f t="shared" si="87"/>
        <v>2</v>
      </c>
    </row>
    <row r="1391" spans="1:9" x14ac:dyDescent="0.15">
      <c r="A1391" s="368" t="s">
        <v>5798</v>
      </c>
      <c r="B1391" s="368" t="s">
        <v>4578</v>
      </c>
      <c r="C1391" s="368" t="s">
        <v>486</v>
      </c>
      <c r="D1391" s="368" t="s">
        <v>4579</v>
      </c>
      <c r="E1391" s="370">
        <v>34</v>
      </c>
      <c r="F1391" s="371">
        <f t="shared" si="84"/>
        <v>0.34</v>
      </c>
      <c r="G1391" s="371">
        <f t="shared" si="85"/>
        <v>2</v>
      </c>
      <c r="H1391" s="371" t="str">
        <f t="shared" si="86"/>
        <v/>
      </c>
      <c r="I1391" s="371">
        <f t="shared" si="87"/>
        <v>2</v>
      </c>
    </row>
    <row r="1392" spans="1:9" x14ac:dyDescent="0.15">
      <c r="A1392" s="368" t="s">
        <v>5798</v>
      </c>
      <c r="B1392" s="368" t="s">
        <v>4581</v>
      </c>
      <c r="C1392" s="368" t="s">
        <v>486</v>
      </c>
      <c r="D1392" s="368" t="s">
        <v>4582</v>
      </c>
      <c r="E1392" s="370">
        <v>30</v>
      </c>
      <c r="F1392" s="371">
        <f t="shared" si="84"/>
        <v>0.3</v>
      </c>
      <c r="G1392" s="371">
        <f t="shared" si="85"/>
        <v>2</v>
      </c>
      <c r="H1392" s="371" t="str">
        <f t="shared" si="86"/>
        <v/>
      </c>
      <c r="I1392" s="371">
        <f t="shared" si="87"/>
        <v>2</v>
      </c>
    </row>
    <row r="1393" spans="1:9" x14ac:dyDescent="0.15">
      <c r="A1393" s="368" t="s">
        <v>5798</v>
      </c>
      <c r="B1393" s="368" t="s">
        <v>4584</v>
      </c>
      <c r="C1393" s="368" t="s">
        <v>486</v>
      </c>
      <c r="D1393" s="368" t="s">
        <v>4585</v>
      </c>
      <c r="E1393" s="370">
        <v>76</v>
      </c>
      <c r="F1393" s="371">
        <f t="shared" si="84"/>
        <v>0.76</v>
      </c>
      <c r="G1393" s="371">
        <f t="shared" si="85"/>
        <v>2</v>
      </c>
      <c r="H1393" s="371" t="str">
        <f t="shared" si="86"/>
        <v/>
      </c>
      <c r="I1393" s="371">
        <f t="shared" si="87"/>
        <v>2</v>
      </c>
    </row>
    <row r="1394" spans="1:9" x14ac:dyDescent="0.15">
      <c r="A1394" s="368" t="s">
        <v>5798</v>
      </c>
      <c r="B1394" s="368" t="s">
        <v>4587</v>
      </c>
      <c r="C1394" s="368" t="s">
        <v>486</v>
      </c>
      <c r="D1394" s="368" t="s">
        <v>4588</v>
      </c>
      <c r="E1394" s="370">
        <v>79</v>
      </c>
      <c r="F1394" s="371">
        <f t="shared" si="84"/>
        <v>0.79</v>
      </c>
      <c r="G1394" s="371">
        <f t="shared" si="85"/>
        <v>2</v>
      </c>
      <c r="H1394" s="371" t="str">
        <f t="shared" si="86"/>
        <v/>
      </c>
      <c r="I1394" s="371">
        <f t="shared" si="87"/>
        <v>2</v>
      </c>
    </row>
    <row r="1395" spans="1:9" x14ac:dyDescent="0.15">
      <c r="A1395" s="368" t="s">
        <v>5798</v>
      </c>
      <c r="B1395" s="368" t="s">
        <v>4590</v>
      </c>
      <c r="C1395" s="368" t="s">
        <v>486</v>
      </c>
      <c r="D1395" s="368" t="s">
        <v>4591</v>
      </c>
      <c r="E1395" s="370">
        <v>48</v>
      </c>
      <c r="F1395" s="371">
        <f t="shared" si="84"/>
        <v>0.48</v>
      </c>
      <c r="G1395" s="371">
        <f t="shared" si="85"/>
        <v>2</v>
      </c>
      <c r="H1395" s="371" t="str">
        <f t="shared" si="86"/>
        <v/>
      </c>
      <c r="I1395" s="371">
        <f t="shared" si="87"/>
        <v>2</v>
      </c>
    </row>
    <row r="1396" spans="1:9" x14ac:dyDescent="0.15">
      <c r="A1396" s="368" t="s">
        <v>5798</v>
      </c>
      <c r="B1396" s="368" t="s">
        <v>4593</v>
      </c>
      <c r="C1396" s="368" t="s">
        <v>486</v>
      </c>
      <c r="D1396" s="368" t="s">
        <v>4594</v>
      </c>
      <c r="E1396" s="370">
        <v>58</v>
      </c>
      <c r="F1396" s="371">
        <f t="shared" si="84"/>
        <v>0.57999999999999996</v>
      </c>
      <c r="G1396" s="371">
        <f t="shared" si="85"/>
        <v>2</v>
      </c>
      <c r="H1396" s="371" t="str">
        <f t="shared" si="86"/>
        <v/>
      </c>
      <c r="I1396" s="371">
        <f t="shared" si="87"/>
        <v>2</v>
      </c>
    </row>
    <row r="1397" spans="1:9" x14ac:dyDescent="0.15">
      <c r="A1397" s="368" t="s">
        <v>5798</v>
      </c>
      <c r="B1397" s="368" t="s">
        <v>4596</v>
      </c>
      <c r="C1397" s="368" t="s">
        <v>486</v>
      </c>
      <c r="D1397" s="368" t="s">
        <v>4597</v>
      </c>
      <c r="E1397" s="370">
        <v>20</v>
      </c>
      <c r="F1397" s="371">
        <f t="shared" si="84"/>
        <v>0.2</v>
      </c>
      <c r="G1397" s="371">
        <f t="shared" si="85"/>
        <v>2</v>
      </c>
      <c r="H1397" s="371" t="str">
        <f t="shared" si="86"/>
        <v/>
      </c>
      <c r="I1397" s="371">
        <f t="shared" si="87"/>
        <v>2</v>
      </c>
    </row>
    <row r="1398" spans="1:9" x14ac:dyDescent="0.15">
      <c r="A1398" s="368" t="s">
        <v>5798</v>
      </c>
      <c r="B1398" s="368" t="s">
        <v>4599</v>
      </c>
      <c r="C1398" s="368" t="s">
        <v>486</v>
      </c>
      <c r="D1398" s="368" t="s">
        <v>4600</v>
      </c>
      <c r="E1398" s="370">
        <v>36</v>
      </c>
      <c r="F1398" s="371">
        <f t="shared" si="84"/>
        <v>0.36</v>
      </c>
      <c r="G1398" s="371">
        <f t="shared" si="85"/>
        <v>2</v>
      </c>
      <c r="H1398" s="371" t="str">
        <f t="shared" si="86"/>
        <v/>
      </c>
      <c r="I1398" s="371">
        <f t="shared" si="87"/>
        <v>2</v>
      </c>
    </row>
    <row r="1399" spans="1:9" x14ac:dyDescent="0.15">
      <c r="A1399" s="368" t="s">
        <v>5798</v>
      </c>
      <c r="B1399" s="368" t="s">
        <v>4602</v>
      </c>
      <c r="C1399" s="368" t="s">
        <v>486</v>
      </c>
      <c r="D1399" s="368" t="s">
        <v>4603</v>
      </c>
      <c r="E1399" s="370">
        <v>29</v>
      </c>
      <c r="F1399" s="371">
        <f t="shared" si="84"/>
        <v>0.28999999999999998</v>
      </c>
      <c r="G1399" s="371">
        <f t="shared" si="85"/>
        <v>2</v>
      </c>
      <c r="H1399" s="371" t="str">
        <f t="shared" si="86"/>
        <v/>
      </c>
      <c r="I1399" s="371">
        <f t="shared" si="87"/>
        <v>2</v>
      </c>
    </row>
    <row r="1400" spans="1:9" x14ac:dyDescent="0.15">
      <c r="A1400" s="368" t="s">
        <v>5798</v>
      </c>
      <c r="B1400" s="368" t="s">
        <v>4605</v>
      </c>
      <c r="C1400" s="368" t="s">
        <v>486</v>
      </c>
      <c r="D1400" s="368" t="s">
        <v>4606</v>
      </c>
      <c r="E1400" s="370">
        <v>32</v>
      </c>
      <c r="F1400" s="371">
        <f t="shared" si="84"/>
        <v>0.32</v>
      </c>
      <c r="G1400" s="371">
        <f t="shared" si="85"/>
        <v>2</v>
      </c>
      <c r="H1400" s="371" t="str">
        <f t="shared" si="86"/>
        <v/>
      </c>
      <c r="I1400" s="371">
        <f t="shared" si="87"/>
        <v>2</v>
      </c>
    </row>
    <row r="1401" spans="1:9" x14ac:dyDescent="0.15">
      <c r="A1401" s="368" t="s">
        <v>5798</v>
      </c>
      <c r="B1401" s="368" t="s">
        <v>4608</v>
      </c>
      <c r="C1401" s="368" t="s">
        <v>486</v>
      </c>
      <c r="D1401" s="368" t="s">
        <v>4609</v>
      </c>
      <c r="E1401" s="370">
        <v>20</v>
      </c>
      <c r="F1401" s="371">
        <f t="shared" si="84"/>
        <v>0.2</v>
      </c>
      <c r="G1401" s="371">
        <f t="shared" si="85"/>
        <v>2</v>
      </c>
      <c r="H1401" s="371" t="str">
        <f t="shared" si="86"/>
        <v/>
      </c>
      <c r="I1401" s="371">
        <f t="shared" si="87"/>
        <v>2</v>
      </c>
    </row>
    <row r="1402" spans="1:9" x14ac:dyDescent="0.15">
      <c r="A1402" s="368" t="s">
        <v>5798</v>
      </c>
      <c r="B1402" s="368" t="s">
        <v>4613</v>
      </c>
      <c r="C1402" s="368" t="s">
        <v>487</v>
      </c>
      <c r="D1402" s="368" t="s">
        <v>4614</v>
      </c>
      <c r="E1402" s="370">
        <v>56</v>
      </c>
      <c r="F1402" s="371">
        <f t="shared" si="84"/>
        <v>0.56000000000000005</v>
      </c>
      <c r="G1402" s="371">
        <f t="shared" si="85"/>
        <v>2</v>
      </c>
      <c r="H1402" s="371" t="str">
        <f t="shared" si="86"/>
        <v/>
      </c>
      <c r="I1402" s="371">
        <f t="shared" si="87"/>
        <v>2</v>
      </c>
    </row>
    <row r="1403" spans="1:9" x14ac:dyDescent="0.15">
      <c r="A1403" s="368" t="s">
        <v>5798</v>
      </c>
      <c r="B1403" s="368" t="s">
        <v>4616</v>
      </c>
      <c r="C1403" s="368" t="s">
        <v>487</v>
      </c>
      <c r="D1403" s="368" t="s">
        <v>4617</v>
      </c>
      <c r="E1403" s="370">
        <v>70</v>
      </c>
      <c r="F1403" s="371">
        <f t="shared" si="84"/>
        <v>0.7</v>
      </c>
      <c r="G1403" s="371">
        <f t="shared" si="85"/>
        <v>2</v>
      </c>
      <c r="H1403" s="371" t="str">
        <f t="shared" si="86"/>
        <v/>
      </c>
      <c r="I1403" s="371">
        <f t="shared" si="87"/>
        <v>2</v>
      </c>
    </row>
    <row r="1404" spans="1:9" x14ac:dyDescent="0.15">
      <c r="A1404" s="368" t="s">
        <v>5798</v>
      </c>
      <c r="B1404" s="368" t="s">
        <v>4619</v>
      </c>
      <c r="C1404" s="368" t="s">
        <v>487</v>
      </c>
      <c r="D1404" s="368" t="s">
        <v>4620</v>
      </c>
      <c r="E1404" s="370">
        <v>62</v>
      </c>
      <c r="F1404" s="371">
        <f t="shared" si="84"/>
        <v>0.62</v>
      </c>
      <c r="G1404" s="371">
        <f t="shared" si="85"/>
        <v>2</v>
      </c>
      <c r="H1404" s="371" t="str">
        <f t="shared" si="86"/>
        <v/>
      </c>
      <c r="I1404" s="371">
        <f t="shared" si="87"/>
        <v>2</v>
      </c>
    </row>
    <row r="1405" spans="1:9" x14ac:dyDescent="0.15">
      <c r="A1405" s="368" t="s">
        <v>5798</v>
      </c>
      <c r="B1405" s="368" t="s">
        <v>4622</v>
      </c>
      <c r="C1405" s="368" t="s">
        <v>487</v>
      </c>
      <c r="D1405" s="368" t="s">
        <v>4623</v>
      </c>
      <c r="E1405" s="370">
        <v>32</v>
      </c>
      <c r="F1405" s="371">
        <f t="shared" si="84"/>
        <v>0.32</v>
      </c>
      <c r="G1405" s="371">
        <f t="shared" si="85"/>
        <v>2</v>
      </c>
      <c r="H1405" s="371" t="str">
        <f t="shared" si="86"/>
        <v/>
      </c>
      <c r="I1405" s="371">
        <f t="shared" si="87"/>
        <v>2</v>
      </c>
    </row>
    <row r="1406" spans="1:9" x14ac:dyDescent="0.15">
      <c r="A1406" s="368" t="s">
        <v>5798</v>
      </c>
      <c r="B1406" s="368" t="s">
        <v>4625</v>
      </c>
      <c r="C1406" s="368" t="s">
        <v>487</v>
      </c>
      <c r="D1406" s="368" t="s">
        <v>4626</v>
      </c>
      <c r="E1406" s="370">
        <v>75</v>
      </c>
      <c r="F1406" s="371">
        <f t="shared" si="84"/>
        <v>0.75</v>
      </c>
      <c r="G1406" s="371">
        <f t="shared" si="85"/>
        <v>2</v>
      </c>
      <c r="H1406" s="371" t="str">
        <f t="shared" si="86"/>
        <v/>
      </c>
      <c r="I1406" s="371">
        <f t="shared" si="87"/>
        <v>2</v>
      </c>
    </row>
    <row r="1407" spans="1:9" x14ac:dyDescent="0.15">
      <c r="A1407" s="368" t="s">
        <v>5798</v>
      </c>
      <c r="B1407" s="368" t="s">
        <v>4628</v>
      </c>
      <c r="C1407" s="368" t="s">
        <v>487</v>
      </c>
      <c r="D1407" s="368" t="s">
        <v>4629</v>
      </c>
      <c r="E1407" s="370">
        <v>83</v>
      </c>
      <c r="F1407" s="371">
        <f t="shared" si="84"/>
        <v>0.83</v>
      </c>
      <c r="G1407" s="371">
        <f t="shared" si="85"/>
        <v>2</v>
      </c>
      <c r="H1407" s="371" t="str">
        <f t="shared" si="86"/>
        <v/>
      </c>
      <c r="I1407" s="371">
        <f t="shared" si="87"/>
        <v>2</v>
      </c>
    </row>
    <row r="1408" spans="1:9" x14ac:dyDescent="0.15">
      <c r="A1408" s="368" t="s">
        <v>5798</v>
      </c>
      <c r="B1408" s="368" t="s">
        <v>4631</v>
      </c>
      <c r="C1408" s="368" t="s">
        <v>487</v>
      </c>
      <c r="D1408" s="368" t="s">
        <v>4632</v>
      </c>
      <c r="E1408" s="370">
        <v>54</v>
      </c>
      <c r="F1408" s="371">
        <f t="shared" si="84"/>
        <v>0.54</v>
      </c>
      <c r="G1408" s="371">
        <f t="shared" si="85"/>
        <v>2</v>
      </c>
      <c r="H1408" s="371" t="str">
        <f t="shared" si="86"/>
        <v/>
      </c>
      <c r="I1408" s="371">
        <f t="shared" si="87"/>
        <v>2</v>
      </c>
    </row>
    <row r="1409" spans="1:9" x14ac:dyDescent="0.15">
      <c r="A1409" s="368" t="s">
        <v>5798</v>
      </c>
      <c r="B1409" s="368" t="s">
        <v>4634</v>
      </c>
      <c r="C1409" s="368" t="s">
        <v>487</v>
      </c>
      <c r="D1409" s="368" t="s">
        <v>4635</v>
      </c>
      <c r="E1409" s="370">
        <v>62</v>
      </c>
      <c r="F1409" s="371">
        <f t="shared" si="84"/>
        <v>0.62</v>
      </c>
      <c r="G1409" s="371">
        <f t="shared" si="85"/>
        <v>2</v>
      </c>
      <c r="H1409" s="371" t="str">
        <f t="shared" si="86"/>
        <v/>
      </c>
      <c r="I1409" s="371">
        <f t="shared" si="87"/>
        <v>2</v>
      </c>
    </row>
    <row r="1410" spans="1:9" x14ac:dyDescent="0.15">
      <c r="A1410" s="368" t="s">
        <v>5798</v>
      </c>
      <c r="B1410" s="368" t="s">
        <v>4637</v>
      </c>
      <c r="C1410" s="368" t="s">
        <v>487</v>
      </c>
      <c r="D1410" s="368" t="s">
        <v>4638</v>
      </c>
      <c r="E1410" s="370">
        <v>32</v>
      </c>
      <c r="F1410" s="371">
        <f t="shared" ref="F1410:F1473" si="88">IF(A1410="都道府県",E1410/100000,IF(A1410="市区町村",E1410/100,"エラー"))</f>
        <v>0.32</v>
      </c>
      <c r="G1410" s="371">
        <f t="shared" ref="G1410:G1473" si="89">IF(F1410&lt;&gt;"エラー",IF(F1410&gt;=$N$16,1,IF(F1410&lt;=$N$18,3,2)),"エラー")</f>
        <v>2</v>
      </c>
      <c r="H1410" s="371" t="str">
        <f t="shared" ref="H1410:H1473" si="90">IF(_xlfn.IFNA(VLOOKUP(B1410,$T:$T,1,0),"")="","","〇")</f>
        <v/>
      </c>
      <c r="I1410" s="371">
        <f t="shared" ref="I1410:I1473" si="91">IF(H1410="〇",1,G1410)</f>
        <v>2</v>
      </c>
    </row>
    <row r="1411" spans="1:9" x14ac:dyDescent="0.15">
      <c r="A1411" s="368" t="s">
        <v>5798</v>
      </c>
      <c r="B1411" s="368" t="s">
        <v>4640</v>
      </c>
      <c r="C1411" s="368" t="s">
        <v>487</v>
      </c>
      <c r="D1411" s="368" t="s">
        <v>4641</v>
      </c>
      <c r="E1411" s="370">
        <v>50</v>
      </c>
      <c r="F1411" s="371">
        <f t="shared" si="88"/>
        <v>0.5</v>
      </c>
      <c r="G1411" s="371">
        <f t="shared" si="89"/>
        <v>2</v>
      </c>
      <c r="H1411" s="371" t="str">
        <f t="shared" si="90"/>
        <v/>
      </c>
      <c r="I1411" s="371">
        <f t="shared" si="91"/>
        <v>2</v>
      </c>
    </row>
    <row r="1412" spans="1:9" x14ac:dyDescent="0.15">
      <c r="A1412" s="368" t="s">
        <v>5798</v>
      </c>
      <c r="B1412" s="368" t="s">
        <v>4643</v>
      </c>
      <c r="C1412" s="368" t="s">
        <v>487</v>
      </c>
      <c r="D1412" s="368" t="s">
        <v>4644</v>
      </c>
      <c r="E1412" s="370">
        <v>40</v>
      </c>
      <c r="F1412" s="371">
        <f t="shared" si="88"/>
        <v>0.4</v>
      </c>
      <c r="G1412" s="371">
        <f t="shared" si="89"/>
        <v>2</v>
      </c>
      <c r="H1412" s="371" t="str">
        <f t="shared" si="90"/>
        <v/>
      </c>
      <c r="I1412" s="371">
        <f t="shared" si="91"/>
        <v>2</v>
      </c>
    </row>
    <row r="1413" spans="1:9" x14ac:dyDescent="0.15">
      <c r="A1413" s="368" t="s">
        <v>5798</v>
      </c>
      <c r="B1413" s="368" t="s">
        <v>4646</v>
      </c>
      <c r="C1413" s="368" t="s">
        <v>487</v>
      </c>
      <c r="D1413" s="368" t="s">
        <v>4647</v>
      </c>
      <c r="E1413" s="370">
        <v>77</v>
      </c>
      <c r="F1413" s="371">
        <f t="shared" si="88"/>
        <v>0.77</v>
      </c>
      <c r="G1413" s="371">
        <f t="shared" si="89"/>
        <v>2</v>
      </c>
      <c r="H1413" s="371" t="str">
        <f t="shared" si="90"/>
        <v/>
      </c>
      <c r="I1413" s="371">
        <f t="shared" si="91"/>
        <v>2</v>
      </c>
    </row>
    <row r="1414" spans="1:9" x14ac:dyDescent="0.15">
      <c r="A1414" s="368" t="s">
        <v>5798</v>
      </c>
      <c r="B1414" s="368" t="s">
        <v>4649</v>
      </c>
      <c r="C1414" s="368" t="s">
        <v>487</v>
      </c>
      <c r="D1414" s="368" t="s">
        <v>4650</v>
      </c>
      <c r="E1414" s="370">
        <v>54</v>
      </c>
      <c r="F1414" s="371">
        <f t="shared" si="88"/>
        <v>0.54</v>
      </c>
      <c r="G1414" s="371">
        <f t="shared" si="89"/>
        <v>2</v>
      </c>
      <c r="H1414" s="371" t="str">
        <f t="shared" si="90"/>
        <v/>
      </c>
      <c r="I1414" s="371">
        <f t="shared" si="91"/>
        <v>2</v>
      </c>
    </row>
    <row r="1415" spans="1:9" x14ac:dyDescent="0.15">
      <c r="A1415" s="368" t="s">
        <v>5798</v>
      </c>
      <c r="B1415" s="368" t="s">
        <v>4652</v>
      </c>
      <c r="C1415" s="368" t="s">
        <v>487</v>
      </c>
      <c r="D1415" s="368" t="s">
        <v>4653</v>
      </c>
      <c r="E1415" s="370">
        <v>24</v>
      </c>
      <c r="F1415" s="371">
        <f t="shared" si="88"/>
        <v>0.24</v>
      </c>
      <c r="G1415" s="371">
        <f t="shared" si="89"/>
        <v>2</v>
      </c>
      <c r="H1415" s="371" t="str">
        <f t="shared" si="90"/>
        <v/>
      </c>
      <c r="I1415" s="371">
        <f t="shared" si="91"/>
        <v>2</v>
      </c>
    </row>
    <row r="1416" spans="1:9" x14ac:dyDescent="0.15">
      <c r="A1416" s="368" t="s">
        <v>5798</v>
      </c>
      <c r="B1416" s="368" t="s">
        <v>4655</v>
      </c>
      <c r="C1416" s="368" t="s">
        <v>487</v>
      </c>
      <c r="D1416" s="368" t="s">
        <v>4656</v>
      </c>
      <c r="E1416" s="370">
        <v>61</v>
      </c>
      <c r="F1416" s="371">
        <f t="shared" si="88"/>
        <v>0.61</v>
      </c>
      <c r="G1416" s="371">
        <f t="shared" si="89"/>
        <v>2</v>
      </c>
      <c r="H1416" s="371" t="str">
        <f t="shared" si="90"/>
        <v/>
      </c>
      <c r="I1416" s="371">
        <f t="shared" si="91"/>
        <v>2</v>
      </c>
    </row>
    <row r="1417" spans="1:9" x14ac:dyDescent="0.15">
      <c r="A1417" s="368" t="s">
        <v>5798</v>
      </c>
      <c r="B1417" s="368" t="s">
        <v>4658</v>
      </c>
      <c r="C1417" s="368" t="s">
        <v>487</v>
      </c>
      <c r="D1417" s="368" t="s">
        <v>4659</v>
      </c>
      <c r="E1417" s="370">
        <v>11</v>
      </c>
      <c r="F1417" s="371">
        <f t="shared" si="88"/>
        <v>0.11</v>
      </c>
      <c r="G1417" s="371">
        <f t="shared" si="89"/>
        <v>2</v>
      </c>
      <c r="H1417" s="371" t="str">
        <f t="shared" si="90"/>
        <v/>
      </c>
      <c r="I1417" s="371">
        <f t="shared" si="91"/>
        <v>2</v>
      </c>
    </row>
    <row r="1418" spans="1:9" x14ac:dyDescent="0.15">
      <c r="A1418" s="368" t="s">
        <v>5798</v>
      </c>
      <c r="B1418" s="368" t="s">
        <v>4661</v>
      </c>
      <c r="C1418" s="368" t="s">
        <v>487</v>
      </c>
      <c r="D1418" s="368" t="s">
        <v>4662</v>
      </c>
      <c r="E1418" s="370">
        <v>44</v>
      </c>
      <c r="F1418" s="371">
        <f t="shared" si="88"/>
        <v>0.44</v>
      </c>
      <c r="G1418" s="371">
        <f t="shared" si="89"/>
        <v>2</v>
      </c>
      <c r="H1418" s="371" t="str">
        <f t="shared" si="90"/>
        <v/>
      </c>
      <c r="I1418" s="371">
        <f t="shared" si="91"/>
        <v>2</v>
      </c>
    </row>
    <row r="1419" spans="1:9" x14ac:dyDescent="0.15">
      <c r="A1419" s="368" t="s">
        <v>5798</v>
      </c>
      <c r="B1419" s="368" t="s">
        <v>4664</v>
      </c>
      <c r="C1419" s="368" t="s">
        <v>487</v>
      </c>
      <c r="D1419" s="368" t="s">
        <v>4665</v>
      </c>
      <c r="E1419" s="370">
        <v>40</v>
      </c>
      <c r="F1419" s="371">
        <f t="shared" si="88"/>
        <v>0.4</v>
      </c>
      <c r="G1419" s="371">
        <f t="shared" si="89"/>
        <v>2</v>
      </c>
      <c r="H1419" s="371" t="str">
        <f t="shared" si="90"/>
        <v/>
      </c>
      <c r="I1419" s="371">
        <f t="shared" si="91"/>
        <v>2</v>
      </c>
    </row>
    <row r="1420" spans="1:9" x14ac:dyDescent="0.15">
      <c r="A1420" s="368" t="s">
        <v>5798</v>
      </c>
      <c r="B1420" s="368" t="s">
        <v>4667</v>
      </c>
      <c r="C1420" s="368" t="s">
        <v>487</v>
      </c>
      <c r="D1420" s="368" t="s">
        <v>4668</v>
      </c>
      <c r="E1420" s="370">
        <v>16</v>
      </c>
      <c r="F1420" s="371">
        <f t="shared" si="88"/>
        <v>0.16</v>
      </c>
      <c r="G1420" s="371">
        <f t="shared" si="89"/>
        <v>2</v>
      </c>
      <c r="H1420" s="371" t="str">
        <f t="shared" si="90"/>
        <v/>
      </c>
      <c r="I1420" s="371">
        <f t="shared" si="91"/>
        <v>2</v>
      </c>
    </row>
    <row r="1421" spans="1:9" x14ac:dyDescent="0.15">
      <c r="A1421" s="368" t="s">
        <v>5798</v>
      </c>
      <c r="B1421" s="368" t="s">
        <v>4672</v>
      </c>
      <c r="C1421" s="368" t="s">
        <v>488</v>
      </c>
      <c r="D1421" s="368" t="s">
        <v>4673</v>
      </c>
      <c r="E1421" s="370">
        <v>77</v>
      </c>
      <c r="F1421" s="371">
        <f t="shared" si="88"/>
        <v>0.77</v>
      </c>
      <c r="G1421" s="371">
        <f t="shared" si="89"/>
        <v>2</v>
      </c>
      <c r="H1421" s="371" t="str">
        <f t="shared" si="90"/>
        <v/>
      </c>
      <c r="I1421" s="371">
        <f t="shared" si="91"/>
        <v>2</v>
      </c>
    </row>
    <row r="1422" spans="1:9" x14ac:dyDescent="0.15">
      <c r="A1422" s="368" t="s">
        <v>5798</v>
      </c>
      <c r="B1422" s="368" t="s">
        <v>4675</v>
      </c>
      <c r="C1422" s="368" t="s">
        <v>488</v>
      </c>
      <c r="D1422" s="368" t="s">
        <v>4676</v>
      </c>
      <c r="E1422" s="370">
        <v>63</v>
      </c>
      <c r="F1422" s="371">
        <f t="shared" si="88"/>
        <v>0.63</v>
      </c>
      <c r="G1422" s="371">
        <f t="shared" si="89"/>
        <v>2</v>
      </c>
      <c r="H1422" s="371" t="str">
        <f t="shared" si="90"/>
        <v/>
      </c>
      <c r="I1422" s="371">
        <f t="shared" si="91"/>
        <v>2</v>
      </c>
    </row>
    <row r="1423" spans="1:9" x14ac:dyDescent="0.15">
      <c r="A1423" s="368" t="s">
        <v>5798</v>
      </c>
      <c r="B1423" s="368" t="s">
        <v>4678</v>
      </c>
      <c r="C1423" s="368" t="s">
        <v>488</v>
      </c>
      <c r="D1423" s="368" t="s">
        <v>4679</v>
      </c>
      <c r="E1423" s="370">
        <v>56</v>
      </c>
      <c r="F1423" s="371">
        <f t="shared" si="88"/>
        <v>0.56000000000000005</v>
      </c>
      <c r="G1423" s="371">
        <f t="shared" si="89"/>
        <v>2</v>
      </c>
      <c r="H1423" s="371" t="str">
        <f t="shared" si="90"/>
        <v/>
      </c>
      <c r="I1423" s="371">
        <f t="shared" si="91"/>
        <v>2</v>
      </c>
    </row>
    <row r="1424" spans="1:9" x14ac:dyDescent="0.15">
      <c r="A1424" s="368" t="s">
        <v>5798</v>
      </c>
      <c r="B1424" s="368" t="s">
        <v>4681</v>
      </c>
      <c r="C1424" s="368" t="s">
        <v>488</v>
      </c>
      <c r="D1424" s="368" t="s">
        <v>4682</v>
      </c>
      <c r="E1424" s="370">
        <v>75</v>
      </c>
      <c r="F1424" s="371">
        <f t="shared" si="88"/>
        <v>0.75</v>
      </c>
      <c r="G1424" s="371">
        <f t="shared" si="89"/>
        <v>2</v>
      </c>
      <c r="H1424" s="371" t="str">
        <f t="shared" si="90"/>
        <v/>
      </c>
      <c r="I1424" s="371">
        <f t="shared" si="91"/>
        <v>2</v>
      </c>
    </row>
    <row r="1425" spans="1:9" x14ac:dyDescent="0.15">
      <c r="A1425" s="368" t="s">
        <v>5798</v>
      </c>
      <c r="B1425" s="368" t="s">
        <v>4684</v>
      </c>
      <c r="C1425" s="368" t="s">
        <v>488</v>
      </c>
      <c r="D1425" s="368" t="s">
        <v>4685</v>
      </c>
      <c r="E1425" s="370">
        <v>37</v>
      </c>
      <c r="F1425" s="371">
        <f t="shared" si="88"/>
        <v>0.37</v>
      </c>
      <c r="G1425" s="371">
        <f t="shared" si="89"/>
        <v>2</v>
      </c>
      <c r="H1425" s="371" t="str">
        <f t="shared" si="90"/>
        <v/>
      </c>
      <c r="I1425" s="371">
        <f t="shared" si="91"/>
        <v>2</v>
      </c>
    </row>
    <row r="1426" spans="1:9" x14ac:dyDescent="0.15">
      <c r="A1426" s="368" t="s">
        <v>5798</v>
      </c>
      <c r="B1426" s="368" t="s">
        <v>4687</v>
      </c>
      <c r="C1426" s="368" t="s">
        <v>488</v>
      </c>
      <c r="D1426" s="368" t="s">
        <v>4688</v>
      </c>
      <c r="E1426" s="370">
        <v>36</v>
      </c>
      <c r="F1426" s="371">
        <f t="shared" si="88"/>
        <v>0.36</v>
      </c>
      <c r="G1426" s="371">
        <f t="shared" si="89"/>
        <v>2</v>
      </c>
      <c r="H1426" s="371" t="str">
        <f t="shared" si="90"/>
        <v/>
      </c>
      <c r="I1426" s="371">
        <f t="shared" si="91"/>
        <v>2</v>
      </c>
    </row>
    <row r="1427" spans="1:9" x14ac:dyDescent="0.15">
      <c r="A1427" s="368" t="s">
        <v>5798</v>
      </c>
      <c r="B1427" s="368" t="s">
        <v>4690</v>
      </c>
      <c r="C1427" s="368" t="s">
        <v>488</v>
      </c>
      <c r="D1427" s="368" t="s">
        <v>4691</v>
      </c>
      <c r="E1427" s="370">
        <v>31</v>
      </c>
      <c r="F1427" s="371">
        <f t="shared" si="88"/>
        <v>0.31</v>
      </c>
      <c r="G1427" s="371">
        <f t="shared" si="89"/>
        <v>2</v>
      </c>
      <c r="H1427" s="371" t="str">
        <f t="shared" si="90"/>
        <v/>
      </c>
      <c r="I1427" s="371">
        <f t="shared" si="91"/>
        <v>2</v>
      </c>
    </row>
    <row r="1428" spans="1:9" x14ac:dyDescent="0.15">
      <c r="A1428" s="368" t="s">
        <v>5798</v>
      </c>
      <c r="B1428" s="368" t="s">
        <v>4693</v>
      </c>
      <c r="C1428" s="368" t="s">
        <v>488</v>
      </c>
      <c r="D1428" s="368" t="s">
        <v>4694</v>
      </c>
      <c r="E1428" s="370">
        <v>24</v>
      </c>
      <c r="F1428" s="371">
        <f t="shared" si="88"/>
        <v>0.24</v>
      </c>
      <c r="G1428" s="371">
        <f t="shared" si="89"/>
        <v>2</v>
      </c>
      <c r="H1428" s="371" t="str">
        <f t="shared" si="90"/>
        <v/>
      </c>
      <c r="I1428" s="371">
        <f t="shared" si="91"/>
        <v>2</v>
      </c>
    </row>
    <row r="1429" spans="1:9" x14ac:dyDescent="0.15">
      <c r="A1429" s="368" t="s">
        <v>5798</v>
      </c>
      <c r="B1429" s="368" t="s">
        <v>4695</v>
      </c>
      <c r="C1429" s="368" t="s">
        <v>488</v>
      </c>
      <c r="D1429" s="368" t="s">
        <v>4696</v>
      </c>
      <c r="E1429" s="370">
        <v>23</v>
      </c>
      <c r="F1429" s="371">
        <f t="shared" si="88"/>
        <v>0.23</v>
      </c>
      <c r="G1429" s="371">
        <f t="shared" si="89"/>
        <v>2</v>
      </c>
      <c r="H1429" s="371" t="str">
        <f t="shared" si="90"/>
        <v/>
      </c>
      <c r="I1429" s="371">
        <f t="shared" si="91"/>
        <v>2</v>
      </c>
    </row>
    <row r="1430" spans="1:9" x14ac:dyDescent="0.15">
      <c r="A1430" s="368" t="s">
        <v>5798</v>
      </c>
      <c r="B1430" s="368" t="s">
        <v>4698</v>
      </c>
      <c r="C1430" s="368" t="s">
        <v>488</v>
      </c>
      <c r="D1430" s="368" t="s">
        <v>4699</v>
      </c>
      <c r="E1430" s="370">
        <v>15</v>
      </c>
      <c r="F1430" s="371">
        <f t="shared" si="88"/>
        <v>0.15</v>
      </c>
      <c r="G1430" s="371">
        <f t="shared" si="89"/>
        <v>2</v>
      </c>
      <c r="H1430" s="371" t="str">
        <f t="shared" si="90"/>
        <v/>
      </c>
      <c r="I1430" s="371">
        <f t="shared" si="91"/>
        <v>2</v>
      </c>
    </row>
    <row r="1431" spans="1:9" x14ac:dyDescent="0.15">
      <c r="A1431" s="368" t="s">
        <v>5798</v>
      </c>
      <c r="B1431" s="368" t="s">
        <v>4701</v>
      </c>
      <c r="C1431" s="368" t="s">
        <v>488</v>
      </c>
      <c r="D1431" s="368" t="s">
        <v>4702</v>
      </c>
      <c r="E1431" s="370">
        <v>15</v>
      </c>
      <c r="F1431" s="371">
        <f t="shared" si="88"/>
        <v>0.15</v>
      </c>
      <c r="G1431" s="371">
        <f t="shared" si="89"/>
        <v>2</v>
      </c>
      <c r="H1431" s="371" t="str">
        <f t="shared" si="90"/>
        <v/>
      </c>
      <c r="I1431" s="371">
        <f t="shared" si="91"/>
        <v>2</v>
      </c>
    </row>
    <row r="1432" spans="1:9" x14ac:dyDescent="0.15">
      <c r="A1432" s="368" t="s">
        <v>5798</v>
      </c>
      <c r="B1432" s="368" t="s">
        <v>4704</v>
      </c>
      <c r="C1432" s="368" t="s">
        <v>488</v>
      </c>
      <c r="D1432" s="368" t="s">
        <v>4705</v>
      </c>
      <c r="E1432" s="370">
        <v>49</v>
      </c>
      <c r="F1432" s="371">
        <f t="shared" si="88"/>
        <v>0.49</v>
      </c>
      <c r="G1432" s="371">
        <f t="shared" si="89"/>
        <v>2</v>
      </c>
      <c r="H1432" s="371" t="str">
        <f t="shared" si="90"/>
        <v/>
      </c>
      <c r="I1432" s="371">
        <f t="shared" si="91"/>
        <v>2</v>
      </c>
    </row>
    <row r="1433" spans="1:9" x14ac:dyDescent="0.15">
      <c r="A1433" s="368" t="s">
        <v>5798</v>
      </c>
      <c r="B1433" s="368" t="s">
        <v>4707</v>
      </c>
      <c r="C1433" s="368" t="s">
        <v>488</v>
      </c>
      <c r="D1433" s="368" t="s">
        <v>4708</v>
      </c>
      <c r="E1433" s="370">
        <v>19</v>
      </c>
      <c r="F1433" s="371">
        <f t="shared" si="88"/>
        <v>0.19</v>
      </c>
      <c r="G1433" s="371">
        <f t="shared" si="89"/>
        <v>2</v>
      </c>
      <c r="H1433" s="371" t="str">
        <f t="shared" si="90"/>
        <v/>
      </c>
      <c r="I1433" s="371">
        <f t="shared" si="91"/>
        <v>2</v>
      </c>
    </row>
    <row r="1434" spans="1:9" x14ac:dyDescent="0.15">
      <c r="A1434" s="368" t="s">
        <v>5798</v>
      </c>
      <c r="B1434" s="368" t="s">
        <v>4710</v>
      </c>
      <c r="C1434" s="368" t="s">
        <v>488</v>
      </c>
      <c r="D1434" s="368" t="s">
        <v>4711</v>
      </c>
      <c r="E1434" s="370">
        <v>21</v>
      </c>
      <c r="F1434" s="371">
        <f t="shared" si="88"/>
        <v>0.21</v>
      </c>
      <c r="G1434" s="371">
        <f t="shared" si="89"/>
        <v>2</v>
      </c>
      <c r="H1434" s="371" t="str">
        <f t="shared" si="90"/>
        <v/>
      </c>
      <c r="I1434" s="371">
        <f t="shared" si="91"/>
        <v>2</v>
      </c>
    </row>
    <row r="1435" spans="1:9" x14ac:dyDescent="0.15">
      <c r="A1435" s="368" t="s">
        <v>5798</v>
      </c>
      <c r="B1435" s="368" t="s">
        <v>4713</v>
      </c>
      <c r="C1435" s="368" t="s">
        <v>488</v>
      </c>
      <c r="D1435" s="368" t="s">
        <v>4714</v>
      </c>
      <c r="E1435" s="370">
        <v>16</v>
      </c>
      <c r="F1435" s="371">
        <f t="shared" si="88"/>
        <v>0.16</v>
      </c>
      <c r="G1435" s="371">
        <f t="shared" si="89"/>
        <v>2</v>
      </c>
      <c r="H1435" s="371" t="str">
        <f t="shared" si="90"/>
        <v/>
      </c>
      <c r="I1435" s="371">
        <f t="shared" si="91"/>
        <v>2</v>
      </c>
    </row>
    <row r="1436" spans="1:9" x14ac:dyDescent="0.15">
      <c r="A1436" s="368" t="s">
        <v>5798</v>
      </c>
      <c r="B1436" s="368" t="s">
        <v>4716</v>
      </c>
      <c r="C1436" s="368" t="s">
        <v>488</v>
      </c>
      <c r="D1436" s="368" t="s">
        <v>4717</v>
      </c>
      <c r="E1436" s="370">
        <v>16</v>
      </c>
      <c r="F1436" s="371">
        <f t="shared" si="88"/>
        <v>0.16</v>
      </c>
      <c r="G1436" s="371">
        <f t="shared" si="89"/>
        <v>2</v>
      </c>
      <c r="H1436" s="371" t="str">
        <f t="shared" si="90"/>
        <v/>
      </c>
      <c r="I1436" s="371">
        <f t="shared" si="91"/>
        <v>2</v>
      </c>
    </row>
    <row r="1437" spans="1:9" x14ac:dyDescent="0.15">
      <c r="A1437" s="368" t="s">
        <v>5798</v>
      </c>
      <c r="B1437" s="368" t="s">
        <v>4719</v>
      </c>
      <c r="C1437" s="368" t="s">
        <v>488</v>
      </c>
      <c r="D1437" s="368" t="s">
        <v>4720</v>
      </c>
      <c r="E1437" s="370">
        <v>20</v>
      </c>
      <c r="F1437" s="371">
        <f t="shared" si="88"/>
        <v>0.2</v>
      </c>
      <c r="G1437" s="371">
        <f t="shared" si="89"/>
        <v>2</v>
      </c>
      <c r="H1437" s="371" t="str">
        <f t="shared" si="90"/>
        <v/>
      </c>
      <c r="I1437" s="371">
        <f t="shared" si="91"/>
        <v>2</v>
      </c>
    </row>
    <row r="1438" spans="1:9" x14ac:dyDescent="0.15">
      <c r="A1438" s="368" t="s">
        <v>5798</v>
      </c>
      <c r="B1438" s="368" t="s">
        <v>4722</v>
      </c>
      <c r="C1438" s="368" t="s">
        <v>488</v>
      </c>
      <c r="D1438" s="368" t="s">
        <v>4723</v>
      </c>
      <c r="E1438" s="370">
        <v>82</v>
      </c>
      <c r="F1438" s="371">
        <f t="shared" si="88"/>
        <v>0.82</v>
      </c>
      <c r="G1438" s="371">
        <f t="shared" si="89"/>
        <v>2</v>
      </c>
      <c r="H1438" s="371" t="str">
        <f t="shared" si="90"/>
        <v/>
      </c>
      <c r="I1438" s="371">
        <f t="shared" si="91"/>
        <v>2</v>
      </c>
    </row>
    <row r="1439" spans="1:9" x14ac:dyDescent="0.15">
      <c r="A1439" s="368" t="s">
        <v>5798</v>
      </c>
      <c r="B1439" s="368" t="s">
        <v>4725</v>
      </c>
      <c r="C1439" s="368" t="s">
        <v>488</v>
      </c>
      <c r="D1439" s="368" t="s">
        <v>4726</v>
      </c>
      <c r="E1439" s="370">
        <v>71</v>
      </c>
      <c r="F1439" s="371">
        <f t="shared" si="88"/>
        <v>0.71</v>
      </c>
      <c r="G1439" s="371">
        <f t="shared" si="89"/>
        <v>2</v>
      </c>
      <c r="H1439" s="371" t="str">
        <f t="shared" si="90"/>
        <v/>
      </c>
      <c r="I1439" s="371">
        <f t="shared" si="91"/>
        <v>2</v>
      </c>
    </row>
    <row r="1440" spans="1:9" x14ac:dyDescent="0.15">
      <c r="A1440" s="368" t="s">
        <v>5798</v>
      </c>
      <c r="B1440" s="368" t="s">
        <v>4728</v>
      </c>
      <c r="C1440" s="368" t="s">
        <v>488</v>
      </c>
      <c r="D1440" s="368" t="s">
        <v>4729</v>
      </c>
      <c r="E1440" s="370">
        <v>66</v>
      </c>
      <c r="F1440" s="371">
        <f t="shared" si="88"/>
        <v>0.66</v>
      </c>
      <c r="G1440" s="371">
        <f t="shared" si="89"/>
        <v>2</v>
      </c>
      <c r="H1440" s="371" t="str">
        <f t="shared" si="90"/>
        <v/>
      </c>
      <c r="I1440" s="371">
        <f t="shared" si="91"/>
        <v>2</v>
      </c>
    </row>
    <row r="1441" spans="1:9" x14ac:dyDescent="0.15">
      <c r="A1441" s="368" t="s">
        <v>5798</v>
      </c>
      <c r="B1441" s="368" t="s">
        <v>4731</v>
      </c>
      <c r="C1441" s="368" t="s">
        <v>488</v>
      </c>
      <c r="D1441" s="368" t="s">
        <v>4732</v>
      </c>
      <c r="E1441" s="370">
        <v>46</v>
      </c>
      <c r="F1441" s="371">
        <f t="shared" si="88"/>
        <v>0.46</v>
      </c>
      <c r="G1441" s="371">
        <f t="shared" si="89"/>
        <v>2</v>
      </c>
      <c r="H1441" s="371" t="str">
        <f t="shared" si="90"/>
        <v/>
      </c>
      <c r="I1441" s="371">
        <f t="shared" si="91"/>
        <v>2</v>
      </c>
    </row>
    <row r="1442" spans="1:9" x14ac:dyDescent="0.15">
      <c r="A1442" s="368" t="s">
        <v>5798</v>
      </c>
      <c r="B1442" s="368" t="s">
        <v>4734</v>
      </c>
      <c r="C1442" s="368" t="s">
        <v>488</v>
      </c>
      <c r="D1442" s="368" t="s">
        <v>4735</v>
      </c>
      <c r="E1442" s="370">
        <v>38</v>
      </c>
      <c r="F1442" s="371">
        <f t="shared" si="88"/>
        <v>0.38</v>
      </c>
      <c r="G1442" s="371">
        <f t="shared" si="89"/>
        <v>2</v>
      </c>
      <c r="H1442" s="371" t="str">
        <f t="shared" si="90"/>
        <v/>
      </c>
      <c r="I1442" s="371">
        <f t="shared" si="91"/>
        <v>2</v>
      </c>
    </row>
    <row r="1443" spans="1:9" x14ac:dyDescent="0.15">
      <c r="A1443" s="368" t="s">
        <v>5798</v>
      </c>
      <c r="B1443" s="368" t="s">
        <v>4737</v>
      </c>
      <c r="C1443" s="368" t="s">
        <v>488</v>
      </c>
      <c r="D1443" s="368" t="s">
        <v>4738</v>
      </c>
      <c r="E1443" s="370">
        <v>18</v>
      </c>
      <c r="F1443" s="371">
        <f t="shared" si="88"/>
        <v>0.18</v>
      </c>
      <c r="G1443" s="371">
        <f t="shared" si="89"/>
        <v>2</v>
      </c>
      <c r="H1443" s="371" t="str">
        <f t="shared" si="90"/>
        <v/>
      </c>
      <c r="I1443" s="371">
        <f t="shared" si="91"/>
        <v>2</v>
      </c>
    </row>
    <row r="1444" spans="1:9" x14ac:dyDescent="0.15">
      <c r="A1444" s="368" t="s">
        <v>5798</v>
      </c>
      <c r="B1444" s="368" t="s">
        <v>4740</v>
      </c>
      <c r="C1444" s="368" t="s">
        <v>488</v>
      </c>
      <c r="D1444" s="368" t="s">
        <v>4741</v>
      </c>
      <c r="E1444" s="370">
        <v>29</v>
      </c>
      <c r="F1444" s="371">
        <f t="shared" si="88"/>
        <v>0.28999999999999998</v>
      </c>
      <c r="G1444" s="371">
        <f t="shared" si="89"/>
        <v>2</v>
      </c>
      <c r="H1444" s="371" t="str">
        <f t="shared" si="90"/>
        <v/>
      </c>
      <c r="I1444" s="371">
        <f t="shared" si="91"/>
        <v>2</v>
      </c>
    </row>
    <row r="1445" spans="1:9" x14ac:dyDescent="0.15">
      <c r="A1445" s="368" t="s">
        <v>5798</v>
      </c>
      <c r="B1445" s="368" t="s">
        <v>4745</v>
      </c>
      <c r="C1445" s="368" t="s">
        <v>489</v>
      </c>
      <c r="D1445" s="368" t="s">
        <v>4746</v>
      </c>
      <c r="E1445" s="370">
        <v>76</v>
      </c>
      <c r="F1445" s="371">
        <f t="shared" si="88"/>
        <v>0.76</v>
      </c>
      <c r="G1445" s="371">
        <f t="shared" si="89"/>
        <v>2</v>
      </c>
      <c r="H1445" s="371" t="str">
        <f t="shared" si="90"/>
        <v/>
      </c>
      <c r="I1445" s="371">
        <f t="shared" si="91"/>
        <v>2</v>
      </c>
    </row>
    <row r="1446" spans="1:9" x14ac:dyDescent="0.15">
      <c r="A1446" s="368" t="s">
        <v>5798</v>
      </c>
      <c r="B1446" s="368" t="s">
        <v>4748</v>
      </c>
      <c r="C1446" s="368" t="s">
        <v>489</v>
      </c>
      <c r="D1446" s="368" t="s">
        <v>4749</v>
      </c>
      <c r="E1446" s="370">
        <v>60</v>
      </c>
      <c r="F1446" s="371">
        <f t="shared" si="88"/>
        <v>0.6</v>
      </c>
      <c r="G1446" s="371">
        <f t="shared" si="89"/>
        <v>2</v>
      </c>
      <c r="H1446" s="371" t="str">
        <f t="shared" si="90"/>
        <v/>
      </c>
      <c r="I1446" s="371">
        <f t="shared" si="91"/>
        <v>2</v>
      </c>
    </row>
    <row r="1447" spans="1:9" x14ac:dyDescent="0.15">
      <c r="A1447" s="368" t="s">
        <v>5798</v>
      </c>
      <c r="B1447" s="368" t="s">
        <v>4751</v>
      </c>
      <c r="C1447" s="368" t="s">
        <v>489</v>
      </c>
      <c r="D1447" s="368" t="s">
        <v>4752</v>
      </c>
      <c r="E1447" s="370">
        <v>78</v>
      </c>
      <c r="F1447" s="371">
        <f t="shared" si="88"/>
        <v>0.78</v>
      </c>
      <c r="G1447" s="371">
        <f t="shared" si="89"/>
        <v>2</v>
      </c>
      <c r="H1447" s="371" t="str">
        <f t="shared" si="90"/>
        <v/>
      </c>
      <c r="I1447" s="371">
        <f t="shared" si="91"/>
        <v>2</v>
      </c>
    </row>
    <row r="1448" spans="1:9" x14ac:dyDescent="0.15">
      <c r="A1448" s="368" t="s">
        <v>5798</v>
      </c>
      <c r="B1448" s="368" t="s">
        <v>4754</v>
      </c>
      <c r="C1448" s="368" t="s">
        <v>489</v>
      </c>
      <c r="D1448" s="368" t="s">
        <v>4755</v>
      </c>
      <c r="E1448" s="370">
        <v>51</v>
      </c>
      <c r="F1448" s="371">
        <f t="shared" si="88"/>
        <v>0.51</v>
      </c>
      <c r="G1448" s="371">
        <f t="shared" si="89"/>
        <v>2</v>
      </c>
      <c r="H1448" s="371" t="str">
        <f t="shared" si="90"/>
        <v/>
      </c>
      <c r="I1448" s="371">
        <f t="shared" si="91"/>
        <v>2</v>
      </c>
    </row>
    <row r="1449" spans="1:9" x14ac:dyDescent="0.15">
      <c r="A1449" s="368" t="s">
        <v>5798</v>
      </c>
      <c r="B1449" s="368" t="s">
        <v>4757</v>
      </c>
      <c r="C1449" s="368" t="s">
        <v>489</v>
      </c>
      <c r="D1449" s="368" t="s">
        <v>4758</v>
      </c>
      <c r="E1449" s="370">
        <v>59</v>
      </c>
      <c r="F1449" s="371">
        <f t="shared" si="88"/>
        <v>0.59</v>
      </c>
      <c r="G1449" s="371">
        <f t="shared" si="89"/>
        <v>2</v>
      </c>
      <c r="H1449" s="371" t="str">
        <f t="shared" si="90"/>
        <v/>
      </c>
      <c r="I1449" s="371">
        <f t="shared" si="91"/>
        <v>2</v>
      </c>
    </row>
    <row r="1450" spans="1:9" x14ac:dyDescent="0.15">
      <c r="A1450" s="368" t="s">
        <v>5798</v>
      </c>
      <c r="B1450" s="368" t="s">
        <v>4760</v>
      </c>
      <c r="C1450" s="368" t="s">
        <v>489</v>
      </c>
      <c r="D1450" s="368" t="s">
        <v>4761</v>
      </c>
      <c r="E1450" s="370">
        <v>39</v>
      </c>
      <c r="F1450" s="371">
        <f t="shared" si="88"/>
        <v>0.39</v>
      </c>
      <c r="G1450" s="371">
        <f t="shared" si="89"/>
        <v>2</v>
      </c>
      <c r="H1450" s="371" t="str">
        <f t="shared" si="90"/>
        <v/>
      </c>
      <c r="I1450" s="371">
        <f t="shared" si="91"/>
        <v>2</v>
      </c>
    </row>
    <row r="1451" spans="1:9" x14ac:dyDescent="0.15">
      <c r="A1451" s="368" t="s">
        <v>5798</v>
      </c>
      <c r="B1451" s="368" t="s">
        <v>4763</v>
      </c>
      <c r="C1451" s="368" t="s">
        <v>489</v>
      </c>
      <c r="D1451" s="368" t="s">
        <v>4764</v>
      </c>
      <c r="E1451" s="370">
        <v>35</v>
      </c>
      <c r="F1451" s="371">
        <f t="shared" si="88"/>
        <v>0.35</v>
      </c>
      <c r="G1451" s="371">
        <f t="shared" si="89"/>
        <v>2</v>
      </c>
      <c r="H1451" s="371" t="str">
        <f t="shared" si="90"/>
        <v/>
      </c>
      <c r="I1451" s="371">
        <f t="shared" si="91"/>
        <v>2</v>
      </c>
    </row>
    <row r="1452" spans="1:9" x14ac:dyDescent="0.15">
      <c r="A1452" s="368" t="s">
        <v>5798</v>
      </c>
      <c r="B1452" s="368" t="s">
        <v>4766</v>
      </c>
      <c r="C1452" s="368" t="s">
        <v>489</v>
      </c>
      <c r="D1452" s="368" t="s">
        <v>4767</v>
      </c>
      <c r="E1452" s="370">
        <v>42</v>
      </c>
      <c r="F1452" s="371">
        <f t="shared" si="88"/>
        <v>0.42</v>
      </c>
      <c r="G1452" s="371">
        <f t="shared" si="89"/>
        <v>2</v>
      </c>
      <c r="H1452" s="371" t="str">
        <f t="shared" si="90"/>
        <v/>
      </c>
      <c r="I1452" s="371">
        <f t="shared" si="91"/>
        <v>2</v>
      </c>
    </row>
    <row r="1453" spans="1:9" x14ac:dyDescent="0.15">
      <c r="A1453" s="368" t="s">
        <v>5798</v>
      </c>
      <c r="B1453" s="368" t="s">
        <v>4769</v>
      </c>
      <c r="C1453" s="368" t="s">
        <v>489</v>
      </c>
      <c r="D1453" s="368" t="s">
        <v>4770</v>
      </c>
      <c r="E1453" s="370">
        <v>31</v>
      </c>
      <c r="F1453" s="371">
        <f t="shared" si="88"/>
        <v>0.31</v>
      </c>
      <c r="G1453" s="371">
        <f t="shared" si="89"/>
        <v>2</v>
      </c>
      <c r="H1453" s="371" t="str">
        <f t="shared" si="90"/>
        <v/>
      </c>
      <c r="I1453" s="371">
        <f t="shared" si="91"/>
        <v>2</v>
      </c>
    </row>
    <row r="1454" spans="1:9" x14ac:dyDescent="0.15">
      <c r="A1454" s="368" t="s">
        <v>5798</v>
      </c>
      <c r="B1454" s="368" t="s">
        <v>4772</v>
      </c>
      <c r="C1454" s="368" t="s">
        <v>489</v>
      </c>
      <c r="D1454" s="368" t="s">
        <v>4773</v>
      </c>
      <c r="E1454" s="370">
        <v>29</v>
      </c>
      <c r="F1454" s="371">
        <f t="shared" si="88"/>
        <v>0.28999999999999998</v>
      </c>
      <c r="G1454" s="371">
        <f t="shared" si="89"/>
        <v>2</v>
      </c>
      <c r="H1454" s="371" t="str">
        <f t="shared" si="90"/>
        <v/>
      </c>
      <c r="I1454" s="371">
        <f t="shared" si="91"/>
        <v>2</v>
      </c>
    </row>
    <row r="1455" spans="1:9" x14ac:dyDescent="0.15">
      <c r="A1455" s="368" t="s">
        <v>5798</v>
      </c>
      <c r="B1455" s="368" t="s">
        <v>4775</v>
      </c>
      <c r="C1455" s="368" t="s">
        <v>489</v>
      </c>
      <c r="D1455" s="368" t="s">
        <v>4776</v>
      </c>
      <c r="E1455" s="370">
        <v>53</v>
      </c>
      <c r="F1455" s="371">
        <f t="shared" si="88"/>
        <v>0.53</v>
      </c>
      <c r="G1455" s="371">
        <f t="shared" si="89"/>
        <v>2</v>
      </c>
      <c r="H1455" s="371" t="str">
        <f t="shared" si="90"/>
        <v/>
      </c>
      <c r="I1455" s="371">
        <f t="shared" si="91"/>
        <v>2</v>
      </c>
    </row>
    <row r="1456" spans="1:9" x14ac:dyDescent="0.15">
      <c r="A1456" s="368" t="s">
        <v>5798</v>
      </c>
      <c r="B1456" s="368" t="s">
        <v>4778</v>
      </c>
      <c r="C1456" s="368" t="s">
        <v>489</v>
      </c>
      <c r="D1456" s="368" t="s">
        <v>4779</v>
      </c>
      <c r="E1456" s="370">
        <v>43</v>
      </c>
      <c r="F1456" s="371">
        <f t="shared" si="88"/>
        <v>0.43</v>
      </c>
      <c r="G1456" s="371">
        <f t="shared" si="89"/>
        <v>2</v>
      </c>
      <c r="H1456" s="371" t="str">
        <f t="shared" si="90"/>
        <v/>
      </c>
      <c r="I1456" s="371">
        <f t="shared" si="91"/>
        <v>2</v>
      </c>
    </row>
    <row r="1457" spans="1:9" x14ac:dyDescent="0.15">
      <c r="A1457" s="368" t="s">
        <v>5798</v>
      </c>
      <c r="B1457" s="368" t="s">
        <v>4781</v>
      </c>
      <c r="C1457" s="368" t="s">
        <v>489</v>
      </c>
      <c r="D1457" s="368" t="s">
        <v>4782</v>
      </c>
      <c r="E1457" s="370">
        <v>78</v>
      </c>
      <c r="F1457" s="371">
        <f t="shared" si="88"/>
        <v>0.78</v>
      </c>
      <c r="G1457" s="371">
        <f t="shared" si="89"/>
        <v>2</v>
      </c>
      <c r="H1457" s="371" t="str">
        <f t="shared" si="90"/>
        <v/>
      </c>
      <c r="I1457" s="371">
        <f t="shared" si="91"/>
        <v>2</v>
      </c>
    </row>
    <row r="1458" spans="1:9" x14ac:dyDescent="0.15">
      <c r="A1458" s="368" t="s">
        <v>5798</v>
      </c>
      <c r="B1458" s="368" t="s">
        <v>4784</v>
      </c>
      <c r="C1458" s="368" t="s">
        <v>489</v>
      </c>
      <c r="D1458" s="368" t="s">
        <v>4785</v>
      </c>
      <c r="E1458" s="370">
        <v>49</v>
      </c>
      <c r="F1458" s="371">
        <f t="shared" si="88"/>
        <v>0.49</v>
      </c>
      <c r="G1458" s="371">
        <f t="shared" si="89"/>
        <v>2</v>
      </c>
      <c r="H1458" s="371" t="str">
        <f t="shared" si="90"/>
        <v/>
      </c>
      <c r="I1458" s="371">
        <f t="shared" si="91"/>
        <v>2</v>
      </c>
    </row>
    <row r="1459" spans="1:9" x14ac:dyDescent="0.15">
      <c r="A1459" s="368" t="s">
        <v>5798</v>
      </c>
      <c r="B1459" s="368" t="s">
        <v>4787</v>
      </c>
      <c r="C1459" s="368" t="s">
        <v>489</v>
      </c>
      <c r="D1459" s="368" t="s">
        <v>4788</v>
      </c>
      <c r="E1459" s="370">
        <v>35</v>
      </c>
      <c r="F1459" s="371">
        <f t="shared" si="88"/>
        <v>0.35</v>
      </c>
      <c r="G1459" s="371">
        <f t="shared" si="89"/>
        <v>2</v>
      </c>
      <c r="H1459" s="371" t="str">
        <f t="shared" si="90"/>
        <v/>
      </c>
      <c r="I1459" s="371">
        <f t="shared" si="91"/>
        <v>2</v>
      </c>
    </row>
    <row r="1460" spans="1:9" x14ac:dyDescent="0.15">
      <c r="A1460" s="368" t="s">
        <v>5798</v>
      </c>
      <c r="B1460" s="368" t="s">
        <v>4790</v>
      </c>
      <c r="C1460" s="368" t="s">
        <v>489</v>
      </c>
      <c r="D1460" s="368" t="s">
        <v>4791</v>
      </c>
      <c r="E1460" s="370">
        <v>58</v>
      </c>
      <c r="F1460" s="371">
        <f t="shared" si="88"/>
        <v>0.57999999999999996</v>
      </c>
      <c r="G1460" s="371">
        <f t="shared" si="89"/>
        <v>2</v>
      </c>
      <c r="H1460" s="371" t="str">
        <f t="shared" si="90"/>
        <v/>
      </c>
      <c r="I1460" s="371">
        <f t="shared" si="91"/>
        <v>2</v>
      </c>
    </row>
    <row r="1461" spans="1:9" x14ac:dyDescent="0.15">
      <c r="A1461" s="368" t="s">
        <v>5798</v>
      </c>
      <c r="B1461" s="368" t="s">
        <v>4793</v>
      </c>
      <c r="C1461" s="368" t="s">
        <v>489</v>
      </c>
      <c r="D1461" s="368" t="s">
        <v>4794</v>
      </c>
      <c r="E1461" s="370">
        <v>34</v>
      </c>
      <c r="F1461" s="371">
        <f t="shared" si="88"/>
        <v>0.34</v>
      </c>
      <c r="G1461" s="371">
        <f t="shared" si="89"/>
        <v>2</v>
      </c>
      <c r="H1461" s="371" t="str">
        <f t="shared" si="90"/>
        <v/>
      </c>
      <c r="I1461" s="371">
        <f t="shared" si="91"/>
        <v>2</v>
      </c>
    </row>
    <row r="1462" spans="1:9" x14ac:dyDescent="0.15">
      <c r="A1462" s="368" t="s">
        <v>5798</v>
      </c>
      <c r="B1462" s="368" t="s">
        <v>4798</v>
      </c>
      <c r="C1462" s="368" t="s">
        <v>490</v>
      </c>
      <c r="D1462" s="368" t="s">
        <v>4799</v>
      </c>
      <c r="E1462" s="370">
        <v>74</v>
      </c>
      <c r="F1462" s="371">
        <f t="shared" si="88"/>
        <v>0.74</v>
      </c>
      <c r="G1462" s="371">
        <f t="shared" si="89"/>
        <v>2</v>
      </c>
      <c r="H1462" s="371" t="str">
        <f t="shared" si="90"/>
        <v/>
      </c>
      <c r="I1462" s="371">
        <f t="shared" si="91"/>
        <v>2</v>
      </c>
    </row>
    <row r="1463" spans="1:9" x14ac:dyDescent="0.15">
      <c r="A1463" s="368" t="s">
        <v>5798</v>
      </c>
      <c r="B1463" s="368" t="s">
        <v>4801</v>
      </c>
      <c r="C1463" s="368" t="s">
        <v>490</v>
      </c>
      <c r="D1463" s="368" t="s">
        <v>4802</v>
      </c>
      <c r="E1463" s="370">
        <v>53</v>
      </c>
      <c r="F1463" s="371">
        <f t="shared" si="88"/>
        <v>0.53</v>
      </c>
      <c r="G1463" s="371">
        <f t="shared" si="89"/>
        <v>2</v>
      </c>
      <c r="H1463" s="371" t="str">
        <f t="shared" si="90"/>
        <v/>
      </c>
      <c r="I1463" s="371">
        <f t="shared" si="91"/>
        <v>2</v>
      </c>
    </row>
    <row r="1464" spans="1:9" x14ac:dyDescent="0.15">
      <c r="A1464" s="368" t="s">
        <v>5798</v>
      </c>
      <c r="B1464" s="368" t="s">
        <v>4804</v>
      </c>
      <c r="C1464" s="368" t="s">
        <v>490</v>
      </c>
      <c r="D1464" s="368" t="s">
        <v>4805</v>
      </c>
      <c r="E1464" s="370">
        <v>34</v>
      </c>
      <c r="F1464" s="371">
        <f t="shared" si="88"/>
        <v>0.34</v>
      </c>
      <c r="G1464" s="371">
        <f t="shared" si="89"/>
        <v>2</v>
      </c>
      <c r="H1464" s="371" t="str">
        <f t="shared" si="90"/>
        <v/>
      </c>
      <c r="I1464" s="371">
        <f t="shared" si="91"/>
        <v>2</v>
      </c>
    </row>
    <row r="1465" spans="1:9" x14ac:dyDescent="0.15">
      <c r="A1465" s="368" t="s">
        <v>5798</v>
      </c>
      <c r="B1465" s="368" t="s">
        <v>4807</v>
      </c>
      <c r="C1465" s="368" t="s">
        <v>490</v>
      </c>
      <c r="D1465" s="368" t="s">
        <v>4808</v>
      </c>
      <c r="E1465" s="370">
        <v>32</v>
      </c>
      <c r="F1465" s="371">
        <f t="shared" si="88"/>
        <v>0.32</v>
      </c>
      <c r="G1465" s="371">
        <f t="shared" si="89"/>
        <v>2</v>
      </c>
      <c r="H1465" s="371" t="str">
        <f t="shared" si="90"/>
        <v/>
      </c>
      <c r="I1465" s="371">
        <f t="shared" si="91"/>
        <v>2</v>
      </c>
    </row>
    <row r="1466" spans="1:9" x14ac:dyDescent="0.15">
      <c r="A1466" s="368" t="s">
        <v>5798</v>
      </c>
      <c r="B1466" s="368" t="s">
        <v>4810</v>
      </c>
      <c r="C1466" s="368" t="s">
        <v>490</v>
      </c>
      <c r="D1466" s="368" t="s">
        <v>4811</v>
      </c>
      <c r="E1466" s="370">
        <v>77</v>
      </c>
      <c r="F1466" s="371">
        <f t="shared" si="88"/>
        <v>0.77</v>
      </c>
      <c r="G1466" s="371">
        <f t="shared" si="89"/>
        <v>2</v>
      </c>
      <c r="H1466" s="371" t="str">
        <f t="shared" si="90"/>
        <v/>
      </c>
      <c r="I1466" s="371">
        <f t="shared" si="91"/>
        <v>2</v>
      </c>
    </row>
    <row r="1467" spans="1:9" x14ac:dyDescent="0.15">
      <c r="A1467" s="368" t="s">
        <v>5798</v>
      </c>
      <c r="B1467" s="368" t="s">
        <v>4813</v>
      </c>
      <c r="C1467" s="368" t="s">
        <v>490</v>
      </c>
      <c r="D1467" s="368" t="s">
        <v>4814</v>
      </c>
      <c r="E1467" s="370">
        <v>63</v>
      </c>
      <c r="F1467" s="371">
        <f t="shared" si="88"/>
        <v>0.63</v>
      </c>
      <c r="G1467" s="371">
        <f t="shared" si="89"/>
        <v>2</v>
      </c>
      <c r="H1467" s="371" t="str">
        <f t="shared" si="90"/>
        <v/>
      </c>
      <c r="I1467" s="371">
        <f t="shared" si="91"/>
        <v>2</v>
      </c>
    </row>
    <row r="1468" spans="1:9" x14ac:dyDescent="0.15">
      <c r="A1468" s="368" t="s">
        <v>5798</v>
      </c>
      <c r="B1468" s="368" t="s">
        <v>4816</v>
      </c>
      <c r="C1468" s="368" t="s">
        <v>490</v>
      </c>
      <c r="D1468" s="368" t="s">
        <v>4817</v>
      </c>
      <c r="E1468" s="370">
        <v>35</v>
      </c>
      <c r="F1468" s="371">
        <f t="shared" si="88"/>
        <v>0.35</v>
      </c>
      <c r="G1468" s="371">
        <f t="shared" si="89"/>
        <v>2</v>
      </c>
      <c r="H1468" s="371" t="str">
        <f t="shared" si="90"/>
        <v/>
      </c>
      <c r="I1468" s="371">
        <f t="shared" si="91"/>
        <v>2</v>
      </c>
    </row>
    <row r="1469" spans="1:9" x14ac:dyDescent="0.15">
      <c r="A1469" s="368" t="s">
        <v>5798</v>
      </c>
      <c r="B1469" s="368" t="s">
        <v>4819</v>
      </c>
      <c r="C1469" s="368" t="s">
        <v>490</v>
      </c>
      <c r="D1469" s="368" t="s">
        <v>4820</v>
      </c>
      <c r="E1469" s="370">
        <v>41</v>
      </c>
      <c r="F1469" s="371">
        <f t="shared" si="88"/>
        <v>0.41</v>
      </c>
      <c r="G1469" s="371">
        <f t="shared" si="89"/>
        <v>2</v>
      </c>
      <c r="H1469" s="371" t="str">
        <f t="shared" si="90"/>
        <v/>
      </c>
      <c r="I1469" s="371">
        <f t="shared" si="91"/>
        <v>2</v>
      </c>
    </row>
    <row r="1470" spans="1:9" x14ac:dyDescent="0.15">
      <c r="A1470" s="368" t="s">
        <v>5798</v>
      </c>
      <c r="B1470" s="368" t="s">
        <v>4822</v>
      </c>
      <c r="C1470" s="368" t="s">
        <v>490</v>
      </c>
      <c r="D1470" s="368" t="s">
        <v>4823</v>
      </c>
      <c r="E1470" s="370">
        <v>72</v>
      </c>
      <c r="F1470" s="371">
        <f t="shared" si="88"/>
        <v>0.72</v>
      </c>
      <c r="G1470" s="371">
        <f t="shared" si="89"/>
        <v>2</v>
      </c>
      <c r="H1470" s="371" t="str">
        <f t="shared" si="90"/>
        <v/>
      </c>
      <c r="I1470" s="371">
        <f t="shared" si="91"/>
        <v>2</v>
      </c>
    </row>
    <row r="1471" spans="1:9" x14ac:dyDescent="0.15">
      <c r="A1471" s="368" t="s">
        <v>5798</v>
      </c>
      <c r="B1471" s="368" t="s">
        <v>4825</v>
      </c>
      <c r="C1471" s="368" t="s">
        <v>490</v>
      </c>
      <c r="D1471" s="368" t="s">
        <v>4826</v>
      </c>
      <c r="E1471" s="370">
        <v>25</v>
      </c>
      <c r="F1471" s="371">
        <f t="shared" si="88"/>
        <v>0.25</v>
      </c>
      <c r="G1471" s="371">
        <f t="shared" si="89"/>
        <v>2</v>
      </c>
      <c r="H1471" s="371" t="str">
        <f t="shared" si="90"/>
        <v/>
      </c>
      <c r="I1471" s="371">
        <f t="shared" si="91"/>
        <v>2</v>
      </c>
    </row>
    <row r="1472" spans="1:9" x14ac:dyDescent="0.15">
      <c r="A1472" s="368" t="s">
        <v>5798</v>
      </c>
      <c r="B1472" s="368" t="s">
        <v>4828</v>
      </c>
      <c r="C1472" s="368" t="s">
        <v>490</v>
      </c>
      <c r="D1472" s="368" t="s">
        <v>4829</v>
      </c>
      <c r="E1472" s="370">
        <v>49</v>
      </c>
      <c r="F1472" s="371">
        <f t="shared" si="88"/>
        <v>0.49</v>
      </c>
      <c r="G1472" s="371">
        <f t="shared" si="89"/>
        <v>2</v>
      </c>
      <c r="H1472" s="371" t="str">
        <f t="shared" si="90"/>
        <v/>
      </c>
      <c r="I1472" s="371">
        <f t="shared" si="91"/>
        <v>2</v>
      </c>
    </row>
    <row r="1473" spans="1:9" x14ac:dyDescent="0.15">
      <c r="A1473" s="368" t="s">
        <v>5798</v>
      </c>
      <c r="B1473" s="368" t="s">
        <v>4831</v>
      </c>
      <c r="C1473" s="368" t="s">
        <v>490</v>
      </c>
      <c r="D1473" s="368" t="s">
        <v>4832</v>
      </c>
      <c r="E1473" s="370">
        <v>15</v>
      </c>
      <c r="F1473" s="371">
        <f t="shared" si="88"/>
        <v>0.15</v>
      </c>
      <c r="G1473" s="371">
        <f t="shared" si="89"/>
        <v>2</v>
      </c>
      <c r="H1473" s="371" t="str">
        <f t="shared" si="90"/>
        <v/>
      </c>
      <c r="I1473" s="371">
        <f t="shared" si="91"/>
        <v>2</v>
      </c>
    </row>
    <row r="1474" spans="1:9" x14ac:dyDescent="0.15">
      <c r="A1474" s="368" t="s">
        <v>5798</v>
      </c>
      <c r="B1474" s="368" t="s">
        <v>4834</v>
      </c>
      <c r="C1474" s="368" t="s">
        <v>490</v>
      </c>
      <c r="D1474" s="368" t="s">
        <v>4835</v>
      </c>
      <c r="E1474" s="370">
        <v>21</v>
      </c>
      <c r="F1474" s="371">
        <f t="shared" ref="F1474:F1537" si="92">IF(A1474="都道府県",E1474/100000,IF(A1474="市区町村",E1474/100,"エラー"))</f>
        <v>0.21</v>
      </c>
      <c r="G1474" s="371">
        <f t="shared" ref="G1474:G1537" si="93">IF(F1474&lt;&gt;"エラー",IF(F1474&gt;=$N$16,1,IF(F1474&lt;=$N$18,3,2)),"エラー")</f>
        <v>2</v>
      </c>
      <c r="H1474" s="371" t="str">
        <f t="shared" ref="H1474:H1537" si="94">IF(_xlfn.IFNA(VLOOKUP(B1474,$T:$T,1,0),"")="","","〇")</f>
        <v/>
      </c>
      <c r="I1474" s="371">
        <f t="shared" ref="I1474:I1537" si="95">IF(H1474="〇",1,G1474)</f>
        <v>2</v>
      </c>
    </row>
    <row r="1475" spans="1:9" x14ac:dyDescent="0.15">
      <c r="A1475" s="368" t="s">
        <v>5798</v>
      </c>
      <c r="B1475" s="368" t="s">
        <v>4837</v>
      </c>
      <c r="C1475" s="368" t="s">
        <v>490</v>
      </c>
      <c r="D1475" s="368" t="s">
        <v>656</v>
      </c>
      <c r="E1475" s="370">
        <v>68</v>
      </c>
      <c r="F1475" s="371">
        <f t="shared" si="92"/>
        <v>0.68</v>
      </c>
      <c r="G1475" s="371">
        <f t="shared" si="93"/>
        <v>2</v>
      </c>
      <c r="H1475" s="371" t="str">
        <f t="shared" si="94"/>
        <v/>
      </c>
      <c r="I1475" s="371">
        <f t="shared" si="95"/>
        <v>2</v>
      </c>
    </row>
    <row r="1476" spans="1:9" x14ac:dyDescent="0.15">
      <c r="A1476" s="368" t="s">
        <v>5798</v>
      </c>
      <c r="B1476" s="368" t="s">
        <v>4839</v>
      </c>
      <c r="C1476" s="368" t="s">
        <v>490</v>
      </c>
      <c r="D1476" s="368" t="s">
        <v>4840</v>
      </c>
      <c r="E1476" s="370">
        <v>42</v>
      </c>
      <c r="F1476" s="371">
        <f t="shared" si="92"/>
        <v>0.42</v>
      </c>
      <c r="G1476" s="371">
        <f t="shared" si="93"/>
        <v>2</v>
      </c>
      <c r="H1476" s="371" t="str">
        <f t="shared" si="94"/>
        <v/>
      </c>
      <c r="I1476" s="371">
        <f t="shared" si="95"/>
        <v>2</v>
      </c>
    </row>
    <row r="1477" spans="1:9" x14ac:dyDescent="0.15">
      <c r="A1477" s="368" t="s">
        <v>5798</v>
      </c>
      <c r="B1477" s="368" t="s">
        <v>4842</v>
      </c>
      <c r="C1477" s="368" t="s">
        <v>490</v>
      </c>
      <c r="D1477" s="368" t="s">
        <v>4843</v>
      </c>
      <c r="E1477" s="370">
        <v>27</v>
      </c>
      <c r="F1477" s="371">
        <f t="shared" si="92"/>
        <v>0.27</v>
      </c>
      <c r="G1477" s="371">
        <f t="shared" si="93"/>
        <v>2</v>
      </c>
      <c r="H1477" s="371" t="str">
        <f t="shared" si="94"/>
        <v/>
      </c>
      <c r="I1477" s="371">
        <f t="shared" si="95"/>
        <v>2</v>
      </c>
    </row>
    <row r="1478" spans="1:9" x14ac:dyDescent="0.15">
      <c r="A1478" s="368" t="s">
        <v>5798</v>
      </c>
      <c r="B1478" s="368" t="s">
        <v>4845</v>
      </c>
      <c r="C1478" s="368" t="s">
        <v>490</v>
      </c>
      <c r="D1478" s="368" t="s">
        <v>4846</v>
      </c>
      <c r="E1478" s="370">
        <v>60</v>
      </c>
      <c r="F1478" s="371">
        <f t="shared" si="92"/>
        <v>0.6</v>
      </c>
      <c r="G1478" s="371">
        <f t="shared" si="93"/>
        <v>2</v>
      </c>
      <c r="H1478" s="371" t="str">
        <f t="shared" si="94"/>
        <v/>
      </c>
      <c r="I1478" s="371">
        <f t="shared" si="95"/>
        <v>2</v>
      </c>
    </row>
    <row r="1479" spans="1:9" x14ac:dyDescent="0.15">
      <c r="A1479" s="368" t="s">
        <v>5798</v>
      </c>
      <c r="B1479" s="368" t="s">
        <v>4848</v>
      </c>
      <c r="C1479" s="368" t="s">
        <v>490</v>
      </c>
      <c r="D1479" s="368" t="s">
        <v>4849</v>
      </c>
      <c r="E1479" s="370">
        <v>15</v>
      </c>
      <c r="F1479" s="371">
        <f t="shared" si="92"/>
        <v>0.15</v>
      </c>
      <c r="G1479" s="371">
        <f t="shared" si="93"/>
        <v>2</v>
      </c>
      <c r="H1479" s="371" t="str">
        <f t="shared" si="94"/>
        <v/>
      </c>
      <c r="I1479" s="371">
        <f t="shared" si="95"/>
        <v>2</v>
      </c>
    </row>
    <row r="1480" spans="1:9" x14ac:dyDescent="0.15">
      <c r="A1480" s="368" t="s">
        <v>5798</v>
      </c>
      <c r="B1480" s="368" t="s">
        <v>4851</v>
      </c>
      <c r="C1480" s="368" t="s">
        <v>490</v>
      </c>
      <c r="D1480" s="368" t="s">
        <v>4852</v>
      </c>
      <c r="E1480" s="370">
        <v>23</v>
      </c>
      <c r="F1480" s="371">
        <f t="shared" si="92"/>
        <v>0.23</v>
      </c>
      <c r="G1480" s="371">
        <f t="shared" si="93"/>
        <v>2</v>
      </c>
      <c r="H1480" s="371" t="str">
        <f t="shared" si="94"/>
        <v/>
      </c>
      <c r="I1480" s="371">
        <f t="shared" si="95"/>
        <v>2</v>
      </c>
    </row>
    <row r="1481" spans="1:9" x14ac:dyDescent="0.15">
      <c r="A1481" s="368" t="s">
        <v>5798</v>
      </c>
      <c r="B1481" s="368" t="s">
        <v>4853</v>
      </c>
      <c r="C1481" s="368" t="s">
        <v>490</v>
      </c>
      <c r="D1481" s="368" t="s">
        <v>4854</v>
      </c>
      <c r="E1481" s="370">
        <v>23</v>
      </c>
      <c r="F1481" s="371">
        <f t="shared" si="92"/>
        <v>0.23</v>
      </c>
      <c r="G1481" s="371">
        <f t="shared" si="93"/>
        <v>2</v>
      </c>
      <c r="H1481" s="371" t="str">
        <f t="shared" si="94"/>
        <v/>
      </c>
      <c r="I1481" s="371">
        <f t="shared" si="95"/>
        <v>2</v>
      </c>
    </row>
    <row r="1482" spans="1:9" x14ac:dyDescent="0.15">
      <c r="A1482" s="368" t="s">
        <v>5798</v>
      </c>
      <c r="B1482" s="368" t="s">
        <v>4858</v>
      </c>
      <c r="C1482" s="368" t="s">
        <v>491</v>
      </c>
      <c r="D1482" s="368" t="s">
        <v>4859</v>
      </c>
      <c r="E1482" s="370">
        <v>63</v>
      </c>
      <c r="F1482" s="371">
        <f t="shared" si="92"/>
        <v>0.63</v>
      </c>
      <c r="G1482" s="371">
        <f t="shared" si="93"/>
        <v>2</v>
      </c>
      <c r="H1482" s="371" t="str">
        <f t="shared" si="94"/>
        <v/>
      </c>
      <c r="I1482" s="371">
        <f t="shared" si="95"/>
        <v>2</v>
      </c>
    </row>
    <row r="1483" spans="1:9" x14ac:dyDescent="0.15">
      <c r="A1483" s="368" t="s">
        <v>5798</v>
      </c>
      <c r="B1483" s="368" t="s">
        <v>4861</v>
      </c>
      <c r="C1483" s="368" t="s">
        <v>491</v>
      </c>
      <c r="D1483" s="368" t="s">
        <v>4862</v>
      </c>
      <c r="E1483" s="370">
        <v>22</v>
      </c>
      <c r="F1483" s="371">
        <f t="shared" si="92"/>
        <v>0.22</v>
      </c>
      <c r="G1483" s="371">
        <f t="shared" si="93"/>
        <v>2</v>
      </c>
      <c r="H1483" s="371" t="str">
        <f t="shared" si="94"/>
        <v/>
      </c>
      <c r="I1483" s="371">
        <f t="shared" si="95"/>
        <v>2</v>
      </c>
    </row>
    <row r="1484" spans="1:9" x14ac:dyDescent="0.15">
      <c r="A1484" s="368" t="s">
        <v>5798</v>
      </c>
      <c r="B1484" s="368" t="s">
        <v>4864</v>
      </c>
      <c r="C1484" s="368" t="s">
        <v>491</v>
      </c>
      <c r="D1484" s="368" t="s">
        <v>4865</v>
      </c>
      <c r="E1484" s="370">
        <v>31</v>
      </c>
      <c r="F1484" s="371">
        <f t="shared" si="92"/>
        <v>0.31</v>
      </c>
      <c r="G1484" s="371">
        <f t="shared" si="93"/>
        <v>2</v>
      </c>
      <c r="H1484" s="371" t="str">
        <f t="shared" si="94"/>
        <v/>
      </c>
      <c r="I1484" s="371">
        <f t="shared" si="95"/>
        <v>2</v>
      </c>
    </row>
    <row r="1485" spans="1:9" x14ac:dyDescent="0.15">
      <c r="A1485" s="368" t="s">
        <v>5798</v>
      </c>
      <c r="B1485" s="368" t="s">
        <v>4867</v>
      </c>
      <c r="C1485" s="368" t="s">
        <v>491</v>
      </c>
      <c r="D1485" s="368" t="s">
        <v>4868</v>
      </c>
      <c r="E1485" s="370">
        <v>59</v>
      </c>
      <c r="F1485" s="371">
        <f t="shared" si="92"/>
        <v>0.59</v>
      </c>
      <c r="G1485" s="371">
        <f t="shared" si="93"/>
        <v>2</v>
      </c>
      <c r="H1485" s="371" t="str">
        <f t="shared" si="94"/>
        <v/>
      </c>
      <c r="I1485" s="371">
        <f t="shared" si="95"/>
        <v>2</v>
      </c>
    </row>
    <row r="1486" spans="1:9" x14ac:dyDescent="0.15">
      <c r="A1486" s="368" t="s">
        <v>5798</v>
      </c>
      <c r="B1486" s="368" t="s">
        <v>4870</v>
      </c>
      <c r="C1486" s="368" t="s">
        <v>491</v>
      </c>
      <c r="D1486" s="368" t="s">
        <v>4871</v>
      </c>
      <c r="E1486" s="370">
        <v>38</v>
      </c>
      <c r="F1486" s="371">
        <f t="shared" si="92"/>
        <v>0.38</v>
      </c>
      <c r="G1486" s="371">
        <f t="shared" si="93"/>
        <v>2</v>
      </c>
      <c r="H1486" s="371" t="str">
        <f t="shared" si="94"/>
        <v/>
      </c>
      <c r="I1486" s="371">
        <f t="shared" si="95"/>
        <v>2</v>
      </c>
    </row>
    <row r="1487" spans="1:9" x14ac:dyDescent="0.15">
      <c r="A1487" s="368" t="s">
        <v>5798</v>
      </c>
      <c r="B1487" s="368" t="s">
        <v>4873</v>
      </c>
      <c r="C1487" s="368" t="s">
        <v>491</v>
      </c>
      <c r="D1487" s="368" t="s">
        <v>4874</v>
      </c>
      <c r="E1487" s="370">
        <v>41</v>
      </c>
      <c r="F1487" s="371">
        <f t="shared" si="92"/>
        <v>0.41</v>
      </c>
      <c r="G1487" s="371">
        <f t="shared" si="93"/>
        <v>2</v>
      </c>
      <c r="H1487" s="371" t="str">
        <f t="shared" si="94"/>
        <v/>
      </c>
      <c r="I1487" s="371">
        <f t="shared" si="95"/>
        <v>2</v>
      </c>
    </row>
    <row r="1488" spans="1:9" x14ac:dyDescent="0.15">
      <c r="A1488" s="368" t="s">
        <v>5798</v>
      </c>
      <c r="B1488" s="368" t="s">
        <v>4876</v>
      </c>
      <c r="C1488" s="368" t="s">
        <v>491</v>
      </c>
      <c r="D1488" s="368" t="s">
        <v>4877</v>
      </c>
      <c r="E1488" s="370">
        <v>36</v>
      </c>
      <c r="F1488" s="371">
        <f t="shared" si="92"/>
        <v>0.36</v>
      </c>
      <c r="G1488" s="371">
        <f t="shared" si="93"/>
        <v>2</v>
      </c>
      <c r="H1488" s="371" t="str">
        <f t="shared" si="94"/>
        <v/>
      </c>
      <c r="I1488" s="371">
        <f t="shared" si="95"/>
        <v>2</v>
      </c>
    </row>
    <row r="1489" spans="1:9" x14ac:dyDescent="0.15">
      <c r="A1489" s="368" t="s">
        <v>5798</v>
      </c>
      <c r="B1489" s="368" t="s">
        <v>4879</v>
      </c>
      <c r="C1489" s="368" t="s">
        <v>491</v>
      </c>
      <c r="D1489" s="368" t="s">
        <v>4880</v>
      </c>
      <c r="E1489" s="370">
        <v>24</v>
      </c>
      <c r="F1489" s="371">
        <f t="shared" si="92"/>
        <v>0.24</v>
      </c>
      <c r="G1489" s="371">
        <f t="shared" si="93"/>
        <v>2</v>
      </c>
      <c r="H1489" s="371" t="str">
        <f t="shared" si="94"/>
        <v/>
      </c>
      <c r="I1489" s="371">
        <f t="shared" si="95"/>
        <v>2</v>
      </c>
    </row>
    <row r="1490" spans="1:9" x14ac:dyDescent="0.15">
      <c r="A1490" s="368" t="s">
        <v>5798</v>
      </c>
      <c r="B1490" s="368" t="s">
        <v>4882</v>
      </c>
      <c r="C1490" s="368" t="s">
        <v>491</v>
      </c>
      <c r="D1490" s="368" t="s">
        <v>4883</v>
      </c>
      <c r="E1490" s="370">
        <v>35</v>
      </c>
      <c r="F1490" s="371">
        <f t="shared" si="92"/>
        <v>0.35</v>
      </c>
      <c r="G1490" s="371">
        <f t="shared" si="93"/>
        <v>2</v>
      </c>
      <c r="H1490" s="371" t="str">
        <f t="shared" si="94"/>
        <v/>
      </c>
      <c r="I1490" s="371">
        <f t="shared" si="95"/>
        <v>2</v>
      </c>
    </row>
    <row r="1491" spans="1:9" x14ac:dyDescent="0.15">
      <c r="A1491" s="368" t="s">
        <v>5798</v>
      </c>
      <c r="B1491" s="368" t="s">
        <v>4885</v>
      </c>
      <c r="C1491" s="368" t="s">
        <v>491</v>
      </c>
      <c r="D1491" s="368" t="s">
        <v>4886</v>
      </c>
      <c r="E1491" s="370">
        <v>34</v>
      </c>
      <c r="F1491" s="371">
        <f t="shared" si="92"/>
        <v>0.34</v>
      </c>
      <c r="G1491" s="371">
        <f t="shared" si="93"/>
        <v>2</v>
      </c>
      <c r="H1491" s="371" t="str">
        <f t="shared" si="94"/>
        <v/>
      </c>
      <c r="I1491" s="371">
        <f t="shared" si="95"/>
        <v>2</v>
      </c>
    </row>
    <row r="1492" spans="1:9" x14ac:dyDescent="0.15">
      <c r="A1492" s="368" t="s">
        <v>5798</v>
      </c>
      <c r="B1492" s="368" t="s">
        <v>4887</v>
      </c>
      <c r="C1492" s="368" t="s">
        <v>491</v>
      </c>
      <c r="D1492" s="368" t="s">
        <v>4888</v>
      </c>
      <c r="E1492" s="370">
        <v>32</v>
      </c>
      <c r="F1492" s="371">
        <f t="shared" si="92"/>
        <v>0.32</v>
      </c>
      <c r="G1492" s="371">
        <f t="shared" si="93"/>
        <v>2</v>
      </c>
      <c r="H1492" s="371" t="str">
        <f t="shared" si="94"/>
        <v/>
      </c>
      <c r="I1492" s="371">
        <f t="shared" si="95"/>
        <v>2</v>
      </c>
    </row>
    <row r="1493" spans="1:9" x14ac:dyDescent="0.15">
      <c r="A1493" s="368" t="s">
        <v>5798</v>
      </c>
      <c r="B1493" s="368" t="s">
        <v>4890</v>
      </c>
      <c r="C1493" s="368" t="s">
        <v>491</v>
      </c>
      <c r="D1493" s="368" t="s">
        <v>4891</v>
      </c>
      <c r="E1493" s="370">
        <v>11</v>
      </c>
      <c r="F1493" s="371">
        <f t="shared" si="92"/>
        <v>0.11</v>
      </c>
      <c r="G1493" s="371">
        <f t="shared" si="93"/>
        <v>2</v>
      </c>
      <c r="H1493" s="371" t="str">
        <f t="shared" si="94"/>
        <v/>
      </c>
      <c r="I1493" s="371">
        <f t="shared" si="95"/>
        <v>2</v>
      </c>
    </row>
    <row r="1494" spans="1:9" x14ac:dyDescent="0.15">
      <c r="A1494" s="368" t="s">
        <v>5798</v>
      </c>
      <c r="B1494" s="368" t="s">
        <v>4893</v>
      </c>
      <c r="C1494" s="368" t="s">
        <v>491</v>
      </c>
      <c r="D1494" s="368" t="s">
        <v>4894</v>
      </c>
      <c r="E1494" s="370">
        <v>17</v>
      </c>
      <c r="F1494" s="371">
        <f t="shared" si="92"/>
        <v>0.17</v>
      </c>
      <c r="G1494" s="371">
        <f t="shared" si="93"/>
        <v>2</v>
      </c>
      <c r="H1494" s="371" t="str">
        <f t="shared" si="94"/>
        <v/>
      </c>
      <c r="I1494" s="371">
        <f t="shared" si="95"/>
        <v>2</v>
      </c>
    </row>
    <row r="1495" spans="1:9" x14ac:dyDescent="0.15">
      <c r="A1495" s="368" t="s">
        <v>5798</v>
      </c>
      <c r="B1495" s="368" t="s">
        <v>4896</v>
      </c>
      <c r="C1495" s="368" t="s">
        <v>491</v>
      </c>
      <c r="D1495" s="368" t="s">
        <v>4897</v>
      </c>
      <c r="E1495" s="370">
        <v>19</v>
      </c>
      <c r="F1495" s="371">
        <f t="shared" si="92"/>
        <v>0.19</v>
      </c>
      <c r="G1495" s="371">
        <f t="shared" si="93"/>
        <v>2</v>
      </c>
      <c r="H1495" s="371" t="str">
        <f t="shared" si="94"/>
        <v/>
      </c>
      <c r="I1495" s="371">
        <f t="shared" si="95"/>
        <v>2</v>
      </c>
    </row>
    <row r="1496" spans="1:9" x14ac:dyDescent="0.15">
      <c r="A1496" s="368" t="s">
        <v>5798</v>
      </c>
      <c r="B1496" s="368" t="s">
        <v>4899</v>
      </c>
      <c r="C1496" s="368" t="s">
        <v>491</v>
      </c>
      <c r="D1496" s="368" t="s">
        <v>4900</v>
      </c>
      <c r="E1496" s="370">
        <v>15</v>
      </c>
      <c r="F1496" s="371">
        <f t="shared" si="92"/>
        <v>0.15</v>
      </c>
      <c r="G1496" s="371">
        <f t="shared" si="93"/>
        <v>2</v>
      </c>
      <c r="H1496" s="371" t="str">
        <f t="shared" si="94"/>
        <v/>
      </c>
      <c r="I1496" s="371">
        <f t="shared" si="95"/>
        <v>2</v>
      </c>
    </row>
    <row r="1497" spans="1:9" x14ac:dyDescent="0.15">
      <c r="A1497" s="368" t="s">
        <v>5798</v>
      </c>
      <c r="B1497" s="368" t="s">
        <v>4902</v>
      </c>
      <c r="C1497" s="368" t="s">
        <v>491</v>
      </c>
      <c r="D1497" s="368" t="s">
        <v>4903</v>
      </c>
      <c r="E1497" s="370">
        <v>19</v>
      </c>
      <c r="F1497" s="371">
        <f t="shared" si="92"/>
        <v>0.19</v>
      </c>
      <c r="G1497" s="371">
        <f t="shared" si="93"/>
        <v>2</v>
      </c>
      <c r="H1497" s="371" t="str">
        <f t="shared" si="94"/>
        <v/>
      </c>
      <c r="I1497" s="371">
        <f t="shared" si="95"/>
        <v>2</v>
      </c>
    </row>
    <row r="1498" spans="1:9" x14ac:dyDescent="0.15">
      <c r="A1498" s="368" t="s">
        <v>5798</v>
      </c>
      <c r="B1498" s="368" t="s">
        <v>4905</v>
      </c>
      <c r="C1498" s="368" t="s">
        <v>491</v>
      </c>
      <c r="D1498" s="368" t="s">
        <v>4906</v>
      </c>
      <c r="E1498" s="370">
        <v>16</v>
      </c>
      <c r="F1498" s="371">
        <f t="shared" si="92"/>
        <v>0.16</v>
      </c>
      <c r="G1498" s="371">
        <f t="shared" si="93"/>
        <v>2</v>
      </c>
      <c r="H1498" s="371" t="str">
        <f t="shared" si="94"/>
        <v/>
      </c>
      <c r="I1498" s="371">
        <f t="shared" si="95"/>
        <v>2</v>
      </c>
    </row>
    <row r="1499" spans="1:9" x14ac:dyDescent="0.15">
      <c r="A1499" s="368" t="s">
        <v>5798</v>
      </c>
      <c r="B1499" s="368" t="s">
        <v>4908</v>
      </c>
      <c r="C1499" s="368" t="s">
        <v>491</v>
      </c>
      <c r="D1499" s="368" t="s">
        <v>4909</v>
      </c>
      <c r="E1499" s="370">
        <v>23</v>
      </c>
      <c r="F1499" s="371">
        <f t="shared" si="92"/>
        <v>0.23</v>
      </c>
      <c r="G1499" s="371">
        <f t="shared" si="93"/>
        <v>2</v>
      </c>
      <c r="H1499" s="371" t="str">
        <f t="shared" si="94"/>
        <v/>
      </c>
      <c r="I1499" s="371">
        <f t="shared" si="95"/>
        <v>2</v>
      </c>
    </row>
    <row r="1500" spans="1:9" x14ac:dyDescent="0.15">
      <c r="A1500" s="368" t="s">
        <v>5798</v>
      </c>
      <c r="B1500" s="368" t="s">
        <v>4911</v>
      </c>
      <c r="C1500" s="368" t="s">
        <v>491</v>
      </c>
      <c r="D1500" s="368" t="s">
        <v>4912</v>
      </c>
      <c r="E1500" s="370">
        <v>16</v>
      </c>
      <c r="F1500" s="371">
        <f t="shared" si="92"/>
        <v>0.16</v>
      </c>
      <c r="G1500" s="371">
        <f t="shared" si="93"/>
        <v>2</v>
      </c>
      <c r="H1500" s="371" t="str">
        <f t="shared" si="94"/>
        <v/>
      </c>
      <c r="I1500" s="371">
        <f t="shared" si="95"/>
        <v>2</v>
      </c>
    </row>
    <row r="1501" spans="1:9" x14ac:dyDescent="0.15">
      <c r="A1501" s="368" t="s">
        <v>5798</v>
      </c>
      <c r="B1501" s="368" t="s">
        <v>4914</v>
      </c>
      <c r="C1501" s="368" t="s">
        <v>491</v>
      </c>
      <c r="D1501" s="368" t="s">
        <v>4915</v>
      </c>
      <c r="E1501" s="370">
        <v>18</v>
      </c>
      <c r="F1501" s="371">
        <f t="shared" si="92"/>
        <v>0.18</v>
      </c>
      <c r="G1501" s="371">
        <f t="shared" si="93"/>
        <v>2</v>
      </c>
      <c r="H1501" s="371" t="str">
        <f t="shared" si="94"/>
        <v/>
      </c>
      <c r="I1501" s="371">
        <f t="shared" si="95"/>
        <v>2</v>
      </c>
    </row>
    <row r="1502" spans="1:9" x14ac:dyDescent="0.15">
      <c r="A1502" s="368" t="s">
        <v>5798</v>
      </c>
      <c r="B1502" s="368" t="s">
        <v>4917</v>
      </c>
      <c r="C1502" s="368" t="s">
        <v>491</v>
      </c>
      <c r="D1502" s="368" t="s">
        <v>4918</v>
      </c>
      <c r="E1502" s="370">
        <v>20</v>
      </c>
      <c r="F1502" s="371">
        <f t="shared" si="92"/>
        <v>0.2</v>
      </c>
      <c r="G1502" s="371">
        <f t="shared" si="93"/>
        <v>2</v>
      </c>
      <c r="H1502" s="371" t="str">
        <f t="shared" si="94"/>
        <v/>
      </c>
      <c r="I1502" s="371">
        <f t="shared" si="95"/>
        <v>2</v>
      </c>
    </row>
    <row r="1503" spans="1:9" x14ac:dyDescent="0.15">
      <c r="A1503" s="368" t="s">
        <v>5798</v>
      </c>
      <c r="B1503" s="368" t="s">
        <v>4920</v>
      </c>
      <c r="C1503" s="368" t="s">
        <v>491</v>
      </c>
      <c r="D1503" s="368" t="s">
        <v>4921</v>
      </c>
      <c r="E1503" s="370">
        <v>13</v>
      </c>
      <c r="F1503" s="371">
        <f t="shared" si="92"/>
        <v>0.13</v>
      </c>
      <c r="G1503" s="371">
        <f t="shared" si="93"/>
        <v>2</v>
      </c>
      <c r="H1503" s="371" t="str">
        <f t="shared" si="94"/>
        <v/>
      </c>
      <c r="I1503" s="371">
        <f t="shared" si="95"/>
        <v>2</v>
      </c>
    </row>
    <row r="1504" spans="1:9" x14ac:dyDescent="0.15">
      <c r="A1504" s="368" t="s">
        <v>5798</v>
      </c>
      <c r="B1504" s="368" t="s">
        <v>4923</v>
      </c>
      <c r="C1504" s="368" t="s">
        <v>491</v>
      </c>
      <c r="D1504" s="368" t="s">
        <v>4924</v>
      </c>
      <c r="E1504" s="370">
        <v>35</v>
      </c>
      <c r="F1504" s="371">
        <f t="shared" si="92"/>
        <v>0.35</v>
      </c>
      <c r="G1504" s="371">
        <f t="shared" si="93"/>
        <v>2</v>
      </c>
      <c r="H1504" s="371" t="str">
        <f t="shared" si="94"/>
        <v/>
      </c>
      <c r="I1504" s="371">
        <f t="shared" si="95"/>
        <v>2</v>
      </c>
    </row>
    <row r="1505" spans="1:9" x14ac:dyDescent="0.15">
      <c r="A1505" s="368" t="s">
        <v>5798</v>
      </c>
      <c r="B1505" s="368" t="s">
        <v>4926</v>
      </c>
      <c r="C1505" s="368" t="s">
        <v>491</v>
      </c>
      <c r="D1505" s="368" t="s">
        <v>4927</v>
      </c>
      <c r="E1505" s="370">
        <v>18</v>
      </c>
      <c r="F1505" s="371">
        <f t="shared" si="92"/>
        <v>0.18</v>
      </c>
      <c r="G1505" s="371">
        <f t="shared" si="93"/>
        <v>2</v>
      </c>
      <c r="H1505" s="371" t="str">
        <f t="shared" si="94"/>
        <v/>
      </c>
      <c r="I1505" s="371">
        <f t="shared" si="95"/>
        <v>2</v>
      </c>
    </row>
    <row r="1506" spans="1:9" x14ac:dyDescent="0.15">
      <c r="A1506" s="368" t="s">
        <v>5798</v>
      </c>
      <c r="B1506" s="368" t="s">
        <v>4929</v>
      </c>
      <c r="C1506" s="368" t="s">
        <v>491</v>
      </c>
      <c r="D1506" s="368" t="s">
        <v>4930</v>
      </c>
      <c r="E1506" s="370">
        <v>17</v>
      </c>
      <c r="F1506" s="371">
        <f t="shared" si="92"/>
        <v>0.17</v>
      </c>
      <c r="G1506" s="371">
        <f t="shared" si="93"/>
        <v>2</v>
      </c>
      <c r="H1506" s="371" t="str">
        <f t="shared" si="94"/>
        <v/>
      </c>
      <c r="I1506" s="371">
        <f t="shared" si="95"/>
        <v>2</v>
      </c>
    </row>
    <row r="1507" spans="1:9" x14ac:dyDescent="0.15">
      <c r="A1507" s="368" t="s">
        <v>5798</v>
      </c>
      <c r="B1507" s="368" t="s">
        <v>4932</v>
      </c>
      <c r="C1507" s="368" t="s">
        <v>491</v>
      </c>
      <c r="D1507" s="368" t="s">
        <v>4933</v>
      </c>
      <c r="E1507" s="370">
        <v>32</v>
      </c>
      <c r="F1507" s="371">
        <f t="shared" si="92"/>
        <v>0.32</v>
      </c>
      <c r="G1507" s="371">
        <f t="shared" si="93"/>
        <v>2</v>
      </c>
      <c r="H1507" s="371" t="str">
        <f t="shared" si="94"/>
        <v/>
      </c>
      <c r="I1507" s="371">
        <f t="shared" si="95"/>
        <v>2</v>
      </c>
    </row>
    <row r="1508" spans="1:9" x14ac:dyDescent="0.15">
      <c r="A1508" s="368" t="s">
        <v>5798</v>
      </c>
      <c r="B1508" s="368" t="s">
        <v>4935</v>
      </c>
      <c r="C1508" s="368" t="s">
        <v>491</v>
      </c>
      <c r="D1508" s="368" t="s">
        <v>4936</v>
      </c>
      <c r="E1508" s="370">
        <v>19</v>
      </c>
      <c r="F1508" s="371">
        <f t="shared" si="92"/>
        <v>0.19</v>
      </c>
      <c r="G1508" s="371">
        <f t="shared" si="93"/>
        <v>2</v>
      </c>
      <c r="H1508" s="371" t="str">
        <f t="shared" si="94"/>
        <v/>
      </c>
      <c r="I1508" s="371">
        <f t="shared" si="95"/>
        <v>2</v>
      </c>
    </row>
    <row r="1509" spans="1:9" x14ac:dyDescent="0.15">
      <c r="A1509" s="368" t="s">
        <v>5798</v>
      </c>
      <c r="B1509" s="368" t="s">
        <v>4938</v>
      </c>
      <c r="C1509" s="368" t="s">
        <v>491</v>
      </c>
      <c r="D1509" s="368" t="s">
        <v>4939</v>
      </c>
      <c r="E1509" s="370">
        <v>14</v>
      </c>
      <c r="F1509" s="371">
        <f t="shared" si="92"/>
        <v>0.14000000000000001</v>
      </c>
      <c r="G1509" s="371">
        <f t="shared" si="93"/>
        <v>2</v>
      </c>
      <c r="H1509" s="371" t="str">
        <f t="shared" si="94"/>
        <v/>
      </c>
      <c r="I1509" s="371">
        <f t="shared" si="95"/>
        <v>2</v>
      </c>
    </row>
    <row r="1510" spans="1:9" x14ac:dyDescent="0.15">
      <c r="A1510" s="368" t="s">
        <v>5798</v>
      </c>
      <c r="B1510" s="368" t="s">
        <v>4941</v>
      </c>
      <c r="C1510" s="368" t="s">
        <v>491</v>
      </c>
      <c r="D1510" s="368" t="s">
        <v>4942</v>
      </c>
      <c r="E1510" s="370">
        <v>27</v>
      </c>
      <c r="F1510" s="371">
        <f t="shared" si="92"/>
        <v>0.27</v>
      </c>
      <c r="G1510" s="371">
        <f t="shared" si="93"/>
        <v>2</v>
      </c>
      <c r="H1510" s="371" t="str">
        <f t="shared" si="94"/>
        <v/>
      </c>
      <c r="I1510" s="371">
        <f t="shared" si="95"/>
        <v>2</v>
      </c>
    </row>
    <row r="1511" spans="1:9" x14ac:dyDescent="0.15">
      <c r="A1511" s="368" t="s">
        <v>5798</v>
      </c>
      <c r="B1511" s="368" t="s">
        <v>4944</v>
      </c>
      <c r="C1511" s="368" t="s">
        <v>491</v>
      </c>
      <c r="D1511" s="368" t="s">
        <v>4945</v>
      </c>
      <c r="E1511" s="370">
        <v>16</v>
      </c>
      <c r="F1511" s="371">
        <f t="shared" si="92"/>
        <v>0.16</v>
      </c>
      <c r="G1511" s="371">
        <f t="shared" si="93"/>
        <v>2</v>
      </c>
      <c r="H1511" s="371" t="str">
        <f t="shared" si="94"/>
        <v/>
      </c>
      <c r="I1511" s="371">
        <f t="shared" si="95"/>
        <v>2</v>
      </c>
    </row>
    <row r="1512" spans="1:9" x14ac:dyDescent="0.15">
      <c r="A1512" s="368" t="s">
        <v>5798</v>
      </c>
      <c r="B1512" s="368" t="s">
        <v>4947</v>
      </c>
      <c r="C1512" s="368" t="s">
        <v>491</v>
      </c>
      <c r="D1512" s="368" t="s">
        <v>4948</v>
      </c>
      <c r="E1512" s="370">
        <v>23</v>
      </c>
      <c r="F1512" s="371">
        <f t="shared" si="92"/>
        <v>0.23</v>
      </c>
      <c r="G1512" s="371">
        <f t="shared" si="93"/>
        <v>2</v>
      </c>
      <c r="H1512" s="371" t="str">
        <f t="shared" si="94"/>
        <v/>
      </c>
      <c r="I1512" s="371">
        <f t="shared" si="95"/>
        <v>2</v>
      </c>
    </row>
    <row r="1513" spans="1:9" x14ac:dyDescent="0.15">
      <c r="A1513" s="368" t="s">
        <v>5798</v>
      </c>
      <c r="B1513" s="368" t="s">
        <v>4950</v>
      </c>
      <c r="C1513" s="368" t="s">
        <v>491</v>
      </c>
      <c r="D1513" s="368" t="s">
        <v>4951</v>
      </c>
      <c r="E1513" s="370">
        <v>18</v>
      </c>
      <c r="F1513" s="371">
        <f t="shared" si="92"/>
        <v>0.18</v>
      </c>
      <c r="G1513" s="371">
        <f t="shared" si="93"/>
        <v>2</v>
      </c>
      <c r="H1513" s="371" t="str">
        <f t="shared" si="94"/>
        <v/>
      </c>
      <c r="I1513" s="371">
        <f t="shared" si="95"/>
        <v>2</v>
      </c>
    </row>
    <row r="1514" spans="1:9" x14ac:dyDescent="0.15">
      <c r="A1514" s="368" t="s">
        <v>5798</v>
      </c>
      <c r="B1514" s="368" t="s">
        <v>4953</v>
      </c>
      <c r="C1514" s="368" t="s">
        <v>491</v>
      </c>
      <c r="D1514" s="368" t="s">
        <v>4954</v>
      </c>
      <c r="E1514" s="370">
        <v>12</v>
      </c>
      <c r="F1514" s="371">
        <f t="shared" si="92"/>
        <v>0.12</v>
      </c>
      <c r="G1514" s="371">
        <f t="shared" si="93"/>
        <v>2</v>
      </c>
      <c r="H1514" s="371" t="str">
        <f t="shared" si="94"/>
        <v/>
      </c>
      <c r="I1514" s="371">
        <f t="shared" si="95"/>
        <v>2</v>
      </c>
    </row>
    <row r="1515" spans="1:9" x14ac:dyDescent="0.15">
      <c r="A1515" s="368" t="s">
        <v>5798</v>
      </c>
      <c r="B1515" s="368" t="s">
        <v>4956</v>
      </c>
      <c r="C1515" s="368" t="s">
        <v>491</v>
      </c>
      <c r="D1515" s="368" t="s">
        <v>4957</v>
      </c>
      <c r="E1515" s="370">
        <v>20</v>
      </c>
      <c r="F1515" s="371">
        <f t="shared" si="92"/>
        <v>0.2</v>
      </c>
      <c r="G1515" s="371">
        <f t="shared" si="93"/>
        <v>2</v>
      </c>
      <c r="H1515" s="371" t="str">
        <f t="shared" si="94"/>
        <v/>
      </c>
      <c r="I1515" s="371">
        <f t="shared" si="95"/>
        <v>2</v>
      </c>
    </row>
    <row r="1516" spans="1:9" x14ac:dyDescent="0.15">
      <c r="A1516" s="368" t="s">
        <v>5798</v>
      </c>
      <c r="B1516" s="368" t="s">
        <v>4961</v>
      </c>
      <c r="C1516" s="368" t="s">
        <v>492</v>
      </c>
      <c r="D1516" s="368" t="s">
        <v>4962</v>
      </c>
      <c r="E1516" s="370">
        <v>69</v>
      </c>
      <c r="F1516" s="371">
        <f t="shared" si="92"/>
        <v>0.69</v>
      </c>
      <c r="G1516" s="371">
        <f t="shared" si="93"/>
        <v>2</v>
      </c>
      <c r="H1516" s="371" t="str">
        <f t="shared" si="94"/>
        <v/>
      </c>
      <c r="I1516" s="371">
        <f t="shared" si="95"/>
        <v>2</v>
      </c>
    </row>
    <row r="1517" spans="1:9" x14ac:dyDescent="0.15">
      <c r="A1517" s="368" t="s">
        <v>5798</v>
      </c>
      <c r="B1517" s="368" t="s">
        <v>4964</v>
      </c>
      <c r="C1517" s="368" t="s">
        <v>492</v>
      </c>
      <c r="D1517" s="368" t="s">
        <v>4965</v>
      </c>
      <c r="E1517" s="370">
        <v>87</v>
      </c>
      <c r="F1517" s="371">
        <f t="shared" si="92"/>
        <v>0.87</v>
      </c>
      <c r="G1517" s="371">
        <f t="shared" si="93"/>
        <v>2</v>
      </c>
      <c r="H1517" s="371" t="str">
        <f t="shared" si="94"/>
        <v/>
      </c>
      <c r="I1517" s="371">
        <f t="shared" si="95"/>
        <v>2</v>
      </c>
    </row>
    <row r="1518" spans="1:9" x14ac:dyDescent="0.15">
      <c r="A1518" s="368" t="s">
        <v>5798</v>
      </c>
      <c r="B1518" s="368" t="s">
        <v>4967</v>
      </c>
      <c r="C1518" s="368" t="s">
        <v>492</v>
      </c>
      <c r="D1518" s="368" t="s">
        <v>4968</v>
      </c>
      <c r="E1518" s="370">
        <v>53</v>
      </c>
      <c r="F1518" s="371">
        <f t="shared" si="92"/>
        <v>0.53</v>
      </c>
      <c r="G1518" s="371">
        <f t="shared" si="93"/>
        <v>2</v>
      </c>
      <c r="H1518" s="371" t="str">
        <f t="shared" si="94"/>
        <v/>
      </c>
      <c r="I1518" s="371">
        <f t="shared" si="95"/>
        <v>2</v>
      </c>
    </row>
    <row r="1519" spans="1:9" x14ac:dyDescent="0.15">
      <c r="A1519" s="368" t="s">
        <v>5798</v>
      </c>
      <c r="B1519" s="368" t="s">
        <v>4970</v>
      </c>
      <c r="C1519" s="368" t="s">
        <v>492</v>
      </c>
      <c r="D1519" s="368" t="s">
        <v>4971</v>
      </c>
      <c r="E1519" s="370">
        <v>64</v>
      </c>
      <c r="F1519" s="371">
        <f t="shared" si="92"/>
        <v>0.64</v>
      </c>
      <c r="G1519" s="371">
        <f t="shared" si="93"/>
        <v>2</v>
      </c>
      <c r="H1519" s="371" t="str">
        <f t="shared" si="94"/>
        <v/>
      </c>
      <c r="I1519" s="371">
        <f t="shared" si="95"/>
        <v>2</v>
      </c>
    </row>
    <row r="1520" spans="1:9" x14ac:dyDescent="0.15">
      <c r="A1520" s="368" t="s">
        <v>5798</v>
      </c>
      <c r="B1520" s="368" t="s">
        <v>4973</v>
      </c>
      <c r="C1520" s="368" t="s">
        <v>492</v>
      </c>
      <c r="D1520" s="368" t="s">
        <v>4974</v>
      </c>
      <c r="E1520" s="370">
        <v>56</v>
      </c>
      <c r="F1520" s="371">
        <f t="shared" si="92"/>
        <v>0.56000000000000005</v>
      </c>
      <c r="G1520" s="371">
        <f t="shared" si="93"/>
        <v>2</v>
      </c>
      <c r="H1520" s="371" t="str">
        <f t="shared" si="94"/>
        <v/>
      </c>
      <c r="I1520" s="371">
        <f t="shared" si="95"/>
        <v>2</v>
      </c>
    </row>
    <row r="1521" spans="1:9" x14ac:dyDescent="0.15">
      <c r="A1521" s="368" t="s">
        <v>5798</v>
      </c>
      <c r="B1521" s="368" t="s">
        <v>4976</v>
      </c>
      <c r="C1521" s="368" t="s">
        <v>492</v>
      </c>
      <c r="D1521" s="368" t="s">
        <v>4977</v>
      </c>
      <c r="E1521" s="370">
        <v>50</v>
      </c>
      <c r="F1521" s="371">
        <f t="shared" si="92"/>
        <v>0.5</v>
      </c>
      <c r="G1521" s="371">
        <f t="shared" si="93"/>
        <v>2</v>
      </c>
      <c r="H1521" s="371" t="str">
        <f t="shared" si="94"/>
        <v/>
      </c>
      <c r="I1521" s="371">
        <f t="shared" si="95"/>
        <v>2</v>
      </c>
    </row>
    <row r="1522" spans="1:9" x14ac:dyDescent="0.15">
      <c r="A1522" s="368" t="s">
        <v>5798</v>
      </c>
      <c r="B1522" s="368" t="s">
        <v>4979</v>
      </c>
      <c r="C1522" s="368" t="s">
        <v>492</v>
      </c>
      <c r="D1522" s="368" t="s">
        <v>4980</v>
      </c>
      <c r="E1522" s="370">
        <v>43</v>
      </c>
      <c r="F1522" s="371">
        <f t="shared" si="92"/>
        <v>0.43</v>
      </c>
      <c r="G1522" s="371">
        <f t="shared" si="93"/>
        <v>2</v>
      </c>
      <c r="H1522" s="371" t="str">
        <f t="shared" si="94"/>
        <v/>
      </c>
      <c r="I1522" s="371">
        <f t="shared" si="95"/>
        <v>2</v>
      </c>
    </row>
    <row r="1523" spans="1:9" x14ac:dyDescent="0.15">
      <c r="A1523" s="368" t="s">
        <v>5798</v>
      </c>
      <c r="B1523" s="368" t="s">
        <v>4982</v>
      </c>
      <c r="C1523" s="368" t="s">
        <v>492</v>
      </c>
      <c r="D1523" s="368" t="s">
        <v>4983</v>
      </c>
      <c r="E1523" s="370">
        <v>46</v>
      </c>
      <c r="F1523" s="371">
        <f t="shared" si="92"/>
        <v>0.46</v>
      </c>
      <c r="G1523" s="371">
        <f t="shared" si="93"/>
        <v>2</v>
      </c>
      <c r="H1523" s="371" t="str">
        <f t="shared" si="94"/>
        <v/>
      </c>
      <c r="I1523" s="371">
        <f t="shared" si="95"/>
        <v>2</v>
      </c>
    </row>
    <row r="1524" spans="1:9" x14ac:dyDescent="0.15">
      <c r="A1524" s="368" t="s">
        <v>5798</v>
      </c>
      <c r="B1524" s="368" t="s">
        <v>4985</v>
      </c>
      <c r="C1524" s="368" t="s">
        <v>492</v>
      </c>
      <c r="D1524" s="368" t="s">
        <v>4986</v>
      </c>
      <c r="E1524" s="370">
        <v>38</v>
      </c>
      <c r="F1524" s="371">
        <f t="shared" si="92"/>
        <v>0.38</v>
      </c>
      <c r="G1524" s="371">
        <f t="shared" si="93"/>
        <v>2</v>
      </c>
      <c r="H1524" s="371" t="str">
        <f t="shared" si="94"/>
        <v/>
      </c>
      <c r="I1524" s="371">
        <f t="shared" si="95"/>
        <v>2</v>
      </c>
    </row>
    <row r="1525" spans="1:9" x14ac:dyDescent="0.15">
      <c r="A1525" s="368" t="s">
        <v>5798</v>
      </c>
      <c r="B1525" s="368" t="s">
        <v>4988</v>
      </c>
      <c r="C1525" s="368" t="s">
        <v>492</v>
      </c>
      <c r="D1525" s="368" t="s">
        <v>4989</v>
      </c>
      <c r="E1525" s="370">
        <v>67</v>
      </c>
      <c r="F1525" s="371">
        <f t="shared" si="92"/>
        <v>0.67</v>
      </c>
      <c r="G1525" s="371">
        <f t="shared" si="93"/>
        <v>2</v>
      </c>
      <c r="H1525" s="371" t="str">
        <f t="shared" si="94"/>
        <v/>
      </c>
      <c r="I1525" s="371">
        <f t="shared" si="95"/>
        <v>2</v>
      </c>
    </row>
    <row r="1526" spans="1:9" x14ac:dyDescent="0.15">
      <c r="A1526" s="368" t="s">
        <v>5798</v>
      </c>
      <c r="B1526" s="368" t="s">
        <v>4991</v>
      </c>
      <c r="C1526" s="368" t="s">
        <v>492</v>
      </c>
      <c r="D1526" s="368" t="s">
        <v>4992</v>
      </c>
      <c r="E1526" s="370">
        <v>50</v>
      </c>
      <c r="F1526" s="371">
        <f t="shared" si="92"/>
        <v>0.5</v>
      </c>
      <c r="G1526" s="371">
        <f t="shared" si="93"/>
        <v>2</v>
      </c>
      <c r="H1526" s="371" t="str">
        <f t="shared" si="94"/>
        <v/>
      </c>
      <c r="I1526" s="371">
        <f t="shared" si="95"/>
        <v>2</v>
      </c>
    </row>
    <row r="1527" spans="1:9" x14ac:dyDescent="0.15">
      <c r="A1527" s="368" t="s">
        <v>5798</v>
      </c>
      <c r="B1527" s="368" t="s">
        <v>4994</v>
      </c>
      <c r="C1527" s="368" t="s">
        <v>492</v>
      </c>
      <c r="D1527" s="368" t="s">
        <v>4995</v>
      </c>
      <c r="E1527" s="370">
        <v>63</v>
      </c>
      <c r="F1527" s="371">
        <f t="shared" si="92"/>
        <v>0.63</v>
      </c>
      <c r="G1527" s="371">
        <f t="shared" si="93"/>
        <v>2</v>
      </c>
      <c r="H1527" s="371" t="str">
        <f t="shared" si="94"/>
        <v/>
      </c>
      <c r="I1527" s="371">
        <f t="shared" si="95"/>
        <v>2</v>
      </c>
    </row>
    <row r="1528" spans="1:9" x14ac:dyDescent="0.15">
      <c r="A1528" s="368" t="s">
        <v>5798</v>
      </c>
      <c r="B1528" s="368" t="s">
        <v>4997</v>
      </c>
      <c r="C1528" s="368" t="s">
        <v>492</v>
      </c>
      <c r="D1528" s="368" t="s">
        <v>4998</v>
      </c>
      <c r="E1528" s="370">
        <v>53</v>
      </c>
      <c r="F1528" s="371">
        <f t="shared" si="92"/>
        <v>0.53</v>
      </c>
      <c r="G1528" s="371">
        <f t="shared" si="93"/>
        <v>2</v>
      </c>
      <c r="H1528" s="371" t="str">
        <f t="shared" si="94"/>
        <v/>
      </c>
      <c r="I1528" s="371">
        <f t="shared" si="95"/>
        <v>2</v>
      </c>
    </row>
    <row r="1529" spans="1:9" x14ac:dyDescent="0.15">
      <c r="A1529" s="368" t="s">
        <v>5798</v>
      </c>
      <c r="B1529" s="368" t="s">
        <v>5000</v>
      </c>
      <c r="C1529" s="368" t="s">
        <v>492</v>
      </c>
      <c r="D1529" s="368" t="s">
        <v>5001</v>
      </c>
      <c r="E1529" s="370">
        <v>46</v>
      </c>
      <c r="F1529" s="371">
        <f t="shared" si="92"/>
        <v>0.46</v>
      </c>
      <c r="G1529" s="371">
        <f t="shared" si="93"/>
        <v>2</v>
      </c>
      <c r="H1529" s="371" t="str">
        <f t="shared" si="94"/>
        <v/>
      </c>
      <c r="I1529" s="371">
        <f t="shared" si="95"/>
        <v>2</v>
      </c>
    </row>
    <row r="1530" spans="1:9" x14ac:dyDescent="0.15">
      <c r="A1530" s="368" t="s">
        <v>5798</v>
      </c>
      <c r="B1530" s="368" t="s">
        <v>5003</v>
      </c>
      <c r="C1530" s="368" t="s">
        <v>492</v>
      </c>
      <c r="D1530" s="368" t="s">
        <v>5004</v>
      </c>
      <c r="E1530" s="370">
        <v>63</v>
      </c>
      <c r="F1530" s="371">
        <f t="shared" si="92"/>
        <v>0.63</v>
      </c>
      <c r="G1530" s="371">
        <f t="shared" si="93"/>
        <v>2</v>
      </c>
      <c r="H1530" s="371" t="str">
        <f t="shared" si="94"/>
        <v/>
      </c>
      <c r="I1530" s="371">
        <f t="shared" si="95"/>
        <v>2</v>
      </c>
    </row>
    <row r="1531" spans="1:9" x14ac:dyDescent="0.15">
      <c r="A1531" s="368" t="s">
        <v>5798</v>
      </c>
      <c r="B1531" s="368" t="s">
        <v>5006</v>
      </c>
      <c r="C1531" s="368" t="s">
        <v>492</v>
      </c>
      <c r="D1531" s="368" t="s">
        <v>5007</v>
      </c>
      <c r="E1531" s="370">
        <v>74</v>
      </c>
      <c r="F1531" s="371">
        <f t="shared" si="92"/>
        <v>0.74</v>
      </c>
      <c r="G1531" s="371">
        <f t="shared" si="93"/>
        <v>2</v>
      </c>
      <c r="H1531" s="371" t="str">
        <f t="shared" si="94"/>
        <v/>
      </c>
      <c r="I1531" s="371">
        <f t="shared" si="95"/>
        <v>2</v>
      </c>
    </row>
    <row r="1532" spans="1:9" x14ac:dyDescent="0.15">
      <c r="A1532" s="368" t="s">
        <v>5798</v>
      </c>
      <c r="B1532" s="368" t="s">
        <v>5009</v>
      </c>
      <c r="C1532" s="368" t="s">
        <v>492</v>
      </c>
      <c r="D1532" s="368" t="s">
        <v>5010</v>
      </c>
      <c r="E1532" s="370">
        <v>73</v>
      </c>
      <c r="F1532" s="371">
        <f t="shared" si="92"/>
        <v>0.73</v>
      </c>
      <c r="G1532" s="371">
        <f t="shared" si="93"/>
        <v>2</v>
      </c>
      <c r="H1532" s="371" t="str">
        <f t="shared" si="94"/>
        <v/>
      </c>
      <c r="I1532" s="371">
        <f t="shared" si="95"/>
        <v>2</v>
      </c>
    </row>
    <row r="1533" spans="1:9" x14ac:dyDescent="0.15">
      <c r="A1533" s="368" t="s">
        <v>5798</v>
      </c>
      <c r="B1533" s="368" t="s">
        <v>5012</v>
      </c>
      <c r="C1533" s="368" t="s">
        <v>492</v>
      </c>
      <c r="D1533" s="368" t="s">
        <v>5013</v>
      </c>
      <c r="E1533" s="370">
        <v>77</v>
      </c>
      <c r="F1533" s="371">
        <f t="shared" si="92"/>
        <v>0.77</v>
      </c>
      <c r="G1533" s="371">
        <f t="shared" si="93"/>
        <v>2</v>
      </c>
      <c r="H1533" s="371" t="str">
        <f t="shared" si="94"/>
        <v/>
      </c>
      <c r="I1533" s="371">
        <f t="shared" si="95"/>
        <v>2</v>
      </c>
    </row>
    <row r="1534" spans="1:9" x14ac:dyDescent="0.15">
      <c r="A1534" s="368" t="s">
        <v>5798</v>
      </c>
      <c r="B1534" s="368" t="s">
        <v>5015</v>
      </c>
      <c r="C1534" s="368" t="s">
        <v>492</v>
      </c>
      <c r="D1534" s="368" t="s">
        <v>5016</v>
      </c>
      <c r="E1534" s="370">
        <v>57</v>
      </c>
      <c r="F1534" s="371">
        <f t="shared" si="92"/>
        <v>0.56999999999999995</v>
      </c>
      <c r="G1534" s="371">
        <f t="shared" si="93"/>
        <v>2</v>
      </c>
      <c r="H1534" s="371" t="str">
        <f t="shared" si="94"/>
        <v/>
      </c>
      <c r="I1534" s="371">
        <f t="shared" si="95"/>
        <v>2</v>
      </c>
    </row>
    <row r="1535" spans="1:9" x14ac:dyDescent="0.15">
      <c r="A1535" s="368" t="s">
        <v>5798</v>
      </c>
      <c r="B1535" s="368" t="s">
        <v>5018</v>
      </c>
      <c r="C1535" s="368" t="s">
        <v>492</v>
      </c>
      <c r="D1535" s="368" t="s">
        <v>5019</v>
      </c>
      <c r="E1535" s="370">
        <v>63</v>
      </c>
      <c r="F1535" s="371">
        <f t="shared" si="92"/>
        <v>0.63</v>
      </c>
      <c r="G1535" s="371">
        <f t="shared" si="93"/>
        <v>2</v>
      </c>
      <c r="H1535" s="371" t="str">
        <f t="shared" si="94"/>
        <v/>
      </c>
      <c r="I1535" s="371">
        <f t="shared" si="95"/>
        <v>2</v>
      </c>
    </row>
    <row r="1536" spans="1:9" x14ac:dyDescent="0.15">
      <c r="A1536" s="368" t="s">
        <v>5798</v>
      </c>
      <c r="B1536" s="368" t="s">
        <v>5021</v>
      </c>
      <c r="C1536" s="368" t="s">
        <v>492</v>
      </c>
      <c r="D1536" s="368" t="s">
        <v>5022</v>
      </c>
      <c r="E1536" s="370">
        <v>67</v>
      </c>
      <c r="F1536" s="371">
        <f t="shared" si="92"/>
        <v>0.67</v>
      </c>
      <c r="G1536" s="371">
        <f t="shared" si="93"/>
        <v>2</v>
      </c>
      <c r="H1536" s="371" t="str">
        <f t="shared" si="94"/>
        <v/>
      </c>
      <c r="I1536" s="371">
        <f t="shared" si="95"/>
        <v>2</v>
      </c>
    </row>
    <row r="1537" spans="1:9" x14ac:dyDescent="0.15">
      <c r="A1537" s="368" t="s">
        <v>5798</v>
      </c>
      <c r="B1537" s="368" t="s">
        <v>5023</v>
      </c>
      <c r="C1537" s="368" t="s">
        <v>492</v>
      </c>
      <c r="D1537" s="368" t="s">
        <v>5024</v>
      </c>
      <c r="E1537" s="370">
        <v>56</v>
      </c>
      <c r="F1537" s="371">
        <f t="shared" si="92"/>
        <v>0.56000000000000005</v>
      </c>
      <c r="G1537" s="371">
        <f t="shared" si="93"/>
        <v>2</v>
      </c>
      <c r="H1537" s="371" t="str">
        <f t="shared" si="94"/>
        <v/>
      </c>
      <c r="I1537" s="371">
        <f t="shared" si="95"/>
        <v>2</v>
      </c>
    </row>
    <row r="1538" spans="1:9" x14ac:dyDescent="0.15">
      <c r="A1538" s="368" t="s">
        <v>5798</v>
      </c>
      <c r="B1538" s="368" t="s">
        <v>5026</v>
      </c>
      <c r="C1538" s="368" t="s">
        <v>492</v>
      </c>
      <c r="D1538" s="368" t="s">
        <v>5027</v>
      </c>
      <c r="E1538" s="370">
        <v>38</v>
      </c>
      <c r="F1538" s="371">
        <f t="shared" ref="F1538:F1601" si="96">IF(A1538="都道府県",E1538/100000,IF(A1538="市区町村",E1538/100,"エラー"))</f>
        <v>0.38</v>
      </c>
      <c r="G1538" s="371">
        <f t="shared" ref="G1538:G1601" si="97">IF(F1538&lt;&gt;"エラー",IF(F1538&gt;=$N$16,1,IF(F1538&lt;=$N$18,3,2)),"エラー")</f>
        <v>2</v>
      </c>
      <c r="H1538" s="371" t="str">
        <f t="shared" ref="H1538:H1601" si="98">IF(_xlfn.IFNA(VLOOKUP(B1538,$T:$T,1,0),"")="","","〇")</f>
        <v/>
      </c>
      <c r="I1538" s="371">
        <f t="shared" ref="I1538:I1601" si="99">IF(H1538="〇",1,G1538)</f>
        <v>2</v>
      </c>
    </row>
    <row r="1539" spans="1:9" x14ac:dyDescent="0.15">
      <c r="A1539" s="368" t="s">
        <v>5798</v>
      </c>
      <c r="B1539" s="368" t="s">
        <v>5029</v>
      </c>
      <c r="C1539" s="368" t="s">
        <v>492</v>
      </c>
      <c r="D1539" s="368" t="s">
        <v>5030</v>
      </c>
      <c r="E1539" s="370">
        <v>61</v>
      </c>
      <c r="F1539" s="371">
        <f t="shared" si="96"/>
        <v>0.61</v>
      </c>
      <c r="G1539" s="371">
        <f t="shared" si="97"/>
        <v>2</v>
      </c>
      <c r="H1539" s="371" t="str">
        <f t="shared" si="98"/>
        <v/>
      </c>
      <c r="I1539" s="371">
        <f t="shared" si="99"/>
        <v>2</v>
      </c>
    </row>
    <row r="1540" spans="1:9" x14ac:dyDescent="0.15">
      <c r="A1540" s="368" t="s">
        <v>5798</v>
      </c>
      <c r="B1540" s="368" t="s">
        <v>5032</v>
      </c>
      <c r="C1540" s="368" t="s">
        <v>492</v>
      </c>
      <c r="D1540" s="368" t="s">
        <v>5033</v>
      </c>
      <c r="E1540" s="370">
        <v>28</v>
      </c>
      <c r="F1540" s="371">
        <f t="shared" si="96"/>
        <v>0.28000000000000003</v>
      </c>
      <c r="G1540" s="371">
        <f t="shared" si="97"/>
        <v>2</v>
      </c>
      <c r="H1540" s="371" t="str">
        <f t="shared" si="98"/>
        <v/>
      </c>
      <c r="I1540" s="371">
        <f t="shared" si="99"/>
        <v>2</v>
      </c>
    </row>
    <row r="1541" spans="1:9" x14ac:dyDescent="0.15">
      <c r="A1541" s="368" t="s">
        <v>5798</v>
      </c>
      <c r="B1541" s="368" t="s">
        <v>5035</v>
      </c>
      <c r="C1541" s="368" t="s">
        <v>492</v>
      </c>
      <c r="D1541" s="368" t="s">
        <v>5036</v>
      </c>
      <c r="E1541" s="370">
        <v>50</v>
      </c>
      <c r="F1541" s="371">
        <f t="shared" si="96"/>
        <v>0.5</v>
      </c>
      <c r="G1541" s="371">
        <f t="shared" si="97"/>
        <v>2</v>
      </c>
      <c r="H1541" s="371" t="str">
        <f t="shared" si="98"/>
        <v/>
      </c>
      <c r="I1541" s="371">
        <f t="shared" si="99"/>
        <v>2</v>
      </c>
    </row>
    <row r="1542" spans="1:9" x14ac:dyDescent="0.15">
      <c r="A1542" s="368" t="s">
        <v>5798</v>
      </c>
      <c r="B1542" s="368" t="s">
        <v>5038</v>
      </c>
      <c r="C1542" s="368" t="s">
        <v>492</v>
      </c>
      <c r="D1542" s="368" t="s">
        <v>5039</v>
      </c>
      <c r="E1542" s="370">
        <v>40</v>
      </c>
      <c r="F1542" s="371">
        <f t="shared" si="96"/>
        <v>0.4</v>
      </c>
      <c r="G1542" s="371">
        <f t="shared" si="97"/>
        <v>2</v>
      </c>
      <c r="H1542" s="371" t="str">
        <f t="shared" si="98"/>
        <v/>
      </c>
      <c r="I1542" s="371">
        <f t="shared" si="99"/>
        <v>2</v>
      </c>
    </row>
    <row r="1543" spans="1:9" x14ac:dyDescent="0.15">
      <c r="A1543" s="368" t="s">
        <v>5798</v>
      </c>
      <c r="B1543" s="368" t="s">
        <v>5041</v>
      </c>
      <c r="C1543" s="368" t="s">
        <v>492</v>
      </c>
      <c r="D1543" s="368" t="s">
        <v>5042</v>
      </c>
      <c r="E1543" s="370">
        <v>57</v>
      </c>
      <c r="F1543" s="371">
        <f t="shared" si="96"/>
        <v>0.56999999999999995</v>
      </c>
      <c r="G1543" s="371">
        <f t="shared" si="97"/>
        <v>2</v>
      </c>
      <c r="H1543" s="371" t="str">
        <f t="shared" si="98"/>
        <v/>
      </c>
      <c r="I1543" s="371">
        <f t="shared" si="99"/>
        <v>2</v>
      </c>
    </row>
    <row r="1544" spans="1:9" x14ac:dyDescent="0.15">
      <c r="A1544" s="368" t="s">
        <v>5798</v>
      </c>
      <c r="B1544" s="368" t="s">
        <v>5044</v>
      </c>
      <c r="C1544" s="368" t="s">
        <v>492</v>
      </c>
      <c r="D1544" s="368" t="s">
        <v>5045</v>
      </c>
      <c r="E1544" s="370">
        <v>68</v>
      </c>
      <c r="F1544" s="371">
        <f t="shared" si="96"/>
        <v>0.68</v>
      </c>
      <c r="G1544" s="371">
        <f t="shared" si="97"/>
        <v>2</v>
      </c>
      <c r="H1544" s="371" t="str">
        <f t="shared" si="98"/>
        <v/>
      </c>
      <c r="I1544" s="371">
        <f t="shared" si="99"/>
        <v>2</v>
      </c>
    </row>
    <row r="1545" spans="1:9" x14ac:dyDescent="0.15">
      <c r="A1545" s="368" t="s">
        <v>5798</v>
      </c>
      <c r="B1545" s="368" t="s">
        <v>5047</v>
      </c>
      <c r="C1545" s="368" t="s">
        <v>492</v>
      </c>
      <c r="D1545" s="368" t="s">
        <v>5048</v>
      </c>
      <c r="E1545" s="370">
        <v>59</v>
      </c>
      <c r="F1545" s="371">
        <f t="shared" si="96"/>
        <v>0.59</v>
      </c>
      <c r="G1545" s="371">
        <f t="shared" si="97"/>
        <v>2</v>
      </c>
      <c r="H1545" s="371" t="str">
        <f t="shared" si="98"/>
        <v/>
      </c>
      <c r="I1545" s="371">
        <f t="shared" si="99"/>
        <v>2</v>
      </c>
    </row>
    <row r="1546" spans="1:9" x14ac:dyDescent="0.15">
      <c r="A1546" s="368" t="s">
        <v>5798</v>
      </c>
      <c r="B1546" s="368" t="s">
        <v>5050</v>
      </c>
      <c r="C1546" s="368" t="s">
        <v>492</v>
      </c>
      <c r="D1546" s="368" t="s">
        <v>5051</v>
      </c>
      <c r="E1546" s="370">
        <v>60</v>
      </c>
      <c r="F1546" s="371">
        <f t="shared" si="96"/>
        <v>0.6</v>
      </c>
      <c r="G1546" s="371">
        <f t="shared" si="97"/>
        <v>2</v>
      </c>
      <c r="H1546" s="371" t="str">
        <f t="shared" si="98"/>
        <v/>
      </c>
      <c r="I1546" s="371">
        <f t="shared" si="99"/>
        <v>2</v>
      </c>
    </row>
    <row r="1547" spans="1:9" x14ac:dyDescent="0.15">
      <c r="A1547" s="368" t="s">
        <v>5798</v>
      </c>
      <c r="B1547" s="368" t="s">
        <v>5053</v>
      </c>
      <c r="C1547" s="368" t="s">
        <v>492</v>
      </c>
      <c r="D1547" s="368" t="s">
        <v>5054</v>
      </c>
      <c r="E1547" s="370">
        <v>72</v>
      </c>
      <c r="F1547" s="371">
        <f t="shared" si="96"/>
        <v>0.72</v>
      </c>
      <c r="G1547" s="371">
        <f t="shared" si="97"/>
        <v>2</v>
      </c>
      <c r="H1547" s="371" t="str">
        <f t="shared" si="98"/>
        <v/>
      </c>
      <c r="I1547" s="371">
        <f t="shared" si="99"/>
        <v>2</v>
      </c>
    </row>
    <row r="1548" spans="1:9" x14ac:dyDescent="0.15">
      <c r="A1548" s="368" t="s">
        <v>5798</v>
      </c>
      <c r="B1548" s="368" t="s">
        <v>5056</v>
      </c>
      <c r="C1548" s="368" t="s">
        <v>492</v>
      </c>
      <c r="D1548" s="368" t="s">
        <v>5057</v>
      </c>
      <c r="E1548" s="370">
        <v>63</v>
      </c>
      <c r="F1548" s="371">
        <f t="shared" si="96"/>
        <v>0.63</v>
      </c>
      <c r="G1548" s="371">
        <f t="shared" si="97"/>
        <v>2</v>
      </c>
      <c r="H1548" s="371" t="str">
        <f t="shared" si="98"/>
        <v/>
      </c>
      <c r="I1548" s="371">
        <f t="shared" si="99"/>
        <v>2</v>
      </c>
    </row>
    <row r="1549" spans="1:9" x14ac:dyDescent="0.15">
      <c r="A1549" s="368" t="s">
        <v>5798</v>
      </c>
      <c r="B1549" s="368" t="s">
        <v>5059</v>
      </c>
      <c r="C1549" s="368" t="s">
        <v>492</v>
      </c>
      <c r="D1549" s="368" t="s">
        <v>5060</v>
      </c>
      <c r="E1549" s="370">
        <v>83</v>
      </c>
      <c r="F1549" s="371">
        <f t="shared" si="96"/>
        <v>0.83</v>
      </c>
      <c r="G1549" s="371">
        <f t="shared" si="97"/>
        <v>2</v>
      </c>
      <c r="H1549" s="371" t="str">
        <f t="shared" si="98"/>
        <v/>
      </c>
      <c r="I1549" s="371">
        <f t="shared" si="99"/>
        <v>2</v>
      </c>
    </row>
    <row r="1550" spans="1:9" x14ac:dyDescent="0.15">
      <c r="A1550" s="368" t="s">
        <v>5798</v>
      </c>
      <c r="B1550" s="368" t="s">
        <v>5062</v>
      </c>
      <c r="C1550" s="368" t="s">
        <v>492</v>
      </c>
      <c r="D1550" s="368" t="s">
        <v>5063</v>
      </c>
      <c r="E1550" s="370">
        <v>75</v>
      </c>
      <c r="F1550" s="371">
        <f t="shared" si="96"/>
        <v>0.75</v>
      </c>
      <c r="G1550" s="371">
        <f t="shared" si="97"/>
        <v>2</v>
      </c>
      <c r="H1550" s="371" t="str">
        <f t="shared" si="98"/>
        <v/>
      </c>
      <c r="I1550" s="371">
        <f t="shared" si="99"/>
        <v>2</v>
      </c>
    </row>
    <row r="1551" spans="1:9" x14ac:dyDescent="0.15">
      <c r="A1551" s="368" t="s">
        <v>5798</v>
      </c>
      <c r="B1551" s="368" t="s">
        <v>5065</v>
      </c>
      <c r="C1551" s="368" t="s">
        <v>492</v>
      </c>
      <c r="D1551" s="368" t="s">
        <v>5066</v>
      </c>
      <c r="E1551" s="370">
        <v>85</v>
      </c>
      <c r="F1551" s="371">
        <f t="shared" si="96"/>
        <v>0.85</v>
      </c>
      <c r="G1551" s="371">
        <f t="shared" si="97"/>
        <v>2</v>
      </c>
      <c r="H1551" s="371" t="str">
        <f t="shared" si="98"/>
        <v/>
      </c>
      <c r="I1551" s="371">
        <f t="shared" si="99"/>
        <v>2</v>
      </c>
    </row>
    <row r="1552" spans="1:9" x14ac:dyDescent="0.15">
      <c r="A1552" s="368" t="s">
        <v>5798</v>
      </c>
      <c r="B1552" s="368" t="s">
        <v>5068</v>
      </c>
      <c r="C1552" s="368" t="s">
        <v>492</v>
      </c>
      <c r="D1552" s="368" t="s">
        <v>5069</v>
      </c>
      <c r="E1552" s="370">
        <v>34</v>
      </c>
      <c r="F1552" s="371">
        <f t="shared" si="96"/>
        <v>0.34</v>
      </c>
      <c r="G1552" s="371">
        <f t="shared" si="97"/>
        <v>2</v>
      </c>
      <c r="H1552" s="371" t="str">
        <f t="shared" si="98"/>
        <v/>
      </c>
      <c r="I1552" s="371">
        <f t="shared" si="99"/>
        <v>2</v>
      </c>
    </row>
    <row r="1553" spans="1:9" x14ac:dyDescent="0.15">
      <c r="A1553" s="368" t="s">
        <v>5798</v>
      </c>
      <c r="B1553" s="368" t="s">
        <v>5071</v>
      </c>
      <c r="C1553" s="368" t="s">
        <v>492</v>
      </c>
      <c r="D1553" s="368" t="s">
        <v>5072</v>
      </c>
      <c r="E1553" s="370">
        <v>50</v>
      </c>
      <c r="F1553" s="371">
        <f t="shared" si="96"/>
        <v>0.5</v>
      </c>
      <c r="G1553" s="371">
        <f t="shared" si="97"/>
        <v>2</v>
      </c>
      <c r="H1553" s="371" t="str">
        <f t="shared" si="98"/>
        <v/>
      </c>
      <c r="I1553" s="371">
        <f t="shared" si="99"/>
        <v>2</v>
      </c>
    </row>
    <row r="1554" spans="1:9" x14ac:dyDescent="0.15">
      <c r="A1554" s="368" t="s">
        <v>5798</v>
      </c>
      <c r="B1554" s="368" t="s">
        <v>5074</v>
      </c>
      <c r="C1554" s="368" t="s">
        <v>492</v>
      </c>
      <c r="D1554" s="368" t="s">
        <v>5075</v>
      </c>
      <c r="E1554" s="370">
        <v>53</v>
      </c>
      <c r="F1554" s="371">
        <f t="shared" si="96"/>
        <v>0.53</v>
      </c>
      <c r="G1554" s="371">
        <f t="shared" si="97"/>
        <v>2</v>
      </c>
      <c r="H1554" s="371" t="str">
        <f t="shared" si="98"/>
        <v/>
      </c>
      <c r="I1554" s="371">
        <f t="shared" si="99"/>
        <v>2</v>
      </c>
    </row>
    <row r="1555" spans="1:9" x14ac:dyDescent="0.15">
      <c r="A1555" s="368" t="s">
        <v>5798</v>
      </c>
      <c r="B1555" s="368" t="s">
        <v>5077</v>
      </c>
      <c r="C1555" s="368" t="s">
        <v>492</v>
      </c>
      <c r="D1555" s="368" t="s">
        <v>5078</v>
      </c>
      <c r="E1555" s="370">
        <v>54</v>
      </c>
      <c r="F1555" s="371">
        <f t="shared" si="96"/>
        <v>0.54</v>
      </c>
      <c r="G1555" s="371">
        <f t="shared" si="97"/>
        <v>2</v>
      </c>
      <c r="H1555" s="371" t="str">
        <f t="shared" si="98"/>
        <v/>
      </c>
      <c r="I1555" s="371">
        <f t="shared" si="99"/>
        <v>2</v>
      </c>
    </row>
    <row r="1556" spans="1:9" x14ac:dyDescent="0.15">
      <c r="A1556" s="368" t="s">
        <v>5798</v>
      </c>
      <c r="B1556" s="368" t="s">
        <v>5080</v>
      </c>
      <c r="C1556" s="368" t="s">
        <v>492</v>
      </c>
      <c r="D1556" s="368" t="s">
        <v>5081</v>
      </c>
      <c r="E1556" s="370">
        <v>32</v>
      </c>
      <c r="F1556" s="371">
        <f t="shared" si="96"/>
        <v>0.32</v>
      </c>
      <c r="G1556" s="371">
        <f t="shared" si="97"/>
        <v>2</v>
      </c>
      <c r="H1556" s="371" t="str">
        <f t="shared" si="98"/>
        <v/>
      </c>
      <c r="I1556" s="371">
        <f t="shared" si="99"/>
        <v>2</v>
      </c>
    </row>
    <row r="1557" spans="1:9" x14ac:dyDescent="0.15">
      <c r="A1557" s="368" t="s">
        <v>5798</v>
      </c>
      <c r="B1557" s="368" t="s">
        <v>5083</v>
      </c>
      <c r="C1557" s="368" t="s">
        <v>492</v>
      </c>
      <c r="D1557" s="368" t="s">
        <v>5084</v>
      </c>
      <c r="E1557" s="370">
        <v>41</v>
      </c>
      <c r="F1557" s="371">
        <f t="shared" si="96"/>
        <v>0.41</v>
      </c>
      <c r="G1557" s="371">
        <f t="shared" si="97"/>
        <v>2</v>
      </c>
      <c r="H1557" s="371" t="str">
        <f t="shared" si="98"/>
        <v/>
      </c>
      <c r="I1557" s="371">
        <f t="shared" si="99"/>
        <v>2</v>
      </c>
    </row>
    <row r="1558" spans="1:9" x14ac:dyDescent="0.15">
      <c r="A1558" s="368" t="s">
        <v>5798</v>
      </c>
      <c r="B1558" s="368" t="s">
        <v>5086</v>
      </c>
      <c r="C1558" s="368" t="s">
        <v>492</v>
      </c>
      <c r="D1558" s="368" t="s">
        <v>5087</v>
      </c>
      <c r="E1558" s="370">
        <v>39</v>
      </c>
      <c r="F1558" s="371">
        <f t="shared" si="96"/>
        <v>0.39</v>
      </c>
      <c r="G1558" s="371">
        <f t="shared" si="97"/>
        <v>2</v>
      </c>
      <c r="H1558" s="371" t="str">
        <f t="shared" si="98"/>
        <v/>
      </c>
      <c r="I1558" s="371">
        <f t="shared" si="99"/>
        <v>2</v>
      </c>
    </row>
    <row r="1559" spans="1:9" x14ac:dyDescent="0.15">
      <c r="A1559" s="368" t="s">
        <v>5798</v>
      </c>
      <c r="B1559" s="368" t="s">
        <v>5089</v>
      </c>
      <c r="C1559" s="368" t="s">
        <v>492</v>
      </c>
      <c r="D1559" s="368" t="s">
        <v>5090</v>
      </c>
      <c r="E1559" s="370">
        <v>48</v>
      </c>
      <c r="F1559" s="371">
        <f t="shared" si="96"/>
        <v>0.48</v>
      </c>
      <c r="G1559" s="371">
        <f t="shared" si="97"/>
        <v>2</v>
      </c>
      <c r="H1559" s="371" t="str">
        <f t="shared" si="98"/>
        <v/>
      </c>
      <c r="I1559" s="371">
        <f t="shared" si="99"/>
        <v>2</v>
      </c>
    </row>
    <row r="1560" spans="1:9" x14ac:dyDescent="0.15">
      <c r="A1560" s="368" t="s">
        <v>5798</v>
      </c>
      <c r="B1560" s="368" t="s">
        <v>5092</v>
      </c>
      <c r="C1560" s="368" t="s">
        <v>492</v>
      </c>
      <c r="D1560" s="368" t="s">
        <v>5093</v>
      </c>
      <c r="E1560" s="370">
        <v>12</v>
      </c>
      <c r="F1560" s="371">
        <f t="shared" si="96"/>
        <v>0.12</v>
      </c>
      <c r="G1560" s="371">
        <f t="shared" si="97"/>
        <v>2</v>
      </c>
      <c r="H1560" s="371" t="str">
        <f t="shared" si="98"/>
        <v/>
      </c>
      <c r="I1560" s="371">
        <f t="shared" si="99"/>
        <v>2</v>
      </c>
    </row>
    <row r="1561" spans="1:9" x14ac:dyDescent="0.15">
      <c r="A1561" s="368" t="s">
        <v>5798</v>
      </c>
      <c r="B1561" s="368" t="s">
        <v>5095</v>
      </c>
      <c r="C1561" s="368" t="s">
        <v>492</v>
      </c>
      <c r="D1561" s="368" t="s">
        <v>5096</v>
      </c>
      <c r="E1561" s="370">
        <v>46</v>
      </c>
      <c r="F1561" s="371">
        <f t="shared" si="96"/>
        <v>0.46</v>
      </c>
      <c r="G1561" s="371">
        <f t="shared" si="97"/>
        <v>2</v>
      </c>
      <c r="H1561" s="371" t="str">
        <f t="shared" si="98"/>
        <v/>
      </c>
      <c r="I1561" s="371">
        <f t="shared" si="99"/>
        <v>2</v>
      </c>
    </row>
    <row r="1562" spans="1:9" x14ac:dyDescent="0.15">
      <c r="A1562" s="368" t="s">
        <v>5798</v>
      </c>
      <c r="B1562" s="368" t="s">
        <v>5098</v>
      </c>
      <c r="C1562" s="368" t="s">
        <v>492</v>
      </c>
      <c r="D1562" s="368" t="s">
        <v>5099</v>
      </c>
      <c r="E1562" s="370">
        <v>47</v>
      </c>
      <c r="F1562" s="371">
        <f t="shared" si="96"/>
        <v>0.47</v>
      </c>
      <c r="G1562" s="371">
        <f t="shared" si="97"/>
        <v>2</v>
      </c>
      <c r="H1562" s="371" t="str">
        <f t="shared" si="98"/>
        <v/>
      </c>
      <c r="I1562" s="371">
        <f t="shared" si="99"/>
        <v>2</v>
      </c>
    </row>
    <row r="1563" spans="1:9" x14ac:dyDescent="0.15">
      <c r="A1563" s="368" t="s">
        <v>5798</v>
      </c>
      <c r="B1563" s="368" t="s">
        <v>5101</v>
      </c>
      <c r="C1563" s="368" t="s">
        <v>492</v>
      </c>
      <c r="D1563" s="368" t="s">
        <v>4308</v>
      </c>
      <c r="E1563" s="370">
        <v>60</v>
      </c>
      <c r="F1563" s="371">
        <f t="shared" si="96"/>
        <v>0.6</v>
      </c>
      <c r="G1563" s="371">
        <f t="shared" si="97"/>
        <v>2</v>
      </c>
      <c r="H1563" s="371" t="str">
        <f t="shared" si="98"/>
        <v/>
      </c>
      <c r="I1563" s="371">
        <f t="shared" si="99"/>
        <v>2</v>
      </c>
    </row>
    <row r="1564" spans="1:9" x14ac:dyDescent="0.15">
      <c r="A1564" s="368" t="s">
        <v>5798</v>
      </c>
      <c r="B1564" s="368" t="s">
        <v>5103</v>
      </c>
      <c r="C1564" s="368" t="s">
        <v>492</v>
      </c>
      <c r="D1564" s="368" t="s">
        <v>5104</v>
      </c>
      <c r="E1564" s="370">
        <v>29</v>
      </c>
      <c r="F1564" s="371">
        <f t="shared" si="96"/>
        <v>0.28999999999999998</v>
      </c>
      <c r="G1564" s="371">
        <f t="shared" si="97"/>
        <v>2</v>
      </c>
      <c r="H1564" s="371" t="str">
        <f t="shared" si="98"/>
        <v/>
      </c>
      <c r="I1564" s="371">
        <f t="shared" si="99"/>
        <v>2</v>
      </c>
    </row>
    <row r="1565" spans="1:9" x14ac:dyDescent="0.15">
      <c r="A1565" s="368" t="s">
        <v>5798</v>
      </c>
      <c r="B1565" s="368" t="s">
        <v>5106</v>
      </c>
      <c r="C1565" s="368" t="s">
        <v>492</v>
      </c>
      <c r="D1565" s="368" t="s">
        <v>5107</v>
      </c>
      <c r="E1565" s="370">
        <v>23</v>
      </c>
      <c r="F1565" s="371">
        <f t="shared" si="96"/>
        <v>0.23</v>
      </c>
      <c r="G1565" s="371">
        <f t="shared" si="97"/>
        <v>2</v>
      </c>
      <c r="H1565" s="371" t="str">
        <f t="shared" si="98"/>
        <v/>
      </c>
      <c r="I1565" s="371">
        <f t="shared" si="99"/>
        <v>2</v>
      </c>
    </row>
    <row r="1566" spans="1:9" x14ac:dyDescent="0.15">
      <c r="A1566" s="368" t="s">
        <v>5798</v>
      </c>
      <c r="B1566" s="368" t="s">
        <v>5109</v>
      </c>
      <c r="C1566" s="368" t="s">
        <v>492</v>
      </c>
      <c r="D1566" s="368" t="s">
        <v>5110</v>
      </c>
      <c r="E1566" s="370">
        <v>22</v>
      </c>
      <c r="F1566" s="371">
        <f t="shared" si="96"/>
        <v>0.22</v>
      </c>
      <c r="G1566" s="371">
        <f t="shared" si="97"/>
        <v>2</v>
      </c>
      <c r="H1566" s="371" t="str">
        <f t="shared" si="98"/>
        <v/>
      </c>
      <c r="I1566" s="371">
        <f t="shared" si="99"/>
        <v>2</v>
      </c>
    </row>
    <row r="1567" spans="1:9" x14ac:dyDescent="0.15">
      <c r="A1567" s="368" t="s">
        <v>5798</v>
      </c>
      <c r="B1567" s="368" t="s">
        <v>5112</v>
      </c>
      <c r="C1567" s="368" t="s">
        <v>492</v>
      </c>
      <c r="D1567" s="368" t="s">
        <v>1363</v>
      </c>
      <c r="E1567" s="370">
        <v>29</v>
      </c>
      <c r="F1567" s="371">
        <f t="shared" si="96"/>
        <v>0.28999999999999998</v>
      </c>
      <c r="G1567" s="371">
        <f t="shared" si="97"/>
        <v>2</v>
      </c>
      <c r="H1567" s="371" t="str">
        <f t="shared" si="98"/>
        <v/>
      </c>
      <c r="I1567" s="371">
        <f t="shared" si="99"/>
        <v>2</v>
      </c>
    </row>
    <row r="1568" spans="1:9" x14ac:dyDescent="0.15">
      <c r="A1568" s="368" t="s">
        <v>5798</v>
      </c>
      <c r="B1568" s="368" t="s">
        <v>5113</v>
      </c>
      <c r="C1568" s="368" t="s">
        <v>492</v>
      </c>
      <c r="D1568" s="368" t="s">
        <v>5114</v>
      </c>
      <c r="E1568" s="370">
        <v>16</v>
      </c>
      <c r="F1568" s="371">
        <f t="shared" si="96"/>
        <v>0.16</v>
      </c>
      <c r="G1568" s="371">
        <f t="shared" si="97"/>
        <v>2</v>
      </c>
      <c r="H1568" s="371" t="str">
        <f t="shared" si="98"/>
        <v/>
      </c>
      <c r="I1568" s="371">
        <f t="shared" si="99"/>
        <v>2</v>
      </c>
    </row>
    <row r="1569" spans="1:9" x14ac:dyDescent="0.15">
      <c r="A1569" s="368" t="s">
        <v>5798</v>
      </c>
      <c r="B1569" s="368" t="s">
        <v>5116</v>
      </c>
      <c r="C1569" s="368" t="s">
        <v>492</v>
      </c>
      <c r="D1569" s="368" t="s">
        <v>5117</v>
      </c>
      <c r="E1569" s="370">
        <v>15</v>
      </c>
      <c r="F1569" s="371">
        <f t="shared" si="96"/>
        <v>0.15</v>
      </c>
      <c r="G1569" s="371">
        <f t="shared" si="97"/>
        <v>2</v>
      </c>
      <c r="H1569" s="371" t="str">
        <f t="shared" si="98"/>
        <v/>
      </c>
      <c r="I1569" s="371">
        <f t="shared" si="99"/>
        <v>2</v>
      </c>
    </row>
    <row r="1570" spans="1:9" x14ac:dyDescent="0.15">
      <c r="A1570" s="368" t="s">
        <v>5798</v>
      </c>
      <c r="B1570" s="368" t="s">
        <v>5119</v>
      </c>
      <c r="C1570" s="368" t="s">
        <v>492</v>
      </c>
      <c r="D1570" s="368" t="s">
        <v>5120</v>
      </c>
      <c r="E1570" s="370">
        <v>27</v>
      </c>
      <c r="F1570" s="371">
        <f t="shared" si="96"/>
        <v>0.27</v>
      </c>
      <c r="G1570" s="371">
        <f t="shared" si="97"/>
        <v>2</v>
      </c>
      <c r="H1570" s="371" t="str">
        <f t="shared" si="98"/>
        <v/>
      </c>
      <c r="I1570" s="371">
        <f t="shared" si="99"/>
        <v>2</v>
      </c>
    </row>
    <row r="1571" spans="1:9" x14ac:dyDescent="0.15">
      <c r="A1571" s="368" t="s">
        <v>5798</v>
      </c>
      <c r="B1571" s="368" t="s">
        <v>5122</v>
      </c>
      <c r="C1571" s="368" t="s">
        <v>492</v>
      </c>
      <c r="D1571" s="368" t="s">
        <v>5123</v>
      </c>
      <c r="E1571" s="370">
        <v>131</v>
      </c>
      <c r="F1571" s="371">
        <f t="shared" si="96"/>
        <v>1.31</v>
      </c>
      <c r="G1571" s="371">
        <f t="shared" si="97"/>
        <v>1</v>
      </c>
      <c r="H1571" s="371" t="str">
        <f t="shared" si="98"/>
        <v/>
      </c>
      <c r="I1571" s="371">
        <f t="shared" si="99"/>
        <v>1</v>
      </c>
    </row>
    <row r="1572" spans="1:9" x14ac:dyDescent="0.15">
      <c r="A1572" s="368" t="s">
        <v>5798</v>
      </c>
      <c r="B1572" s="368" t="s">
        <v>5125</v>
      </c>
      <c r="C1572" s="368" t="s">
        <v>492</v>
      </c>
      <c r="D1572" s="368" t="s">
        <v>5126</v>
      </c>
      <c r="E1572" s="370">
        <v>35</v>
      </c>
      <c r="F1572" s="371">
        <f t="shared" si="96"/>
        <v>0.35</v>
      </c>
      <c r="G1572" s="371">
        <f t="shared" si="97"/>
        <v>2</v>
      </c>
      <c r="H1572" s="371" t="str">
        <f t="shared" si="98"/>
        <v/>
      </c>
      <c r="I1572" s="371">
        <f t="shared" si="99"/>
        <v>2</v>
      </c>
    </row>
    <row r="1573" spans="1:9" x14ac:dyDescent="0.15">
      <c r="A1573" s="368" t="s">
        <v>5798</v>
      </c>
      <c r="B1573" s="368" t="s">
        <v>5128</v>
      </c>
      <c r="C1573" s="368" t="s">
        <v>492</v>
      </c>
      <c r="D1573" s="368" t="s">
        <v>5129</v>
      </c>
      <c r="E1573" s="370">
        <v>37</v>
      </c>
      <c r="F1573" s="371">
        <f t="shared" si="96"/>
        <v>0.37</v>
      </c>
      <c r="G1573" s="371">
        <f t="shared" si="97"/>
        <v>2</v>
      </c>
      <c r="H1573" s="371" t="str">
        <f t="shared" si="98"/>
        <v/>
      </c>
      <c r="I1573" s="371">
        <f t="shared" si="99"/>
        <v>2</v>
      </c>
    </row>
    <row r="1574" spans="1:9" x14ac:dyDescent="0.15">
      <c r="A1574" s="368" t="s">
        <v>5798</v>
      </c>
      <c r="B1574" s="368" t="s">
        <v>5131</v>
      </c>
      <c r="C1574" s="368" t="s">
        <v>492</v>
      </c>
      <c r="D1574" s="368" t="s">
        <v>5132</v>
      </c>
      <c r="E1574" s="370">
        <v>28</v>
      </c>
      <c r="F1574" s="371">
        <f t="shared" si="96"/>
        <v>0.28000000000000003</v>
      </c>
      <c r="G1574" s="371">
        <f t="shared" si="97"/>
        <v>2</v>
      </c>
      <c r="H1574" s="371" t="str">
        <f t="shared" si="98"/>
        <v/>
      </c>
      <c r="I1574" s="371">
        <f t="shared" si="99"/>
        <v>2</v>
      </c>
    </row>
    <row r="1575" spans="1:9" x14ac:dyDescent="0.15">
      <c r="A1575" s="368" t="s">
        <v>5798</v>
      </c>
      <c r="B1575" s="368" t="s">
        <v>5134</v>
      </c>
      <c r="C1575" s="368" t="s">
        <v>492</v>
      </c>
      <c r="D1575" s="368" t="s">
        <v>5135</v>
      </c>
      <c r="E1575" s="370">
        <v>32</v>
      </c>
      <c r="F1575" s="371">
        <f t="shared" si="96"/>
        <v>0.32</v>
      </c>
      <c r="G1575" s="371">
        <f t="shared" si="97"/>
        <v>2</v>
      </c>
      <c r="H1575" s="371" t="str">
        <f t="shared" si="98"/>
        <v/>
      </c>
      <c r="I1575" s="371">
        <f t="shared" si="99"/>
        <v>2</v>
      </c>
    </row>
    <row r="1576" spans="1:9" x14ac:dyDescent="0.15">
      <c r="A1576" s="368" t="s">
        <v>5798</v>
      </c>
      <c r="B1576" s="368" t="s">
        <v>5139</v>
      </c>
      <c r="C1576" s="368" t="s">
        <v>493</v>
      </c>
      <c r="D1576" s="368" t="s">
        <v>5140</v>
      </c>
      <c r="E1576" s="370">
        <v>63</v>
      </c>
      <c r="F1576" s="371">
        <f t="shared" si="96"/>
        <v>0.63</v>
      </c>
      <c r="G1576" s="371">
        <f t="shared" si="97"/>
        <v>2</v>
      </c>
      <c r="H1576" s="371" t="str">
        <f t="shared" si="98"/>
        <v/>
      </c>
      <c r="I1576" s="371">
        <f t="shared" si="99"/>
        <v>2</v>
      </c>
    </row>
    <row r="1577" spans="1:9" x14ac:dyDescent="0.15">
      <c r="A1577" s="368" t="s">
        <v>5798</v>
      </c>
      <c r="B1577" s="368" t="s">
        <v>5142</v>
      </c>
      <c r="C1577" s="368" t="s">
        <v>493</v>
      </c>
      <c r="D1577" s="368" t="s">
        <v>5143</v>
      </c>
      <c r="E1577" s="370">
        <v>43</v>
      </c>
      <c r="F1577" s="371">
        <f t="shared" si="96"/>
        <v>0.43</v>
      </c>
      <c r="G1577" s="371">
        <f t="shared" si="97"/>
        <v>2</v>
      </c>
      <c r="H1577" s="371" t="str">
        <f t="shared" si="98"/>
        <v/>
      </c>
      <c r="I1577" s="371">
        <f t="shared" si="99"/>
        <v>2</v>
      </c>
    </row>
    <row r="1578" spans="1:9" x14ac:dyDescent="0.15">
      <c r="A1578" s="368" t="s">
        <v>5798</v>
      </c>
      <c r="B1578" s="368" t="s">
        <v>5145</v>
      </c>
      <c r="C1578" s="368" t="s">
        <v>493</v>
      </c>
      <c r="D1578" s="368" t="s">
        <v>5146</v>
      </c>
      <c r="E1578" s="370">
        <v>91</v>
      </c>
      <c r="F1578" s="371">
        <f t="shared" si="96"/>
        <v>0.91</v>
      </c>
      <c r="G1578" s="371">
        <f t="shared" si="97"/>
        <v>2</v>
      </c>
      <c r="H1578" s="371" t="str">
        <f t="shared" si="98"/>
        <v/>
      </c>
      <c r="I1578" s="371">
        <f t="shared" si="99"/>
        <v>2</v>
      </c>
    </row>
    <row r="1579" spans="1:9" x14ac:dyDescent="0.15">
      <c r="A1579" s="368" t="s">
        <v>5798</v>
      </c>
      <c r="B1579" s="368" t="s">
        <v>5148</v>
      </c>
      <c r="C1579" s="368" t="s">
        <v>493</v>
      </c>
      <c r="D1579" s="368" t="s">
        <v>5149</v>
      </c>
      <c r="E1579" s="370">
        <v>35</v>
      </c>
      <c r="F1579" s="371">
        <f t="shared" si="96"/>
        <v>0.35</v>
      </c>
      <c r="G1579" s="371">
        <f t="shared" si="97"/>
        <v>2</v>
      </c>
      <c r="H1579" s="371" t="str">
        <f t="shared" si="98"/>
        <v/>
      </c>
      <c r="I1579" s="371">
        <f t="shared" si="99"/>
        <v>2</v>
      </c>
    </row>
    <row r="1580" spans="1:9" x14ac:dyDescent="0.15">
      <c r="A1580" s="368" t="s">
        <v>5798</v>
      </c>
      <c r="B1580" s="368" t="s">
        <v>5151</v>
      </c>
      <c r="C1580" s="368" t="s">
        <v>493</v>
      </c>
      <c r="D1580" s="368" t="s">
        <v>5152</v>
      </c>
      <c r="E1580" s="370">
        <v>59</v>
      </c>
      <c r="F1580" s="371">
        <f t="shared" si="96"/>
        <v>0.59</v>
      </c>
      <c r="G1580" s="371">
        <f t="shared" si="97"/>
        <v>2</v>
      </c>
      <c r="H1580" s="371" t="str">
        <f t="shared" si="98"/>
        <v/>
      </c>
      <c r="I1580" s="371">
        <f t="shared" si="99"/>
        <v>2</v>
      </c>
    </row>
    <row r="1581" spans="1:9" x14ac:dyDescent="0.15">
      <c r="A1581" s="368" t="s">
        <v>5798</v>
      </c>
      <c r="B1581" s="368" t="s">
        <v>5154</v>
      </c>
      <c r="C1581" s="368" t="s">
        <v>493</v>
      </c>
      <c r="D1581" s="368" t="s">
        <v>5155</v>
      </c>
      <c r="E1581" s="370">
        <v>49</v>
      </c>
      <c r="F1581" s="371">
        <f t="shared" si="96"/>
        <v>0.49</v>
      </c>
      <c r="G1581" s="371">
        <f t="shared" si="97"/>
        <v>2</v>
      </c>
      <c r="H1581" s="371" t="str">
        <f t="shared" si="98"/>
        <v/>
      </c>
      <c r="I1581" s="371">
        <f t="shared" si="99"/>
        <v>2</v>
      </c>
    </row>
    <row r="1582" spans="1:9" x14ac:dyDescent="0.15">
      <c r="A1582" s="368" t="s">
        <v>5798</v>
      </c>
      <c r="B1582" s="368" t="s">
        <v>5157</v>
      </c>
      <c r="C1582" s="368" t="s">
        <v>493</v>
      </c>
      <c r="D1582" s="368" t="s">
        <v>5158</v>
      </c>
      <c r="E1582" s="370">
        <v>47</v>
      </c>
      <c r="F1582" s="371">
        <f t="shared" si="96"/>
        <v>0.47</v>
      </c>
      <c r="G1582" s="371">
        <f t="shared" si="97"/>
        <v>2</v>
      </c>
      <c r="H1582" s="371" t="str">
        <f t="shared" si="98"/>
        <v/>
      </c>
      <c r="I1582" s="371">
        <f t="shared" si="99"/>
        <v>2</v>
      </c>
    </row>
    <row r="1583" spans="1:9" x14ac:dyDescent="0.15">
      <c r="A1583" s="368" t="s">
        <v>5798</v>
      </c>
      <c r="B1583" s="368" t="s">
        <v>5159</v>
      </c>
      <c r="C1583" s="368" t="s">
        <v>493</v>
      </c>
      <c r="D1583" s="368" t="s">
        <v>5160</v>
      </c>
      <c r="E1583" s="370">
        <v>42</v>
      </c>
      <c r="F1583" s="371">
        <f t="shared" si="96"/>
        <v>0.42</v>
      </c>
      <c r="G1583" s="371">
        <f t="shared" si="97"/>
        <v>2</v>
      </c>
      <c r="H1583" s="371" t="str">
        <f t="shared" si="98"/>
        <v/>
      </c>
      <c r="I1583" s="371">
        <f t="shared" si="99"/>
        <v>2</v>
      </c>
    </row>
    <row r="1584" spans="1:9" x14ac:dyDescent="0.15">
      <c r="A1584" s="368" t="s">
        <v>5798</v>
      </c>
      <c r="B1584" s="368" t="s">
        <v>5162</v>
      </c>
      <c r="C1584" s="368" t="s">
        <v>493</v>
      </c>
      <c r="D1584" s="368" t="s">
        <v>5163</v>
      </c>
      <c r="E1584" s="370">
        <v>39</v>
      </c>
      <c r="F1584" s="371">
        <f t="shared" si="96"/>
        <v>0.39</v>
      </c>
      <c r="G1584" s="371">
        <f t="shared" si="97"/>
        <v>2</v>
      </c>
      <c r="H1584" s="371" t="str">
        <f t="shared" si="98"/>
        <v/>
      </c>
      <c r="I1584" s="371">
        <f t="shared" si="99"/>
        <v>2</v>
      </c>
    </row>
    <row r="1585" spans="1:9" x14ac:dyDescent="0.15">
      <c r="A1585" s="368" t="s">
        <v>5798</v>
      </c>
      <c r="B1585" s="368" t="s">
        <v>5165</v>
      </c>
      <c r="C1585" s="368" t="s">
        <v>493</v>
      </c>
      <c r="D1585" s="368" t="s">
        <v>5166</v>
      </c>
      <c r="E1585" s="370">
        <v>43</v>
      </c>
      <c r="F1585" s="371">
        <f t="shared" si="96"/>
        <v>0.43</v>
      </c>
      <c r="G1585" s="371">
        <f t="shared" si="97"/>
        <v>2</v>
      </c>
      <c r="H1585" s="371" t="str">
        <f t="shared" si="98"/>
        <v/>
      </c>
      <c r="I1585" s="371">
        <f t="shared" si="99"/>
        <v>2</v>
      </c>
    </row>
    <row r="1586" spans="1:9" x14ac:dyDescent="0.15">
      <c r="A1586" s="368" t="s">
        <v>5798</v>
      </c>
      <c r="B1586" s="368" t="s">
        <v>5168</v>
      </c>
      <c r="C1586" s="368" t="s">
        <v>493</v>
      </c>
      <c r="D1586" s="368" t="s">
        <v>5169</v>
      </c>
      <c r="E1586" s="370">
        <v>52</v>
      </c>
      <c r="F1586" s="371">
        <f t="shared" si="96"/>
        <v>0.52</v>
      </c>
      <c r="G1586" s="371">
        <f t="shared" si="97"/>
        <v>2</v>
      </c>
      <c r="H1586" s="371" t="str">
        <f t="shared" si="98"/>
        <v/>
      </c>
      <c r="I1586" s="371">
        <f t="shared" si="99"/>
        <v>2</v>
      </c>
    </row>
    <row r="1587" spans="1:9" x14ac:dyDescent="0.15">
      <c r="A1587" s="368" t="s">
        <v>5798</v>
      </c>
      <c r="B1587" s="368" t="s">
        <v>5171</v>
      </c>
      <c r="C1587" s="368" t="s">
        <v>493</v>
      </c>
      <c r="D1587" s="368" t="s">
        <v>5172</v>
      </c>
      <c r="E1587" s="370">
        <v>63</v>
      </c>
      <c r="F1587" s="371">
        <f t="shared" si="96"/>
        <v>0.63</v>
      </c>
      <c r="G1587" s="371">
        <f t="shared" si="97"/>
        <v>2</v>
      </c>
      <c r="H1587" s="371" t="str">
        <f t="shared" si="98"/>
        <v/>
      </c>
      <c r="I1587" s="371">
        <f t="shared" si="99"/>
        <v>2</v>
      </c>
    </row>
    <row r="1588" spans="1:9" x14ac:dyDescent="0.15">
      <c r="A1588" s="368" t="s">
        <v>5798</v>
      </c>
      <c r="B1588" s="368" t="s">
        <v>5174</v>
      </c>
      <c r="C1588" s="368" t="s">
        <v>493</v>
      </c>
      <c r="D1588" s="368" t="s">
        <v>5175</v>
      </c>
      <c r="E1588" s="370">
        <v>52</v>
      </c>
      <c r="F1588" s="371">
        <f t="shared" si="96"/>
        <v>0.52</v>
      </c>
      <c r="G1588" s="371">
        <f t="shared" si="97"/>
        <v>2</v>
      </c>
      <c r="H1588" s="371" t="str">
        <f t="shared" si="98"/>
        <v/>
      </c>
      <c r="I1588" s="371">
        <f t="shared" si="99"/>
        <v>2</v>
      </c>
    </row>
    <row r="1589" spans="1:9" x14ac:dyDescent="0.15">
      <c r="A1589" s="368" t="s">
        <v>5798</v>
      </c>
      <c r="B1589" s="368" t="s">
        <v>5177</v>
      </c>
      <c r="C1589" s="368" t="s">
        <v>493</v>
      </c>
      <c r="D1589" s="368" t="s">
        <v>5178</v>
      </c>
      <c r="E1589" s="370">
        <v>42</v>
      </c>
      <c r="F1589" s="371">
        <f t="shared" si="96"/>
        <v>0.42</v>
      </c>
      <c r="G1589" s="371">
        <f t="shared" si="97"/>
        <v>2</v>
      </c>
      <c r="H1589" s="371" t="str">
        <f t="shared" si="98"/>
        <v/>
      </c>
      <c r="I1589" s="371">
        <f t="shared" si="99"/>
        <v>2</v>
      </c>
    </row>
    <row r="1590" spans="1:9" x14ac:dyDescent="0.15">
      <c r="A1590" s="368" t="s">
        <v>5798</v>
      </c>
      <c r="B1590" s="368" t="s">
        <v>5180</v>
      </c>
      <c r="C1590" s="368" t="s">
        <v>493</v>
      </c>
      <c r="D1590" s="368" t="s">
        <v>5181</v>
      </c>
      <c r="E1590" s="370">
        <v>142</v>
      </c>
      <c r="F1590" s="371">
        <f t="shared" si="96"/>
        <v>1.42</v>
      </c>
      <c r="G1590" s="371">
        <f t="shared" si="97"/>
        <v>1</v>
      </c>
      <c r="H1590" s="371" t="str">
        <f t="shared" si="98"/>
        <v/>
      </c>
      <c r="I1590" s="371">
        <f t="shared" si="99"/>
        <v>1</v>
      </c>
    </row>
    <row r="1591" spans="1:9" x14ac:dyDescent="0.15">
      <c r="A1591" s="368" t="s">
        <v>5798</v>
      </c>
      <c r="B1591" s="368" t="s">
        <v>5183</v>
      </c>
      <c r="C1591" s="368" t="s">
        <v>493</v>
      </c>
      <c r="D1591" s="368" t="s">
        <v>5184</v>
      </c>
      <c r="E1591" s="370">
        <v>35</v>
      </c>
      <c r="F1591" s="371">
        <f t="shared" si="96"/>
        <v>0.35</v>
      </c>
      <c r="G1591" s="371">
        <f t="shared" si="97"/>
        <v>2</v>
      </c>
      <c r="H1591" s="371" t="str">
        <f t="shared" si="98"/>
        <v/>
      </c>
      <c r="I1591" s="371">
        <f t="shared" si="99"/>
        <v>2</v>
      </c>
    </row>
    <row r="1592" spans="1:9" x14ac:dyDescent="0.15">
      <c r="A1592" s="368" t="s">
        <v>5798</v>
      </c>
      <c r="B1592" s="368" t="s">
        <v>5186</v>
      </c>
      <c r="C1592" s="368" t="s">
        <v>493</v>
      </c>
      <c r="D1592" s="368" t="s">
        <v>5187</v>
      </c>
      <c r="E1592" s="370">
        <v>29</v>
      </c>
      <c r="F1592" s="371">
        <f t="shared" si="96"/>
        <v>0.28999999999999998</v>
      </c>
      <c r="G1592" s="371">
        <f t="shared" si="97"/>
        <v>2</v>
      </c>
      <c r="H1592" s="371" t="str">
        <f t="shared" si="98"/>
        <v/>
      </c>
      <c r="I1592" s="371">
        <f t="shared" si="99"/>
        <v>2</v>
      </c>
    </row>
    <row r="1593" spans="1:9" x14ac:dyDescent="0.15">
      <c r="A1593" s="368" t="s">
        <v>5798</v>
      </c>
      <c r="B1593" s="368" t="s">
        <v>5189</v>
      </c>
      <c r="C1593" s="368" t="s">
        <v>493</v>
      </c>
      <c r="D1593" s="368" t="s">
        <v>5190</v>
      </c>
      <c r="E1593" s="370">
        <v>38</v>
      </c>
      <c r="F1593" s="371">
        <f t="shared" si="96"/>
        <v>0.38</v>
      </c>
      <c r="G1593" s="371">
        <f t="shared" si="97"/>
        <v>2</v>
      </c>
      <c r="H1593" s="371" t="str">
        <f t="shared" si="98"/>
        <v/>
      </c>
      <c r="I1593" s="371">
        <f t="shared" si="99"/>
        <v>2</v>
      </c>
    </row>
    <row r="1594" spans="1:9" x14ac:dyDescent="0.15">
      <c r="A1594" s="368" t="s">
        <v>5798</v>
      </c>
      <c r="B1594" s="368" t="s">
        <v>5192</v>
      </c>
      <c r="C1594" s="368" t="s">
        <v>493</v>
      </c>
      <c r="D1594" s="368" t="s">
        <v>5193</v>
      </c>
      <c r="E1594" s="370">
        <v>33</v>
      </c>
      <c r="F1594" s="371">
        <f t="shared" si="96"/>
        <v>0.33</v>
      </c>
      <c r="G1594" s="371">
        <f t="shared" si="97"/>
        <v>2</v>
      </c>
      <c r="H1594" s="371" t="str">
        <f t="shared" si="98"/>
        <v/>
      </c>
      <c r="I1594" s="371">
        <f t="shared" si="99"/>
        <v>2</v>
      </c>
    </row>
    <row r="1595" spans="1:9" x14ac:dyDescent="0.15">
      <c r="A1595" s="368" t="s">
        <v>5798</v>
      </c>
      <c r="B1595" s="368" t="s">
        <v>5195</v>
      </c>
      <c r="C1595" s="368" t="s">
        <v>493</v>
      </c>
      <c r="D1595" s="368" t="s">
        <v>5196</v>
      </c>
      <c r="E1595" s="370">
        <v>26</v>
      </c>
      <c r="F1595" s="371">
        <f t="shared" si="96"/>
        <v>0.26</v>
      </c>
      <c r="G1595" s="371">
        <f t="shared" si="97"/>
        <v>2</v>
      </c>
      <c r="H1595" s="371" t="str">
        <f t="shared" si="98"/>
        <v/>
      </c>
      <c r="I1595" s="371">
        <f t="shared" si="99"/>
        <v>2</v>
      </c>
    </row>
    <row r="1596" spans="1:9" x14ac:dyDescent="0.15">
      <c r="A1596" s="368" t="s">
        <v>5798</v>
      </c>
      <c r="B1596" s="368" t="s">
        <v>5200</v>
      </c>
      <c r="C1596" s="368" t="s">
        <v>494</v>
      </c>
      <c r="D1596" s="368" t="s">
        <v>5201</v>
      </c>
      <c r="E1596" s="370">
        <v>57</v>
      </c>
      <c r="F1596" s="371">
        <f t="shared" si="96"/>
        <v>0.56999999999999995</v>
      </c>
      <c r="G1596" s="371">
        <f t="shared" si="97"/>
        <v>2</v>
      </c>
      <c r="H1596" s="371" t="str">
        <f t="shared" si="98"/>
        <v/>
      </c>
      <c r="I1596" s="371">
        <f t="shared" si="99"/>
        <v>2</v>
      </c>
    </row>
    <row r="1597" spans="1:9" x14ac:dyDescent="0.15">
      <c r="A1597" s="368" t="s">
        <v>5798</v>
      </c>
      <c r="B1597" s="368" t="s">
        <v>5203</v>
      </c>
      <c r="C1597" s="368" t="s">
        <v>494</v>
      </c>
      <c r="D1597" s="368" t="s">
        <v>5204</v>
      </c>
      <c r="E1597" s="370">
        <v>53</v>
      </c>
      <c r="F1597" s="371">
        <f t="shared" si="96"/>
        <v>0.53</v>
      </c>
      <c r="G1597" s="371">
        <f t="shared" si="97"/>
        <v>2</v>
      </c>
      <c r="H1597" s="371" t="str">
        <f t="shared" si="98"/>
        <v/>
      </c>
      <c r="I1597" s="371">
        <f t="shared" si="99"/>
        <v>2</v>
      </c>
    </row>
    <row r="1598" spans="1:9" x14ac:dyDescent="0.15">
      <c r="A1598" s="368" t="s">
        <v>5798</v>
      </c>
      <c r="B1598" s="368" t="s">
        <v>5206</v>
      </c>
      <c r="C1598" s="368" t="s">
        <v>494</v>
      </c>
      <c r="D1598" s="368" t="s">
        <v>5207</v>
      </c>
      <c r="E1598" s="370">
        <v>42</v>
      </c>
      <c r="F1598" s="371">
        <f t="shared" si="96"/>
        <v>0.42</v>
      </c>
      <c r="G1598" s="371">
        <f t="shared" si="97"/>
        <v>2</v>
      </c>
      <c r="H1598" s="371" t="str">
        <f t="shared" si="98"/>
        <v/>
      </c>
      <c r="I1598" s="371">
        <f t="shared" si="99"/>
        <v>2</v>
      </c>
    </row>
    <row r="1599" spans="1:9" x14ac:dyDescent="0.15">
      <c r="A1599" s="368" t="s">
        <v>5798</v>
      </c>
      <c r="B1599" s="368" t="s">
        <v>5209</v>
      </c>
      <c r="C1599" s="368" t="s">
        <v>494</v>
      </c>
      <c r="D1599" s="368" t="s">
        <v>5210</v>
      </c>
      <c r="E1599" s="370">
        <v>63</v>
      </c>
      <c r="F1599" s="371">
        <f t="shared" si="96"/>
        <v>0.63</v>
      </c>
      <c r="G1599" s="371">
        <f t="shared" si="97"/>
        <v>2</v>
      </c>
      <c r="H1599" s="371" t="str">
        <f t="shared" si="98"/>
        <v/>
      </c>
      <c r="I1599" s="371">
        <f t="shared" si="99"/>
        <v>2</v>
      </c>
    </row>
    <row r="1600" spans="1:9" x14ac:dyDescent="0.15">
      <c r="A1600" s="368" t="s">
        <v>5798</v>
      </c>
      <c r="B1600" s="368" t="s">
        <v>5212</v>
      </c>
      <c r="C1600" s="368" t="s">
        <v>494</v>
      </c>
      <c r="D1600" s="368" t="s">
        <v>5213</v>
      </c>
      <c r="E1600" s="370">
        <v>63</v>
      </c>
      <c r="F1600" s="371">
        <f t="shared" si="96"/>
        <v>0.63</v>
      </c>
      <c r="G1600" s="371">
        <f t="shared" si="97"/>
        <v>2</v>
      </c>
      <c r="H1600" s="371" t="str">
        <f t="shared" si="98"/>
        <v/>
      </c>
      <c r="I1600" s="371">
        <f t="shared" si="99"/>
        <v>2</v>
      </c>
    </row>
    <row r="1601" spans="1:9" x14ac:dyDescent="0.15">
      <c r="A1601" s="368" t="s">
        <v>5798</v>
      </c>
      <c r="B1601" s="368" t="s">
        <v>5215</v>
      </c>
      <c r="C1601" s="368" t="s">
        <v>494</v>
      </c>
      <c r="D1601" s="368" t="s">
        <v>5216</v>
      </c>
      <c r="E1601" s="370">
        <v>24</v>
      </c>
      <c r="F1601" s="371">
        <f t="shared" si="96"/>
        <v>0.24</v>
      </c>
      <c r="G1601" s="371">
        <f t="shared" si="97"/>
        <v>2</v>
      </c>
      <c r="H1601" s="371" t="str">
        <f t="shared" si="98"/>
        <v/>
      </c>
      <c r="I1601" s="371">
        <f t="shared" si="99"/>
        <v>2</v>
      </c>
    </row>
    <row r="1602" spans="1:9" x14ac:dyDescent="0.15">
      <c r="A1602" s="368" t="s">
        <v>5798</v>
      </c>
      <c r="B1602" s="368" t="s">
        <v>5218</v>
      </c>
      <c r="C1602" s="368" t="s">
        <v>494</v>
      </c>
      <c r="D1602" s="368" t="s">
        <v>5219</v>
      </c>
      <c r="E1602" s="370">
        <v>51</v>
      </c>
      <c r="F1602" s="371">
        <f t="shared" ref="F1602:F1665" si="100">IF(A1602="都道府県",E1602/100000,IF(A1602="市区町村",E1602/100,"エラー"))</f>
        <v>0.51</v>
      </c>
      <c r="G1602" s="371">
        <f t="shared" ref="G1602:G1665" si="101">IF(F1602&lt;&gt;"エラー",IF(F1602&gt;=$N$16,1,IF(F1602&lt;=$N$18,3,2)),"エラー")</f>
        <v>2</v>
      </c>
      <c r="H1602" s="371" t="str">
        <f t="shared" ref="H1602:H1665" si="102">IF(_xlfn.IFNA(VLOOKUP(B1602,$T:$T,1,0),"")="","","〇")</f>
        <v/>
      </c>
      <c r="I1602" s="371">
        <f t="shared" ref="I1602:I1665" si="103">IF(H1602="〇",1,G1602)</f>
        <v>2</v>
      </c>
    </row>
    <row r="1603" spans="1:9" x14ac:dyDescent="0.15">
      <c r="A1603" s="368" t="s">
        <v>5798</v>
      </c>
      <c r="B1603" s="368" t="s">
        <v>5221</v>
      </c>
      <c r="C1603" s="368" t="s">
        <v>494</v>
      </c>
      <c r="D1603" s="368" t="s">
        <v>5222</v>
      </c>
      <c r="E1603" s="370">
        <v>20</v>
      </c>
      <c r="F1603" s="371">
        <f t="shared" si="100"/>
        <v>0.2</v>
      </c>
      <c r="G1603" s="371">
        <f t="shared" si="101"/>
        <v>2</v>
      </c>
      <c r="H1603" s="371" t="str">
        <f t="shared" si="102"/>
        <v/>
      </c>
      <c r="I1603" s="371">
        <f t="shared" si="103"/>
        <v>2</v>
      </c>
    </row>
    <row r="1604" spans="1:9" x14ac:dyDescent="0.15">
      <c r="A1604" s="368" t="s">
        <v>5798</v>
      </c>
      <c r="B1604" s="368" t="s">
        <v>5223</v>
      </c>
      <c r="C1604" s="368" t="s">
        <v>494</v>
      </c>
      <c r="D1604" s="368" t="s">
        <v>5224</v>
      </c>
      <c r="E1604" s="370">
        <v>22</v>
      </c>
      <c r="F1604" s="371">
        <f t="shared" si="100"/>
        <v>0.22</v>
      </c>
      <c r="G1604" s="371">
        <f t="shared" si="101"/>
        <v>2</v>
      </c>
      <c r="H1604" s="371" t="str">
        <f t="shared" si="102"/>
        <v/>
      </c>
      <c r="I1604" s="371">
        <f t="shared" si="103"/>
        <v>2</v>
      </c>
    </row>
    <row r="1605" spans="1:9" x14ac:dyDescent="0.15">
      <c r="A1605" s="368" t="s">
        <v>5798</v>
      </c>
      <c r="B1605" s="368" t="s">
        <v>5226</v>
      </c>
      <c r="C1605" s="368" t="s">
        <v>494</v>
      </c>
      <c r="D1605" s="368" t="s">
        <v>5227</v>
      </c>
      <c r="E1605" s="370">
        <v>24</v>
      </c>
      <c r="F1605" s="371">
        <f t="shared" si="100"/>
        <v>0.24</v>
      </c>
      <c r="G1605" s="371">
        <f t="shared" si="101"/>
        <v>2</v>
      </c>
      <c r="H1605" s="371" t="str">
        <f t="shared" si="102"/>
        <v/>
      </c>
      <c r="I1605" s="371">
        <f t="shared" si="103"/>
        <v>2</v>
      </c>
    </row>
    <row r="1606" spans="1:9" x14ac:dyDescent="0.15">
      <c r="A1606" s="368" t="s">
        <v>5798</v>
      </c>
      <c r="B1606" s="368" t="s">
        <v>5229</v>
      </c>
      <c r="C1606" s="368" t="s">
        <v>494</v>
      </c>
      <c r="D1606" s="368" t="s">
        <v>5230</v>
      </c>
      <c r="E1606" s="370">
        <v>29</v>
      </c>
      <c r="F1606" s="371">
        <f t="shared" si="100"/>
        <v>0.28999999999999998</v>
      </c>
      <c r="G1606" s="371">
        <f t="shared" si="101"/>
        <v>2</v>
      </c>
      <c r="H1606" s="371" t="str">
        <f t="shared" si="102"/>
        <v/>
      </c>
      <c r="I1606" s="371">
        <f t="shared" si="103"/>
        <v>2</v>
      </c>
    </row>
    <row r="1607" spans="1:9" x14ac:dyDescent="0.15">
      <c r="A1607" s="368" t="s">
        <v>5798</v>
      </c>
      <c r="B1607" s="368" t="s">
        <v>5232</v>
      </c>
      <c r="C1607" s="368" t="s">
        <v>494</v>
      </c>
      <c r="D1607" s="368" t="s">
        <v>5233</v>
      </c>
      <c r="E1607" s="370">
        <v>28</v>
      </c>
      <c r="F1607" s="371">
        <f t="shared" si="100"/>
        <v>0.28000000000000003</v>
      </c>
      <c r="G1607" s="371">
        <f t="shared" si="101"/>
        <v>2</v>
      </c>
      <c r="H1607" s="371" t="str">
        <f t="shared" si="102"/>
        <v/>
      </c>
      <c r="I1607" s="371">
        <f t="shared" si="103"/>
        <v>2</v>
      </c>
    </row>
    <row r="1608" spans="1:9" x14ac:dyDescent="0.15">
      <c r="A1608" s="368" t="s">
        <v>5798</v>
      </c>
      <c r="B1608" s="368" t="s">
        <v>5235</v>
      </c>
      <c r="C1608" s="368" t="s">
        <v>494</v>
      </c>
      <c r="D1608" s="368" t="s">
        <v>5236</v>
      </c>
      <c r="E1608" s="370">
        <v>25</v>
      </c>
      <c r="F1608" s="371">
        <f t="shared" si="100"/>
        <v>0.25</v>
      </c>
      <c r="G1608" s="371">
        <f t="shared" si="101"/>
        <v>2</v>
      </c>
      <c r="H1608" s="371" t="str">
        <f t="shared" si="102"/>
        <v/>
      </c>
      <c r="I1608" s="371">
        <f t="shared" si="103"/>
        <v>2</v>
      </c>
    </row>
    <row r="1609" spans="1:9" x14ac:dyDescent="0.15">
      <c r="A1609" s="368" t="s">
        <v>5798</v>
      </c>
      <c r="B1609" s="368" t="s">
        <v>5238</v>
      </c>
      <c r="C1609" s="368" t="s">
        <v>494</v>
      </c>
      <c r="D1609" s="368" t="s">
        <v>5239</v>
      </c>
      <c r="E1609" s="370">
        <v>61</v>
      </c>
      <c r="F1609" s="371">
        <f t="shared" si="100"/>
        <v>0.61</v>
      </c>
      <c r="G1609" s="371">
        <f t="shared" si="101"/>
        <v>2</v>
      </c>
      <c r="H1609" s="371" t="str">
        <f t="shared" si="102"/>
        <v/>
      </c>
      <c r="I1609" s="371">
        <f t="shared" si="103"/>
        <v>2</v>
      </c>
    </row>
    <row r="1610" spans="1:9" x14ac:dyDescent="0.15">
      <c r="A1610" s="368" t="s">
        <v>5798</v>
      </c>
      <c r="B1610" s="368" t="s">
        <v>5241</v>
      </c>
      <c r="C1610" s="368" t="s">
        <v>494</v>
      </c>
      <c r="D1610" s="368" t="s">
        <v>5242</v>
      </c>
      <c r="E1610" s="370">
        <v>66</v>
      </c>
      <c r="F1610" s="371">
        <f t="shared" si="100"/>
        <v>0.66</v>
      </c>
      <c r="G1610" s="371">
        <f t="shared" si="101"/>
        <v>2</v>
      </c>
      <c r="H1610" s="371" t="str">
        <f t="shared" si="102"/>
        <v/>
      </c>
      <c r="I1610" s="371">
        <f t="shared" si="103"/>
        <v>2</v>
      </c>
    </row>
    <row r="1611" spans="1:9" x14ac:dyDescent="0.15">
      <c r="A1611" s="368" t="s">
        <v>5798</v>
      </c>
      <c r="B1611" s="368" t="s">
        <v>5244</v>
      </c>
      <c r="C1611" s="368" t="s">
        <v>494</v>
      </c>
      <c r="D1611" s="368" t="s">
        <v>5245</v>
      </c>
      <c r="E1611" s="370">
        <v>31</v>
      </c>
      <c r="F1611" s="371">
        <f t="shared" si="100"/>
        <v>0.31</v>
      </c>
      <c r="G1611" s="371">
        <f t="shared" si="101"/>
        <v>2</v>
      </c>
      <c r="H1611" s="371" t="str">
        <f t="shared" si="102"/>
        <v/>
      </c>
      <c r="I1611" s="371">
        <f t="shared" si="103"/>
        <v>2</v>
      </c>
    </row>
    <row r="1612" spans="1:9" x14ac:dyDescent="0.15">
      <c r="A1612" s="368" t="s">
        <v>5798</v>
      </c>
      <c r="B1612" s="368" t="s">
        <v>5247</v>
      </c>
      <c r="C1612" s="368" t="s">
        <v>494</v>
      </c>
      <c r="D1612" s="368" t="s">
        <v>5248</v>
      </c>
      <c r="E1612" s="370">
        <v>36</v>
      </c>
      <c r="F1612" s="371">
        <f t="shared" si="100"/>
        <v>0.36</v>
      </c>
      <c r="G1612" s="371">
        <f t="shared" si="101"/>
        <v>2</v>
      </c>
      <c r="H1612" s="371" t="str">
        <f t="shared" si="102"/>
        <v/>
      </c>
      <c r="I1612" s="371">
        <f t="shared" si="103"/>
        <v>2</v>
      </c>
    </row>
    <row r="1613" spans="1:9" x14ac:dyDescent="0.15">
      <c r="A1613" s="368" t="s">
        <v>5798</v>
      </c>
      <c r="B1613" s="368" t="s">
        <v>5250</v>
      </c>
      <c r="C1613" s="368" t="s">
        <v>494</v>
      </c>
      <c r="D1613" s="368" t="s">
        <v>5251</v>
      </c>
      <c r="E1613" s="370">
        <v>40</v>
      </c>
      <c r="F1613" s="371">
        <f t="shared" si="100"/>
        <v>0.4</v>
      </c>
      <c r="G1613" s="371">
        <f t="shared" si="101"/>
        <v>2</v>
      </c>
      <c r="H1613" s="371" t="str">
        <f t="shared" si="102"/>
        <v/>
      </c>
      <c r="I1613" s="371">
        <f t="shared" si="103"/>
        <v>2</v>
      </c>
    </row>
    <row r="1614" spans="1:9" x14ac:dyDescent="0.15">
      <c r="A1614" s="368" t="s">
        <v>5798</v>
      </c>
      <c r="B1614" s="368" t="s">
        <v>5253</v>
      </c>
      <c r="C1614" s="368" t="s">
        <v>494</v>
      </c>
      <c r="D1614" s="368" t="s">
        <v>5254</v>
      </c>
      <c r="E1614" s="370">
        <v>10</v>
      </c>
      <c r="F1614" s="371">
        <f t="shared" si="100"/>
        <v>0.1</v>
      </c>
      <c r="G1614" s="371">
        <f t="shared" si="101"/>
        <v>2</v>
      </c>
      <c r="H1614" s="371" t="str">
        <f t="shared" si="102"/>
        <v/>
      </c>
      <c r="I1614" s="371">
        <f t="shared" si="103"/>
        <v>2</v>
      </c>
    </row>
    <row r="1615" spans="1:9" x14ac:dyDescent="0.15">
      <c r="A1615" s="368" t="s">
        <v>5798</v>
      </c>
      <c r="B1615" s="368" t="s">
        <v>5256</v>
      </c>
      <c r="C1615" s="368" t="s">
        <v>494</v>
      </c>
      <c r="D1615" s="368" t="s">
        <v>5257</v>
      </c>
      <c r="E1615" s="370">
        <v>48</v>
      </c>
      <c r="F1615" s="371">
        <f t="shared" si="100"/>
        <v>0.48</v>
      </c>
      <c r="G1615" s="371">
        <f t="shared" si="101"/>
        <v>2</v>
      </c>
      <c r="H1615" s="371" t="str">
        <f t="shared" si="102"/>
        <v/>
      </c>
      <c r="I1615" s="371">
        <f t="shared" si="103"/>
        <v>2</v>
      </c>
    </row>
    <row r="1616" spans="1:9" x14ac:dyDescent="0.15">
      <c r="A1616" s="368" t="s">
        <v>5798</v>
      </c>
      <c r="B1616" s="368" t="s">
        <v>5259</v>
      </c>
      <c r="C1616" s="368" t="s">
        <v>494</v>
      </c>
      <c r="D1616" s="368" t="s">
        <v>5260</v>
      </c>
      <c r="E1616" s="370">
        <v>22</v>
      </c>
      <c r="F1616" s="371">
        <f t="shared" si="100"/>
        <v>0.22</v>
      </c>
      <c r="G1616" s="371">
        <f t="shared" si="101"/>
        <v>2</v>
      </c>
      <c r="H1616" s="371" t="str">
        <f t="shared" si="102"/>
        <v/>
      </c>
      <c r="I1616" s="371">
        <f t="shared" si="103"/>
        <v>2</v>
      </c>
    </row>
    <row r="1617" spans="1:9" x14ac:dyDescent="0.15">
      <c r="A1617" s="368" t="s">
        <v>5798</v>
      </c>
      <c r="B1617" s="368" t="s">
        <v>5264</v>
      </c>
      <c r="C1617" s="368" t="s">
        <v>495</v>
      </c>
      <c r="D1617" s="368" t="s">
        <v>5265</v>
      </c>
      <c r="E1617" s="370">
        <v>68</v>
      </c>
      <c r="F1617" s="371">
        <f t="shared" si="100"/>
        <v>0.68</v>
      </c>
      <c r="G1617" s="371">
        <f t="shared" si="101"/>
        <v>2</v>
      </c>
      <c r="H1617" s="371" t="str">
        <f t="shared" si="102"/>
        <v/>
      </c>
      <c r="I1617" s="371">
        <f t="shared" si="103"/>
        <v>2</v>
      </c>
    </row>
    <row r="1618" spans="1:9" x14ac:dyDescent="0.15">
      <c r="A1618" s="368" t="s">
        <v>5798</v>
      </c>
      <c r="B1618" s="368" t="s">
        <v>5267</v>
      </c>
      <c r="C1618" s="368" t="s">
        <v>495</v>
      </c>
      <c r="D1618" s="368" t="s">
        <v>5268</v>
      </c>
      <c r="E1618" s="370">
        <v>50</v>
      </c>
      <c r="F1618" s="371">
        <f t="shared" si="100"/>
        <v>0.5</v>
      </c>
      <c r="G1618" s="371">
        <f t="shared" si="101"/>
        <v>2</v>
      </c>
      <c r="H1618" s="371" t="str">
        <f t="shared" si="102"/>
        <v/>
      </c>
      <c r="I1618" s="371">
        <f t="shared" si="103"/>
        <v>2</v>
      </c>
    </row>
    <row r="1619" spans="1:9" x14ac:dyDescent="0.15">
      <c r="A1619" s="368" t="s">
        <v>5798</v>
      </c>
      <c r="B1619" s="368" t="s">
        <v>5270</v>
      </c>
      <c r="C1619" s="368" t="s">
        <v>495</v>
      </c>
      <c r="D1619" s="368" t="s">
        <v>5271</v>
      </c>
      <c r="E1619" s="370">
        <v>44</v>
      </c>
      <c r="F1619" s="371">
        <f t="shared" si="100"/>
        <v>0.44</v>
      </c>
      <c r="G1619" s="371">
        <f t="shared" si="101"/>
        <v>2</v>
      </c>
      <c r="H1619" s="371" t="str">
        <f t="shared" si="102"/>
        <v/>
      </c>
      <c r="I1619" s="371">
        <f t="shared" si="103"/>
        <v>2</v>
      </c>
    </row>
    <row r="1620" spans="1:9" x14ac:dyDescent="0.15">
      <c r="A1620" s="368" t="s">
        <v>5798</v>
      </c>
      <c r="B1620" s="368" t="s">
        <v>5273</v>
      </c>
      <c r="C1620" s="368" t="s">
        <v>495</v>
      </c>
      <c r="D1620" s="368" t="s">
        <v>5274</v>
      </c>
      <c r="E1620" s="370">
        <v>48</v>
      </c>
      <c r="F1620" s="371">
        <f t="shared" si="100"/>
        <v>0.48</v>
      </c>
      <c r="G1620" s="371">
        <f t="shared" si="101"/>
        <v>2</v>
      </c>
      <c r="H1620" s="371" t="str">
        <f t="shared" si="102"/>
        <v/>
      </c>
      <c r="I1620" s="371">
        <f t="shared" si="103"/>
        <v>2</v>
      </c>
    </row>
    <row r="1621" spans="1:9" x14ac:dyDescent="0.15">
      <c r="A1621" s="368" t="s">
        <v>5798</v>
      </c>
      <c r="B1621" s="368" t="s">
        <v>5276</v>
      </c>
      <c r="C1621" s="368" t="s">
        <v>495</v>
      </c>
      <c r="D1621" s="368" t="s">
        <v>5277</v>
      </c>
      <c r="E1621" s="370">
        <v>38</v>
      </c>
      <c r="F1621" s="371">
        <f t="shared" si="100"/>
        <v>0.38</v>
      </c>
      <c r="G1621" s="371">
        <f t="shared" si="101"/>
        <v>2</v>
      </c>
      <c r="H1621" s="371" t="str">
        <f t="shared" si="102"/>
        <v/>
      </c>
      <c r="I1621" s="371">
        <f t="shared" si="103"/>
        <v>2</v>
      </c>
    </row>
    <row r="1622" spans="1:9" x14ac:dyDescent="0.15">
      <c r="A1622" s="368" t="s">
        <v>5798</v>
      </c>
      <c r="B1622" s="368" t="s">
        <v>5279</v>
      </c>
      <c r="C1622" s="368" t="s">
        <v>495</v>
      </c>
      <c r="D1622" s="368" t="s">
        <v>5280</v>
      </c>
      <c r="E1622" s="370">
        <v>44</v>
      </c>
      <c r="F1622" s="371">
        <f t="shared" si="100"/>
        <v>0.44</v>
      </c>
      <c r="G1622" s="371">
        <f t="shared" si="101"/>
        <v>2</v>
      </c>
      <c r="H1622" s="371" t="str">
        <f t="shared" si="102"/>
        <v/>
      </c>
      <c r="I1622" s="371">
        <f t="shared" si="103"/>
        <v>2</v>
      </c>
    </row>
    <row r="1623" spans="1:9" x14ac:dyDescent="0.15">
      <c r="A1623" s="368" t="s">
        <v>5798</v>
      </c>
      <c r="B1623" s="368" t="s">
        <v>5282</v>
      </c>
      <c r="C1623" s="368" t="s">
        <v>495</v>
      </c>
      <c r="D1623" s="368" t="s">
        <v>5283</v>
      </c>
      <c r="E1623" s="370">
        <v>34</v>
      </c>
      <c r="F1623" s="371">
        <f t="shared" si="100"/>
        <v>0.34</v>
      </c>
      <c r="G1623" s="371">
        <f t="shared" si="101"/>
        <v>2</v>
      </c>
      <c r="H1623" s="371" t="str">
        <f t="shared" si="102"/>
        <v/>
      </c>
      <c r="I1623" s="371">
        <f t="shared" si="103"/>
        <v>2</v>
      </c>
    </row>
    <row r="1624" spans="1:9" x14ac:dyDescent="0.15">
      <c r="A1624" s="368" t="s">
        <v>5798</v>
      </c>
      <c r="B1624" s="368" t="s">
        <v>5285</v>
      </c>
      <c r="C1624" s="368" t="s">
        <v>495</v>
      </c>
      <c r="D1624" s="368" t="s">
        <v>5286</v>
      </c>
      <c r="E1624" s="370">
        <v>45</v>
      </c>
      <c r="F1624" s="371">
        <f t="shared" si="100"/>
        <v>0.45</v>
      </c>
      <c r="G1624" s="371">
        <f t="shared" si="101"/>
        <v>2</v>
      </c>
      <c r="H1624" s="371" t="str">
        <f t="shared" si="102"/>
        <v/>
      </c>
      <c r="I1624" s="371">
        <f t="shared" si="103"/>
        <v>2</v>
      </c>
    </row>
    <row r="1625" spans="1:9" x14ac:dyDescent="0.15">
      <c r="A1625" s="368" t="s">
        <v>5798</v>
      </c>
      <c r="B1625" s="368" t="s">
        <v>5288</v>
      </c>
      <c r="C1625" s="368" t="s">
        <v>495</v>
      </c>
      <c r="D1625" s="368" t="s">
        <v>5289</v>
      </c>
      <c r="E1625" s="370">
        <v>49</v>
      </c>
      <c r="F1625" s="371">
        <f t="shared" si="100"/>
        <v>0.49</v>
      </c>
      <c r="G1625" s="371">
        <f t="shared" si="101"/>
        <v>2</v>
      </c>
      <c r="H1625" s="371" t="str">
        <f t="shared" si="102"/>
        <v/>
      </c>
      <c r="I1625" s="371">
        <f t="shared" si="103"/>
        <v>2</v>
      </c>
    </row>
    <row r="1626" spans="1:9" x14ac:dyDescent="0.15">
      <c r="A1626" s="368" t="s">
        <v>5798</v>
      </c>
      <c r="B1626" s="368" t="s">
        <v>5291</v>
      </c>
      <c r="C1626" s="368" t="s">
        <v>495</v>
      </c>
      <c r="D1626" s="368" t="s">
        <v>5292</v>
      </c>
      <c r="E1626" s="370">
        <v>26</v>
      </c>
      <c r="F1626" s="371">
        <f t="shared" si="100"/>
        <v>0.26</v>
      </c>
      <c r="G1626" s="371">
        <f t="shared" si="101"/>
        <v>2</v>
      </c>
      <c r="H1626" s="371" t="str">
        <f t="shared" si="102"/>
        <v/>
      </c>
      <c r="I1626" s="371">
        <f t="shared" si="103"/>
        <v>2</v>
      </c>
    </row>
    <row r="1627" spans="1:9" x14ac:dyDescent="0.15">
      <c r="A1627" s="368" t="s">
        <v>5798</v>
      </c>
      <c r="B1627" s="368" t="s">
        <v>5294</v>
      </c>
      <c r="C1627" s="368" t="s">
        <v>495</v>
      </c>
      <c r="D1627" s="368" t="s">
        <v>5295</v>
      </c>
      <c r="E1627" s="370">
        <v>40</v>
      </c>
      <c r="F1627" s="371">
        <f t="shared" si="100"/>
        <v>0.4</v>
      </c>
      <c r="G1627" s="371">
        <f t="shared" si="101"/>
        <v>2</v>
      </c>
      <c r="H1627" s="371" t="str">
        <f t="shared" si="102"/>
        <v/>
      </c>
      <c r="I1627" s="371">
        <f t="shared" si="103"/>
        <v>2</v>
      </c>
    </row>
    <row r="1628" spans="1:9" x14ac:dyDescent="0.15">
      <c r="A1628" s="368" t="s">
        <v>5798</v>
      </c>
      <c r="B1628" s="368" t="s">
        <v>5297</v>
      </c>
      <c r="C1628" s="368" t="s">
        <v>495</v>
      </c>
      <c r="D1628" s="368" t="s">
        <v>5298</v>
      </c>
      <c r="E1628" s="370">
        <v>35</v>
      </c>
      <c r="F1628" s="371">
        <f t="shared" si="100"/>
        <v>0.35</v>
      </c>
      <c r="G1628" s="371">
        <f t="shared" si="101"/>
        <v>2</v>
      </c>
      <c r="H1628" s="371" t="str">
        <f t="shared" si="102"/>
        <v/>
      </c>
      <c r="I1628" s="371">
        <f t="shared" si="103"/>
        <v>2</v>
      </c>
    </row>
    <row r="1629" spans="1:9" x14ac:dyDescent="0.15">
      <c r="A1629" s="368" t="s">
        <v>5798</v>
      </c>
      <c r="B1629" s="368" t="s">
        <v>5300</v>
      </c>
      <c r="C1629" s="368" t="s">
        <v>495</v>
      </c>
      <c r="D1629" s="368" t="s">
        <v>5301</v>
      </c>
      <c r="E1629" s="370">
        <v>28</v>
      </c>
      <c r="F1629" s="371">
        <f t="shared" si="100"/>
        <v>0.28000000000000003</v>
      </c>
      <c r="G1629" s="371">
        <f t="shared" si="101"/>
        <v>2</v>
      </c>
      <c r="H1629" s="371" t="str">
        <f t="shared" si="102"/>
        <v/>
      </c>
      <c r="I1629" s="371">
        <f t="shared" si="103"/>
        <v>2</v>
      </c>
    </row>
    <row r="1630" spans="1:9" x14ac:dyDescent="0.15">
      <c r="A1630" s="368" t="s">
        <v>5798</v>
      </c>
      <c r="B1630" s="368" t="s">
        <v>5303</v>
      </c>
      <c r="C1630" s="368" t="s">
        <v>495</v>
      </c>
      <c r="D1630" s="368" t="s">
        <v>5304</v>
      </c>
      <c r="E1630" s="370">
        <v>63</v>
      </c>
      <c r="F1630" s="371">
        <f t="shared" si="100"/>
        <v>0.63</v>
      </c>
      <c r="G1630" s="371">
        <f t="shared" si="101"/>
        <v>2</v>
      </c>
      <c r="H1630" s="371" t="str">
        <f t="shared" si="102"/>
        <v/>
      </c>
      <c r="I1630" s="371">
        <f t="shared" si="103"/>
        <v>2</v>
      </c>
    </row>
    <row r="1631" spans="1:9" x14ac:dyDescent="0.15">
      <c r="A1631" s="368" t="s">
        <v>5798</v>
      </c>
      <c r="B1631" s="368" t="s">
        <v>5306</v>
      </c>
      <c r="C1631" s="368" t="s">
        <v>495</v>
      </c>
      <c r="D1631" s="368" t="s">
        <v>1402</v>
      </c>
      <c r="E1631" s="370">
        <v>22</v>
      </c>
      <c r="F1631" s="371">
        <f t="shared" si="100"/>
        <v>0.22</v>
      </c>
      <c r="G1631" s="371">
        <f t="shared" si="101"/>
        <v>2</v>
      </c>
      <c r="H1631" s="371" t="str">
        <f t="shared" si="102"/>
        <v/>
      </c>
      <c r="I1631" s="371">
        <f t="shared" si="103"/>
        <v>2</v>
      </c>
    </row>
    <row r="1632" spans="1:9" x14ac:dyDescent="0.15">
      <c r="A1632" s="368" t="s">
        <v>5798</v>
      </c>
      <c r="B1632" s="368" t="s">
        <v>5307</v>
      </c>
      <c r="C1632" s="368" t="s">
        <v>495</v>
      </c>
      <c r="D1632" s="368" t="s">
        <v>5308</v>
      </c>
      <c r="E1632" s="370">
        <v>30</v>
      </c>
      <c r="F1632" s="371">
        <f t="shared" si="100"/>
        <v>0.3</v>
      </c>
      <c r="G1632" s="371">
        <f t="shared" si="101"/>
        <v>2</v>
      </c>
      <c r="H1632" s="371" t="str">
        <f t="shared" si="102"/>
        <v/>
      </c>
      <c r="I1632" s="371">
        <f t="shared" si="103"/>
        <v>2</v>
      </c>
    </row>
    <row r="1633" spans="1:9" x14ac:dyDescent="0.15">
      <c r="A1633" s="368" t="s">
        <v>5798</v>
      </c>
      <c r="B1633" s="368" t="s">
        <v>5310</v>
      </c>
      <c r="C1633" s="368" t="s">
        <v>495</v>
      </c>
      <c r="D1633" s="368" t="s">
        <v>5311</v>
      </c>
      <c r="E1633" s="370">
        <v>39</v>
      </c>
      <c r="F1633" s="371">
        <f t="shared" si="100"/>
        <v>0.39</v>
      </c>
      <c r="G1633" s="371">
        <f t="shared" si="101"/>
        <v>2</v>
      </c>
      <c r="H1633" s="371" t="str">
        <f t="shared" si="102"/>
        <v/>
      </c>
      <c r="I1633" s="371">
        <f t="shared" si="103"/>
        <v>2</v>
      </c>
    </row>
    <row r="1634" spans="1:9" x14ac:dyDescent="0.15">
      <c r="A1634" s="368" t="s">
        <v>5798</v>
      </c>
      <c r="B1634" s="368" t="s">
        <v>5313</v>
      </c>
      <c r="C1634" s="368" t="s">
        <v>495</v>
      </c>
      <c r="D1634" s="368" t="s">
        <v>5314</v>
      </c>
      <c r="E1634" s="370">
        <v>50</v>
      </c>
      <c r="F1634" s="371">
        <f t="shared" si="100"/>
        <v>0.5</v>
      </c>
      <c r="G1634" s="371">
        <f t="shared" si="101"/>
        <v>2</v>
      </c>
      <c r="H1634" s="371" t="str">
        <f t="shared" si="102"/>
        <v/>
      </c>
      <c r="I1634" s="371">
        <f t="shared" si="103"/>
        <v>2</v>
      </c>
    </row>
    <row r="1635" spans="1:9" x14ac:dyDescent="0.15">
      <c r="A1635" s="368" t="s">
        <v>5798</v>
      </c>
      <c r="B1635" s="368" t="s">
        <v>5316</v>
      </c>
      <c r="C1635" s="368" t="s">
        <v>495</v>
      </c>
      <c r="D1635" s="368" t="s">
        <v>5317</v>
      </c>
      <c r="E1635" s="370">
        <v>26</v>
      </c>
      <c r="F1635" s="371">
        <f t="shared" si="100"/>
        <v>0.26</v>
      </c>
      <c r="G1635" s="371">
        <f t="shared" si="101"/>
        <v>2</v>
      </c>
      <c r="H1635" s="371" t="str">
        <f t="shared" si="102"/>
        <v/>
      </c>
      <c r="I1635" s="371">
        <f t="shared" si="103"/>
        <v>2</v>
      </c>
    </row>
    <row r="1636" spans="1:9" x14ac:dyDescent="0.15">
      <c r="A1636" s="368" t="s">
        <v>5798</v>
      </c>
      <c r="B1636" s="368" t="s">
        <v>5319</v>
      </c>
      <c r="C1636" s="368" t="s">
        <v>495</v>
      </c>
      <c r="D1636" s="368" t="s">
        <v>5320</v>
      </c>
      <c r="E1636" s="370">
        <v>73</v>
      </c>
      <c r="F1636" s="371">
        <f t="shared" si="100"/>
        <v>0.73</v>
      </c>
      <c r="G1636" s="371">
        <f t="shared" si="101"/>
        <v>2</v>
      </c>
      <c r="H1636" s="371" t="str">
        <f t="shared" si="102"/>
        <v/>
      </c>
      <c r="I1636" s="371">
        <f t="shared" si="103"/>
        <v>2</v>
      </c>
    </row>
    <row r="1637" spans="1:9" x14ac:dyDescent="0.15">
      <c r="A1637" s="368" t="s">
        <v>5798</v>
      </c>
      <c r="B1637" s="368" t="s">
        <v>5322</v>
      </c>
      <c r="C1637" s="368" t="s">
        <v>495</v>
      </c>
      <c r="D1637" s="368" t="s">
        <v>5323</v>
      </c>
      <c r="E1637" s="370">
        <v>95</v>
      </c>
      <c r="F1637" s="371">
        <f t="shared" si="100"/>
        <v>0.95</v>
      </c>
      <c r="G1637" s="371">
        <f t="shared" si="101"/>
        <v>2</v>
      </c>
      <c r="H1637" s="371" t="str">
        <f t="shared" si="102"/>
        <v/>
      </c>
      <c r="I1637" s="371">
        <f t="shared" si="103"/>
        <v>2</v>
      </c>
    </row>
    <row r="1638" spans="1:9" x14ac:dyDescent="0.15">
      <c r="A1638" s="368" t="s">
        <v>5798</v>
      </c>
      <c r="B1638" s="368" t="s">
        <v>5325</v>
      </c>
      <c r="C1638" s="368" t="s">
        <v>495</v>
      </c>
      <c r="D1638" s="368" t="s">
        <v>5326</v>
      </c>
      <c r="E1638" s="370">
        <v>20</v>
      </c>
      <c r="F1638" s="371">
        <f t="shared" si="100"/>
        <v>0.2</v>
      </c>
      <c r="G1638" s="371">
        <f t="shared" si="101"/>
        <v>2</v>
      </c>
      <c r="H1638" s="371" t="str">
        <f t="shared" si="102"/>
        <v/>
      </c>
      <c r="I1638" s="371">
        <f t="shared" si="103"/>
        <v>2</v>
      </c>
    </row>
    <row r="1639" spans="1:9" x14ac:dyDescent="0.15">
      <c r="A1639" s="368" t="s">
        <v>5798</v>
      </c>
      <c r="B1639" s="368" t="s">
        <v>5328</v>
      </c>
      <c r="C1639" s="368" t="s">
        <v>495</v>
      </c>
      <c r="D1639" s="368" t="s">
        <v>1577</v>
      </c>
      <c r="E1639" s="370">
        <v>25</v>
      </c>
      <c r="F1639" s="371">
        <f t="shared" si="100"/>
        <v>0.25</v>
      </c>
      <c r="G1639" s="371">
        <f t="shared" si="101"/>
        <v>2</v>
      </c>
      <c r="H1639" s="371" t="str">
        <f t="shared" si="102"/>
        <v/>
      </c>
      <c r="I1639" s="371">
        <f t="shared" si="103"/>
        <v>2</v>
      </c>
    </row>
    <row r="1640" spans="1:9" x14ac:dyDescent="0.15">
      <c r="A1640" s="368" t="s">
        <v>5798</v>
      </c>
      <c r="B1640" s="368" t="s">
        <v>5329</v>
      </c>
      <c r="C1640" s="368" t="s">
        <v>495</v>
      </c>
      <c r="D1640" s="368" t="s">
        <v>5330</v>
      </c>
      <c r="E1640" s="370">
        <v>15</v>
      </c>
      <c r="F1640" s="371">
        <f t="shared" si="100"/>
        <v>0.15</v>
      </c>
      <c r="G1640" s="371">
        <f t="shared" si="101"/>
        <v>2</v>
      </c>
      <c r="H1640" s="371" t="str">
        <f t="shared" si="102"/>
        <v/>
      </c>
      <c r="I1640" s="371">
        <f t="shared" si="103"/>
        <v>2</v>
      </c>
    </row>
    <row r="1641" spans="1:9" x14ac:dyDescent="0.15">
      <c r="A1641" s="368" t="s">
        <v>5798</v>
      </c>
      <c r="B1641" s="368" t="s">
        <v>5332</v>
      </c>
      <c r="C1641" s="368" t="s">
        <v>495</v>
      </c>
      <c r="D1641" s="368" t="s">
        <v>3175</v>
      </c>
      <c r="E1641" s="370">
        <v>27</v>
      </c>
      <c r="F1641" s="371">
        <f t="shared" si="100"/>
        <v>0.27</v>
      </c>
      <c r="G1641" s="371">
        <f t="shared" si="101"/>
        <v>2</v>
      </c>
      <c r="H1641" s="371" t="str">
        <f t="shared" si="102"/>
        <v/>
      </c>
      <c r="I1641" s="371">
        <f t="shared" si="103"/>
        <v>2</v>
      </c>
    </row>
    <row r="1642" spans="1:9" x14ac:dyDescent="0.15">
      <c r="A1642" s="368" t="s">
        <v>5798</v>
      </c>
      <c r="B1642" s="368" t="s">
        <v>5333</v>
      </c>
      <c r="C1642" s="368" t="s">
        <v>495</v>
      </c>
      <c r="D1642" s="368" t="s">
        <v>5334</v>
      </c>
      <c r="E1642" s="370">
        <v>36</v>
      </c>
      <c r="F1642" s="371">
        <f t="shared" si="100"/>
        <v>0.36</v>
      </c>
      <c r="G1642" s="371">
        <f t="shared" si="101"/>
        <v>2</v>
      </c>
      <c r="H1642" s="371" t="str">
        <f t="shared" si="102"/>
        <v/>
      </c>
      <c r="I1642" s="371">
        <f t="shared" si="103"/>
        <v>2</v>
      </c>
    </row>
    <row r="1643" spans="1:9" x14ac:dyDescent="0.15">
      <c r="A1643" s="368" t="s">
        <v>5798</v>
      </c>
      <c r="B1643" s="368" t="s">
        <v>5336</v>
      </c>
      <c r="C1643" s="368" t="s">
        <v>495</v>
      </c>
      <c r="D1643" s="368" t="s">
        <v>5337</v>
      </c>
      <c r="E1643" s="370">
        <v>21</v>
      </c>
      <c r="F1643" s="371">
        <f t="shared" si="100"/>
        <v>0.21</v>
      </c>
      <c r="G1643" s="371">
        <f t="shared" si="101"/>
        <v>2</v>
      </c>
      <c r="H1643" s="371" t="str">
        <f t="shared" si="102"/>
        <v/>
      </c>
      <c r="I1643" s="371">
        <f t="shared" si="103"/>
        <v>2</v>
      </c>
    </row>
    <row r="1644" spans="1:9" x14ac:dyDescent="0.15">
      <c r="A1644" s="368" t="s">
        <v>5798</v>
      </c>
      <c r="B1644" s="368" t="s">
        <v>5339</v>
      </c>
      <c r="C1644" s="368" t="s">
        <v>495</v>
      </c>
      <c r="D1644" s="368" t="s">
        <v>5340</v>
      </c>
      <c r="E1644" s="370">
        <v>36</v>
      </c>
      <c r="F1644" s="371">
        <f t="shared" si="100"/>
        <v>0.36</v>
      </c>
      <c r="G1644" s="371">
        <f t="shared" si="101"/>
        <v>2</v>
      </c>
      <c r="H1644" s="371" t="str">
        <f t="shared" si="102"/>
        <v/>
      </c>
      <c r="I1644" s="371">
        <f t="shared" si="103"/>
        <v>2</v>
      </c>
    </row>
    <row r="1645" spans="1:9" x14ac:dyDescent="0.15">
      <c r="A1645" s="368" t="s">
        <v>5798</v>
      </c>
      <c r="B1645" s="368" t="s">
        <v>5342</v>
      </c>
      <c r="C1645" s="368" t="s">
        <v>495</v>
      </c>
      <c r="D1645" s="368" t="s">
        <v>5343</v>
      </c>
      <c r="E1645" s="370">
        <v>60</v>
      </c>
      <c r="F1645" s="371">
        <f t="shared" si="100"/>
        <v>0.6</v>
      </c>
      <c r="G1645" s="371">
        <f t="shared" si="101"/>
        <v>2</v>
      </c>
      <c r="H1645" s="371" t="str">
        <f t="shared" si="102"/>
        <v/>
      </c>
      <c r="I1645" s="371">
        <f t="shared" si="103"/>
        <v>2</v>
      </c>
    </row>
    <row r="1646" spans="1:9" x14ac:dyDescent="0.15">
      <c r="A1646" s="368" t="s">
        <v>5798</v>
      </c>
      <c r="B1646" s="368" t="s">
        <v>5345</v>
      </c>
      <c r="C1646" s="368" t="s">
        <v>495</v>
      </c>
      <c r="D1646" s="368" t="s">
        <v>5346</v>
      </c>
      <c r="E1646" s="370">
        <v>49</v>
      </c>
      <c r="F1646" s="371">
        <f t="shared" si="100"/>
        <v>0.49</v>
      </c>
      <c r="G1646" s="371">
        <f t="shared" si="101"/>
        <v>2</v>
      </c>
      <c r="H1646" s="371" t="str">
        <f t="shared" si="102"/>
        <v/>
      </c>
      <c r="I1646" s="371">
        <f t="shared" si="103"/>
        <v>2</v>
      </c>
    </row>
    <row r="1647" spans="1:9" x14ac:dyDescent="0.15">
      <c r="A1647" s="368" t="s">
        <v>5798</v>
      </c>
      <c r="B1647" s="368" t="s">
        <v>5348</v>
      </c>
      <c r="C1647" s="368" t="s">
        <v>495</v>
      </c>
      <c r="D1647" s="368" t="s">
        <v>5349</v>
      </c>
      <c r="E1647" s="370">
        <v>30</v>
      </c>
      <c r="F1647" s="371">
        <f t="shared" si="100"/>
        <v>0.3</v>
      </c>
      <c r="G1647" s="371">
        <f t="shared" si="101"/>
        <v>2</v>
      </c>
      <c r="H1647" s="371" t="str">
        <f t="shared" si="102"/>
        <v/>
      </c>
      <c r="I1647" s="371">
        <f t="shared" si="103"/>
        <v>2</v>
      </c>
    </row>
    <row r="1648" spans="1:9" x14ac:dyDescent="0.15">
      <c r="A1648" s="368" t="s">
        <v>5798</v>
      </c>
      <c r="B1648" s="368" t="s">
        <v>5351</v>
      </c>
      <c r="C1648" s="368" t="s">
        <v>495</v>
      </c>
      <c r="D1648" s="368" t="s">
        <v>5352</v>
      </c>
      <c r="E1648" s="370">
        <v>24</v>
      </c>
      <c r="F1648" s="371">
        <f t="shared" si="100"/>
        <v>0.24</v>
      </c>
      <c r="G1648" s="371">
        <f t="shared" si="101"/>
        <v>2</v>
      </c>
      <c r="H1648" s="371" t="str">
        <f t="shared" si="102"/>
        <v/>
      </c>
      <c r="I1648" s="371">
        <f t="shared" si="103"/>
        <v>2</v>
      </c>
    </row>
    <row r="1649" spans="1:9" x14ac:dyDescent="0.15">
      <c r="A1649" s="368" t="s">
        <v>5798</v>
      </c>
      <c r="B1649" s="368" t="s">
        <v>5354</v>
      </c>
      <c r="C1649" s="368" t="s">
        <v>495</v>
      </c>
      <c r="D1649" s="368" t="s">
        <v>5355</v>
      </c>
      <c r="E1649" s="370">
        <v>28</v>
      </c>
      <c r="F1649" s="371">
        <f t="shared" si="100"/>
        <v>0.28000000000000003</v>
      </c>
      <c r="G1649" s="371">
        <f t="shared" si="101"/>
        <v>2</v>
      </c>
      <c r="H1649" s="371" t="str">
        <f t="shared" si="102"/>
        <v/>
      </c>
      <c r="I1649" s="371">
        <f t="shared" si="103"/>
        <v>2</v>
      </c>
    </row>
    <row r="1650" spans="1:9" x14ac:dyDescent="0.15">
      <c r="A1650" s="368" t="s">
        <v>5798</v>
      </c>
      <c r="B1650" s="368" t="s">
        <v>5357</v>
      </c>
      <c r="C1650" s="368" t="s">
        <v>495</v>
      </c>
      <c r="D1650" s="368" t="s">
        <v>5358</v>
      </c>
      <c r="E1650" s="370">
        <v>36</v>
      </c>
      <c r="F1650" s="371">
        <f t="shared" si="100"/>
        <v>0.36</v>
      </c>
      <c r="G1650" s="371">
        <f t="shared" si="101"/>
        <v>2</v>
      </c>
      <c r="H1650" s="371" t="str">
        <f t="shared" si="102"/>
        <v/>
      </c>
      <c r="I1650" s="371">
        <f t="shared" si="103"/>
        <v>2</v>
      </c>
    </row>
    <row r="1651" spans="1:9" x14ac:dyDescent="0.15">
      <c r="A1651" s="368" t="s">
        <v>5798</v>
      </c>
      <c r="B1651" s="368" t="s">
        <v>5360</v>
      </c>
      <c r="C1651" s="368" t="s">
        <v>495</v>
      </c>
      <c r="D1651" s="368" t="s">
        <v>5361</v>
      </c>
      <c r="E1651" s="370">
        <v>24</v>
      </c>
      <c r="F1651" s="371">
        <f t="shared" si="100"/>
        <v>0.24</v>
      </c>
      <c r="G1651" s="371">
        <f t="shared" si="101"/>
        <v>2</v>
      </c>
      <c r="H1651" s="371" t="str">
        <f t="shared" si="102"/>
        <v/>
      </c>
      <c r="I1651" s="371">
        <f t="shared" si="103"/>
        <v>2</v>
      </c>
    </row>
    <row r="1652" spans="1:9" x14ac:dyDescent="0.15">
      <c r="A1652" s="368" t="s">
        <v>5798</v>
      </c>
      <c r="B1652" s="368" t="s">
        <v>5363</v>
      </c>
      <c r="C1652" s="368" t="s">
        <v>495</v>
      </c>
      <c r="D1652" s="368" t="s">
        <v>5364</v>
      </c>
      <c r="E1652" s="370">
        <v>40</v>
      </c>
      <c r="F1652" s="371">
        <f t="shared" si="100"/>
        <v>0.4</v>
      </c>
      <c r="G1652" s="371">
        <f t="shared" si="101"/>
        <v>2</v>
      </c>
      <c r="H1652" s="371" t="str">
        <f t="shared" si="102"/>
        <v/>
      </c>
      <c r="I1652" s="371">
        <f t="shared" si="103"/>
        <v>2</v>
      </c>
    </row>
    <row r="1653" spans="1:9" x14ac:dyDescent="0.15">
      <c r="A1653" s="368" t="s">
        <v>5798</v>
      </c>
      <c r="B1653" s="368" t="s">
        <v>5366</v>
      </c>
      <c r="C1653" s="368" t="s">
        <v>495</v>
      </c>
      <c r="D1653" s="368" t="s">
        <v>5367</v>
      </c>
      <c r="E1653" s="370">
        <v>23</v>
      </c>
      <c r="F1653" s="371">
        <f t="shared" si="100"/>
        <v>0.23</v>
      </c>
      <c r="G1653" s="371">
        <f t="shared" si="101"/>
        <v>2</v>
      </c>
      <c r="H1653" s="371" t="str">
        <f t="shared" si="102"/>
        <v/>
      </c>
      <c r="I1653" s="371">
        <f t="shared" si="103"/>
        <v>2</v>
      </c>
    </row>
    <row r="1654" spans="1:9" x14ac:dyDescent="0.15">
      <c r="A1654" s="368" t="s">
        <v>5798</v>
      </c>
      <c r="B1654" s="368" t="s">
        <v>5369</v>
      </c>
      <c r="C1654" s="368" t="s">
        <v>495</v>
      </c>
      <c r="D1654" s="368" t="s">
        <v>5370</v>
      </c>
      <c r="E1654" s="370">
        <v>17</v>
      </c>
      <c r="F1654" s="371">
        <f t="shared" si="100"/>
        <v>0.17</v>
      </c>
      <c r="G1654" s="371">
        <f t="shared" si="101"/>
        <v>2</v>
      </c>
      <c r="H1654" s="371" t="str">
        <f t="shared" si="102"/>
        <v/>
      </c>
      <c r="I1654" s="371">
        <f t="shared" si="103"/>
        <v>2</v>
      </c>
    </row>
    <row r="1655" spans="1:9" x14ac:dyDescent="0.15">
      <c r="A1655" s="368" t="s">
        <v>5798</v>
      </c>
      <c r="B1655" s="368" t="s">
        <v>5372</v>
      </c>
      <c r="C1655" s="368" t="s">
        <v>495</v>
      </c>
      <c r="D1655" s="368" t="s">
        <v>5373</v>
      </c>
      <c r="E1655" s="370">
        <v>17</v>
      </c>
      <c r="F1655" s="371">
        <f t="shared" si="100"/>
        <v>0.17</v>
      </c>
      <c r="G1655" s="371">
        <f t="shared" si="101"/>
        <v>2</v>
      </c>
      <c r="H1655" s="371" t="str">
        <f t="shared" si="102"/>
        <v/>
      </c>
      <c r="I1655" s="371">
        <f t="shared" si="103"/>
        <v>2</v>
      </c>
    </row>
    <row r="1656" spans="1:9" x14ac:dyDescent="0.15">
      <c r="A1656" s="368" t="s">
        <v>5798</v>
      </c>
      <c r="B1656" s="368" t="s">
        <v>5375</v>
      </c>
      <c r="C1656" s="368" t="s">
        <v>495</v>
      </c>
      <c r="D1656" s="368" t="s">
        <v>5376</v>
      </c>
      <c r="E1656" s="370">
        <v>20</v>
      </c>
      <c r="F1656" s="371">
        <f t="shared" si="100"/>
        <v>0.2</v>
      </c>
      <c r="G1656" s="371">
        <f t="shared" si="101"/>
        <v>2</v>
      </c>
      <c r="H1656" s="371" t="str">
        <f t="shared" si="102"/>
        <v/>
      </c>
      <c r="I1656" s="371">
        <f t="shared" si="103"/>
        <v>2</v>
      </c>
    </row>
    <row r="1657" spans="1:9" x14ac:dyDescent="0.15">
      <c r="A1657" s="368" t="s">
        <v>5798</v>
      </c>
      <c r="B1657" s="368" t="s">
        <v>5378</v>
      </c>
      <c r="C1657" s="368" t="s">
        <v>495</v>
      </c>
      <c r="D1657" s="368" t="s">
        <v>5379</v>
      </c>
      <c r="E1657" s="370">
        <v>21</v>
      </c>
      <c r="F1657" s="371">
        <f t="shared" si="100"/>
        <v>0.21</v>
      </c>
      <c r="G1657" s="371">
        <f t="shared" si="101"/>
        <v>2</v>
      </c>
      <c r="H1657" s="371" t="str">
        <f t="shared" si="102"/>
        <v/>
      </c>
      <c r="I1657" s="371">
        <f t="shared" si="103"/>
        <v>2</v>
      </c>
    </row>
    <row r="1658" spans="1:9" x14ac:dyDescent="0.15">
      <c r="A1658" s="368" t="s">
        <v>5798</v>
      </c>
      <c r="B1658" s="368" t="s">
        <v>5381</v>
      </c>
      <c r="C1658" s="368" t="s">
        <v>495</v>
      </c>
      <c r="D1658" s="368" t="s">
        <v>5382</v>
      </c>
      <c r="E1658" s="370">
        <v>16</v>
      </c>
      <c r="F1658" s="371">
        <f t="shared" si="100"/>
        <v>0.16</v>
      </c>
      <c r="G1658" s="371">
        <f t="shared" si="101"/>
        <v>2</v>
      </c>
      <c r="H1658" s="371" t="str">
        <f t="shared" si="102"/>
        <v/>
      </c>
      <c r="I1658" s="371">
        <f t="shared" si="103"/>
        <v>2</v>
      </c>
    </row>
    <row r="1659" spans="1:9" x14ac:dyDescent="0.15">
      <c r="A1659" s="368" t="s">
        <v>5798</v>
      </c>
      <c r="B1659" s="368" t="s">
        <v>5384</v>
      </c>
      <c r="C1659" s="368" t="s">
        <v>495</v>
      </c>
      <c r="D1659" s="368" t="s">
        <v>5385</v>
      </c>
      <c r="E1659" s="370">
        <v>15</v>
      </c>
      <c r="F1659" s="371">
        <f t="shared" si="100"/>
        <v>0.15</v>
      </c>
      <c r="G1659" s="371">
        <f t="shared" si="101"/>
        <v>2</v>
      </c>
      <c r="H1659" s="371" t="str">
        <f t="shared" si="102"/>
        <v/>
      </c>
      <c r="I1659" s="371">
        <f t="shared" si="103"/>
        <v>2</v>
      </c>
    </row>
    <row r="1660" spans="1:9" x14ac:dyDescent="0.15">
      <c r="A1660" s="368" t="s">
        <v>5798</v>
      </c>
      <c r="B1660" s="368" t="s">
        <v>5387</v>
      </c>
      <c r="C1660" s="368" t="s">
        <v>495</v>
      </c>
      <c r="D1660" s="368" t="s">
        <v>5388</v>
      </c>
      <c r="E1660" s="370">
        <v>24</v>
      </c>
      <c r="F1660" s="371">
        <f t="shared" si="100"/>
        <v>0.24</v>
      </c>
      <c r="G1660" s="371">
        <f t="shared" si="101"/>
        <v>2</v>
      </c>
      <c r="H1660" s="371" t="str">
        <f t="shared" si="102"/>
        <v/>
      </c>
      <c r="I1660" s="371">
        <f t="shared" si="103"/>
        <v>2</v>
      </c>
    </row>
    <row r="1661" spans="1:9" x14ac:dyDescent="0.15">
      <c r="A1661" s="368" t="s">
        <v>5798</v>
      </c>
      <c r="B1661" s="368" t="s">
        <v>5390</v>
      </c>
      <c r="C1661" s="368" t="s">
        <v>495</v>
      </c>
      <c r="D1661" s="368" t="s">
        <v>5391</v>
      </c>
      <c r="E1661" s="370">
        <v>40</v>
      </c>
      <c r="F1661" s="371">
        <f t="shared" si="100"/>
        <v>0.4</v>
      </c>
      <c r="G1661" s="371">
        <f t="shared" si="101"/>
        <v>2</v>
      </c>
      <c r="H1661" s="371" t="str">
        <f t="shared" si="102"/>
        <v/>
      </c>
      <c r="I1661" s="371">
        <f t="shared" si="103"/>
        <v>2</v>
      </c>
    </row>
    <row r="1662" spans="1:9" x14ac:dyDescent="0.15">
      <c r="A1662" s="368" t="s">
        <v>5798</v>
      </c>
      <c r="B1662" s="368" t="s">
        <v>5395</v>
      </c>
      <c r="C1662" s="368" t="s">
        <v>496</v>
      </c>
      <c r="D1662" s="368" t="s">
        <v>5396</v>
      </c>
      <c r="E1662" s="370">
        <v>86</v>
      </c>
      <c r="F1662" s="371">
        <f t="shared" si="100"/>
        <v>0.86</v>
      </c>
      <c r="G1662" s="371">
        <f t="shared" si="101"/>
        <v>2</v>
      </c>
      <c r="H1662" s="371" t="str">
        <f t="shared" si="102"/>
        <v/>
      </c>
      <c r="I1662" s="371">
        <f t="shared" si="103"/>
        <v>2</v>
      </c>
    </row>
    <row r="1663" spans="1:9" x14ac:dyDescent="0.15">
      <c r="A1663" s="368" t="s">
        <v>5798</v>
      </c>
      <c r="B1663" s="368" t="s">
        <v>5398</v>
      </c>
      <c r="C1663" s="368" t="s">
        <v>496</v>
      </c>
      <c r="D1663" s="368" t="s">
        <v>5399</v>
      </c>
      <c r="E1663" s="370">
        <v>56</v>
      </c>
      <c r="F1663" s="371">
        <f t="shared" si="100"/>
        <v>0.56000000000000005</v>
      </c>
      <c r="G1663" s="371">
        <f t="shared" si="101"/>
        <v>2</v>
      </c>
      <c r="H1663" s="371" t="str">
        <f t="shared" si="102"/>
        <v/>
      </c>
      <c r="I1663" s="371">
        <f t="shared" si="103"/>
        <v>2</v>
      </c>
    </row>
    <row r="1664" spans="1:9" x14ac:dyDescent="0.15">
      <c r="A1664" s="368" t="s">
        <v>5798</v>
      </c>
      <c r="B1664" s="368" t="s">
        <v>5401</v>
      </c>
      <c r="C1664" s="368" t="s">
        <v>496</v>
      </c>
      <c r="D1664" s="368" t="s">
        <v>5402</v>
      </c>
      <c r="E1664" s="370">
        <v>52</v>
      </c>
      <c r="F1664" s="371">
        <f t="shared" si="100"/>
        <v>0.52</v>
      </c>
      <c r="G1664" s="371">
        <f t="shared" si="101"/>
        <v>2</v>
      </c>
      <c r="H1664" s="371" t="str">
        <f t="shared" si="102"/>
        <v/>
      </c>
      <c r="I1664" s="371">
        <f t="shared" si="103"/>
        <v>2</v>
      </c>
    </row>
    <row r="1665" spans="1:9" x14ac:dyDescent="0.15">
      <c r="A1665" s="368" t="s">
        <v>5798</v>
      </c>
      <c r="B1665" s="368" t="s">
        <v>5404</v>
      </c>
      <c r="C1665" s="368" t="s">
        <v>496</v>
      </c>
      <c r="D1665" s="368" t="s">
        <v>5405</v>
      </c>
      <c r="E1665" s="370">
        <v>43</v>
      </c>
      <c r="F1665" s="371">
        <f t="shared" si="100"/>
        <v>0.43</v>
      </c>
      <c r="G1665" s="371">
        <f t="shared" si="101"/>
        <v>2</v>
      </c>
      <c r="H1665" s="371" t="str">
        <f t="shared" si="102"/>
        <v/>
      </c>
      <c r="I1665" s="371">
        <f t="shared" si="103"/>
        <v>2</v>
      </c>
    </row>
    <row r="1666" spans="1:9" x14ac:dyDescent="0.15">
      <c r="A1666" s="368" t="s">
        <v>5798</v>
      </c>
      <c r="B1666" s="368" t="s">
        <v>5407</v>
      </c>
      <c r="C1666" s="368" t="s">
        <v>496</v>
      </c>
      <c r="D1666" s="368" t="s">
        <v>5408</v>
      </c>
      <c r="E1666" s="370">
        <v>35</v>
      </c>
      <c r="F1666" s="371">
        <f t="shared" ref="F1666:F1729" si="104">IF(A1666="都道府県",E1666/100000,IF(A1666="市区町村",E1666/100,"エラー"))</f>
        <v>0.35</v>
      </c>
      <c r="G1666" s="371">
        <f t="shared" ref="G1666:G1729" si="105">IF(F1666&lt;&gt;"エラー",IF(F1666&gt;=$N$16,1,IF(F1666&lt;=$N$18,3,2)),"エラー")</f>
        <v>2</v>
      </c>
      <c r="H1666" s="371" t="str">
        <f t="shared" ref="H1666:H1729" si="106">IF(_xlfn.IFNA(VLOOKUP(B1666,$T:$T,1,0),"")="","","〇")</f>
        <v/>
      </c>
      <c r="I1666" s="371">
        <f t="shared" ref="I1666:I1729" si="107">IF(H1666="〇",1,G1666)</f>
        <v>2</v>
      </c>
    </row>
    <row r="1667" spans="1:9" x14ac:dyDescent="0.15">
      <c r="A1667" s="368" t="s">
        <v>5798</v>
      </c>
      <c r="B1667" s="368" t="s">
        <v>5410</v>
      </c>
      <c r="C1667" s="368" t="s">
        <v>496</v>
      </c>
      <c r="D1667" s="368" t="s">
        <v>5411</v>
      </c>
      <c r="E1667" s="370">
        <v>37</v>
      </c>
      <c r="F1667" s="371">
        <f t="shared" si="104"/>
        <v>0.37</v>
      </c>
      <c r="G1667" s="371">
        <f t="shared" si="105"/>
        <v>2</v>
      </c>
      <c r="H1667" s="371" t="str">
        <f t="shared" si="106"/>
        <v/>
      </c>
      <c r="I1667" s="371">
        <f t="shared" si="107"/>
        <v>2</v>
      </c>
    </row>
    <row r="1668" spans="1:9" x14ac:dyDescent="0.15">
      <c r="A1668" s="368" t="s">
        <v>5798</v>
      </c>
      <c r="B1668" s="368" t="s">
        <v>5413</v>
      </c>
      <c r="C1668" s="368" t="s">
        <v>496</v>
      </c>
      <c r="D1668" s="368" t="s">
        <v>5414</v>
      </c>
      <c r="E1668" s="370">
        <v>39</v>
      </c>
      <c r="F1668" s="371">
        <f t="shared" si="104"/>
        <v>0.39</v>
      </c>
      <c r="G1668" s="371">
        <f t="shared" si="105"/>
        <v>2</v>
      </c>
      <c r="H1668" s="371" t="str">
        <f t="shared" si="106"/>
        <v/>
      </c>
      <c r="I1668" s="371">
        <f t="shared" si="107"/>
        <v>2</v>
      </c>
    </row>
    <row r="1669" spans="1:9" x14ac:dyDescent="0.15">
      <c r="A1669" s="368" t="s">
        <v>5798</v>
      </c>
      <c r="B1669" s="368" t="s">
        <v>5416</v>
      </c>
      <c r="C1669" s="368" t="s">
        <v>496</v>
      </c>
      <c r="D1669" s="368" t="s">
        <v>5417</v>
      </c>
      <c r="E1669" s="370">
        <v>26</v>
      </c>
      <c r="F1669" s="371">
        <f t="shared" si="104"/>
        <v>0.26</v>
      </c>
      <c r="G1669" s="371">
        <f t="shared" si="105"/>
        <v>2</v>
      </c>
      <c r="H1669" s="371" t="str">
        <f t="shared" si="106"/>
        <v/>
      </c>
      <c r="I1669" s="371">
        <f t="shared" si="107"/>
        <v>2</v>
      </c>
    </row>
    <row r="1670" spans="1:9" x14ac:dyDescent="0.15">
      <c r="A1670" s="368" t="s">
        <v>5798</v>
      </c>
      <c r="B1670" s="368" t="s">
        <v>5419</v>
      </c>
      <c r="C1670" s="368" t="s">
        <v>496</v>
      </c>
      <c r="D1670" s="368" t="s">
        <v>5420</v>
      </c>
      <c r="E1670" s="370">
        <v>32</v>
      </c>
      <c r="F1670" s="371">
        <f t="shared" si="104"/>
        <v>0.32</v>
      </c>
      <c r="G1670" s="371">
        <f t="shared" si="105"/>
        <v>2</v>
      </c>
      <c r="H1670" s="371" t="str">
        <f t="shared" si="106"/>
        <v/>
      </c>
      <c r="I1670" s="371">
        <f t="shared" si="107"/>
        <v>2</v>
      </c>
    </row>
    <row r="1671" spans="1:9" x14ac:dyDescent="0.15">
      <c r="A1671" s="368" t="s">
        <v>5798</v>
      </c>
      <c r="B1671" s="368" t="s">
        <v>5422</v>
      </c>
      <c r="C1671" s="368" t="s">
        <v>496</v>
      </c>
      <c r="D1671" s="368" t="s">
        <v>5423</v>
      </c>
      <c r="E1671" s="370">
        <v>34</v>
      </c>
      <c r="F1671" s="371">
        <f t="shared" si="104"/>
        <v>0.34</v>
      </c>
      <c r="G1671" s="371">
        <f t="shared" si="105"/>
        <v>2</v>
      </c>
      <c r="H1671" s="371" t="str">
        <f t="shared" si="106"/>
        <v/>
      </c>
      <c r="I1671" s="371">
        <f t="shared" si="107"/>
        <v>2</v>
      </c>
    </row>
    <row r="1672" spans="1:9" x14ac:dyDescent="0.15">
      <c r="A1672" s="368" t="s">
        <v>5798</v>
      </c>
      <c r="B1672" s="368" t="s">
        <v>5425</v>
      </c>
      <c r="C1672" s="368" t="s">
        <v>496</v>
      </c>
      <c r="D1672" s="368" t="s">
        <v>5426</v>
      </c>
      <c r="E1672" s="370">
        <v>42</v>
      </c>
      <c r="F1672" s="371">
        <f t="shared" si="104"/>
        <v>0.42</v>
      </c>
      <c r="G1672" s="371">
        <f t="shared" si="105"/>
        <v>2</v>
      </c>
      <c r="H1672" s="371" t="str">
        <f t="shared" si="106"/>
        <v/>
      </c>
      <c r="I1672" s="371">
        <f t="shared" si="107"/>
        <v>2</v>
      </c>
    </row>
    <row r="1673" spans="1:9" x14ac:dyDescent="0.15">
      <c r="A1673" s="368" t="s">
        <v>5798</v>
      </c>
      <c r="B1673" s="368" t="s">
        <v>5428</v>
      </c>
      <c r="C1673" s="368" t="s">
        <v>496</v>
      </c>
      <c r="D1673" s="368" t="s">
        <v>5429</v>
      </c>
      <c r="E1673" s="370">
        <v>29</v>
      </c>
      <c r="F1673" s="371">
        <f t="shared" si="104"/>
        <v>0.28999999999999998</v>
      </c>
      <c r="G1673" s="371">
        <f t="shared" si="105"/>
        <v>2</v>
      </c>
      <c r="H1673" s="371" t="str">
        <f t="shared" si="106"/>
        <v/>
      </c>
      <c r="I1673" s="371">
        <f t="shared" si="107"/>
        <v>2</v>
      </c>
    </row>
    <row r="1674" spans="1:9" x14ac:dyDescent="0.15">
      <c r="A1674" s="368" t="s">
        <v>5798</v>
      </c>
      <c r="B1674" s="368" t="s">
        <v>5431</v>
      </c>
      <c r="C1674" s="368" t="s">
        <v>496</v>
      </c>
      <c r="D1674" s="368" t="s">
        <v>5432</v>
      </c>
      <c r="E1674" s="370">
        <v>42</v>
      </c>
      <c r="F1674" s="371">
        <f t="shared" si="104"/>
        <v>0.42</v>
      </c>
      <c r="G1674" s="371">
        <f t="shared" si="105"/>
        <v>2</v>
      </c>
      <c r="H1674" s="371" t="str">
        <f t="shared" si="106"/>
        <v/>
      </c>
      <c r="I1674" s="371">
        <f t="shared" si="107"/>
        <v>2</v>
      </c>
    </row>
    <row r="1675" spans="1:9" x14ac:dyDescent="0.15">
      <c r="A1675" s="368" t="s">
        <v>5798</v>
      </c>
      <c r="B1675" s="368" t="s">
        <v>5434</v>
      </c>
      <c r="C1675" s="368" t="s">
        <v>496</v>
      </c>
      <c r="D1675" s="368" t="s">
        <v>5435</v>
      </c>
      <c r="E1675" s="370">
        <v>31</v>
      </c>
      <c r="F1675" s="371">
        <f t="shared" si="104"/>
        <v>0.31</v>
      </c>
      <c r="G1675" s="371">
        <f t="shared" si="105"/>
        <v>2</v>
      </c>
      <c r="H1675" s="371" t="str">
        <f t="shared" si="106"/>
        <v/>
      </c>
      <c r="I1675" s="371">
        <f t="shared" si="107"/>
        <v>2</v>
      </c>
    </row>
    <row r="1676" spans="1:9" x14ac:dyDescent="0.15">
      <c r="A1676" s="368" t="s">
        <v>5798</v>
      </c>
      <c r="B1676" s="368" t="s">
        <v>5437</v>
      </c>
      <c r="C1676" s="368" t="s">
        <v>496</v>
      </c>
      <c r="D1676" s="368" t="s">
        <v>5438</v>
      </c>
      <c r="E1676" s="370">
        <v>10</v>
      </c>
      <c r="F1676" s="371">
        <f t="shared" si="104"/>
        <v>0.1</v>
      </c>
      <c r="G1676" s="371">
        <f t="shared" si="105"/>
        <v>2</v>
      </c>
      <c r="H1676" s="371" t="str">
        <f t="shared" si="106"/>
        <v/>
      </c>
      <c r="I1676" s="371">
        <f t="shared" si="107"/>
        <v>2</v>
      </c>
    </row>
    <row r="1677" spans="1:9" x14ac:dyDescent="0.15">
      <c r="A1677" s="368" t="s">
        <v>5798</v>
      </c>
      <c r="B1677" s="368" t="s">
        <v>5440</v>
      </c>
      <c r="C1677" s="368" t="s">
        <v>496</v>
      </c>
      <c r="D1677" s="368" t="s">
        <v>5441</v>
      </c>
      <c r="E1677" s="370">
        <v>58</v>
      </c>
      <c r="F1677" s="371">
        <f t="shared" si="104"/>
        <v>0.57999999999999996</v>
      </c>
      <c r="G1677" s="371">
        <f t="shared" si="105"/>
        <v>2</v>
      </c>
      <c r="H1677" s="371" t="str">
        <f t="shared" si="106"/>
        <v/>
      </c>
      <c r="I1677" s="371">
        <f t="shared" si="107"/>
        <v>2</v>
      </c>
    </row>
    <row r="1678" spans="1:9" x14ac:dyDescent="0.15">
      <c r="A1678" s="368" t="s">
        <v>5798</v>
      </c>
      <c r="B1678" s="368" t="s">
        <v>5443</v>
      </c>
      <c r="C1678" s="368" t="s">
        <v>496</v>
      </c>
      <c r="D1678" s="368" t="s">
        <v>5444</v>
      </c>
      <c r="E1678" s="370">
        <v>32</v>
      </c>
      <c r="F1678" s="371">
        <f t="shared" si="104"/>
        <v>0.32</v>
      </c>
      <c r="G1678" s="371">
        <f t="shared" si="105"/>
        <v>2</v>
      </c>
      <c r="H1678" s="371" t="str">
        <f t="shared" si="106"/>
        <v/>
      </c>
      <c r="I1678" s="371">
        <f t="shared" si="107"/>
        <v>2</v>
      </c>
    </row>
    <row r="1679" spans="1:9" x14ac:dyDescent="0.15">
      <c r="A1679" s="368" t="s">
        <v>5798</v>
      </c>
      <c r="B1679" s="368" t="s">
        <v>5446</v>
      </c>
      <c r="C1679" s="368" t="s">
        <v>496</v>
      </c>
      <c r="D1679" s="368" t="s">
        <v>5447</v>
      </c>
      <c r="E1679" s="370">
        <v>37</v>
      </c>
      <c r="F1679" s="371">
        <f t="shared" si="104"/>
        <v>0.37</v>
      </c>
      <c r="G1679" s="371">
        <f t="shared" si="105"/>
        <v>2</v>
      </c>
      <c r="H1679" s="371" t="str">
        <f t="shared" si="106"/>
        <v/>
      </c>
      <c r="I1679" s="371">
        <f t="shared" si="107"/>
        <v>2</v>
      </c>
    </row>
    <row r="1680" spans="1:9" x14ac:dyDescent="0.15">
      <c r="A1680" s="368" t="s">
        <v>5798</v>
      </c>
      <c r="B1680" s="368" t="s">
        <v>5451</v>
      </c>
      <c r="C1680" s="368" t="s">
        <v>497</v>
      </c>
      <c r="D1680" s="368" t="s">
        <v>5452</v>
      </c>
      <c r="E1680" s="370">
        <v>69</v>
      </c>
      <c r="F1680" s="371">
        <f t="shared" si="104"/>
        <v>0.69</v>
      </c>
      <c r="G1680" s="371">
        <f t="shared" si="105"/>
        <v>2</v>
      </c>
      <c r="H1680" s="371" t="str">
        <f t="shared" si="106"/>
        <v/>
      </c>
      <c r="I1680" s="371">
        <f t="shared" si="107"/>
        <v>2</v>
      </c>
    </row>
    <row r="1681" spans="1:9" x14ac:dyDescent="0.15">
      <c r="A1681" s="368" t="s">
        <v>5798</v>
      </c>
      <c r="B1681" s="368" t="s">
        <v>5454</v>
      </c>
      <c r="C1681" s="368" t="s">
        <v>497</v>
      </c>
      <c r="D1681" s="368" t="s">
        <v>5455</v>
      </c>
      <c r="E1681" s="370">
        <v>55</v>
      </c>
      <c r="F1681" s="371">
        <f t="shared" si="104"/>
        <v>0.55000000000000004</v>
      </c>
      <c r="G1681" s="371">
        <f t="shared" si="105"/>
        <v>2</v>
      </c>
      <c r="H1681" s="371" t="str">
        <f t="shared" si="106"/>
        <v/>
      </c>
      <c r="I1681" s="371">
        <f t="shared" si="107"/>
        <v>2</v>
      </c>
    </row>
    <row r="1682" spans="1:9" x14ac:dyDescent="0.15">
      <c r="A1682" s="368" t="s">
        <v>5798</v>
      </c>
      <c r="B1682" s="368" t="s">
        <v>5457</v>
      </c>
      <c r="C1682" s="368" t="s">
        <v>497</v>
      </c>
      <c r="D1682" s="368" t="s">
        <v>5458</v>
      </c>
      <c r="E1682" s="370">
        <v>53</v>
      </c>
      <c r="F1682" s="371">
        <f t="shared" si="104"/>
        <v>0.53</v>
      </c>
      <c r="G1682" s="371">
        <f t="shared" si="105"/>
        <v>2</v>
      </c>
      <c r="H1682" s="371" t="str">
        <f t="shared" si="106"/>
        <v/>
      </c>
      <c r="I1682" s="371">
        <f t="shared" si="107"/>
        <v>2</v>
      </c>
    </row>
    <row r="1683" spans="1:9" x14ac:dyDescent="0.15">
      <c r="A1683" s="368" t="s">
        <v>5798</v>
      </c>
      <c r="B1683" s="368" t="s">
        <v>5460</v>
      </c>
      <c r="C1683" s="368" t="s">
        <v>497</v>
      </c>
      <c r="D1683" s="368" t="s">
        <v>5461</v>
      </c>
      <c r="E1683" s="370">
        <v>40</v>
      </c>
      <c r="F1683" s="371">
        <f t="shared" si="104"/>
        <v>0.4</v>
      </c>
      <c r="G1683" s="371">
        <f t="shared" si="105"/>
        <v>2</v>
      </c>
      <c r="H1683" s="371" t="str">
        <f t="shared" si="106"/>
        <v/>
      </c>
      <c r="I1683" s="371">
        <f t="shared" si="107"/>
        <v>2</v>
      </c>
    </row>
    <row r="1684" spans="1:9" x14ac:dyDescent="0.15">
      <c r="A1684" s="368" t="s">
        <v>5798</v>
      </c>
      <c r="B1684" s="368" t="s">
        <v>5463</v>
      </c>
      <c r="C1684" s="368" t="s">
        <v>497</v>
      </c>
      <c r="D1684" s="368" t="s">
        <v>5464</v>
      </c>
      <c r="E1684" s="370">
        <v>39</v>
      </c>
      <c r="F1684" s="371">
        <f t="shared" si="104"/>
        <v>0.39</v>
      </c>
      <c r="G1684" s="371">
        <f t="shared" si="105"/>
        <v>2</v>
      </c>
      <c r="H1684" s="371" t="str">
        <f t="shared" si="106"/>
        <v/>
      </c>
      <c r="I1684" s="371">
        <f t="shared" si="107"/>
        <v>2</v>
      </c>
    </row>
    <row r="1685" spans="1:9" x14ac:dyDescent="0.15">
      <c r="A1685" s="368" t="s">
        <v>5798</v>
      </c>
      <c r="B1685" s="368" t="s">
        <v>5466</v>
      </c>
      <c r="C1685" s="368" t="s">
        <v>497</v>
      </c>
      <c r="D1685" s="368" t="s">
        <v>5467</v>
      </c>
      <c r="E1685" s="370">
        <v>56</v>
      </c>
      <c r="F1685" s="371">
        <f t="shared" si="104"/>
        <v>0.56000000000000005</v>
      </c>
      <c r="G1685" s="371">
        <f t="shared" si="105"/>
        <v>2</v>
      </c>
      <c r="H1685" s="371" t="str">
        <f t="shared" si="106"/>
        <v/>
      </c>
      <c r="I1685" s="371">
        <f t="shared" si="107"/>
        <v>2</v>
      </c>
    </row>
    <row r="1686" spans="1:9" x14ac:dyDescent="0.15">
      <c r="A1686" s="368" t="s">
        <v>5798</v>
      </c>
      <c r="B1686" s="368" t="s">
        <v>5469</v>
      </c>
      <c r="C1686" s="368" t="s">
        <v>497</v>
      </c>
      <c r="D1686" s="368" t="s">
        <v>5470</v>
      </c>
      <c r="E1686" s="370">
        <v>32</v>
      </c>
      <c r="F1686" s="371">
        <f t="shared" si="104"/>
        <v>0.32</v>
      </c>
      <c r="G1686" s="371">
        <f t="shared" si="105"/>
        <v>2</v>
      </c>
      <c r="H1686" s="371" t="str">
        <f t="shared" si="106"/>
        <v/>
      </c>
      <c r="I1686" s="371">
        <f t="shared" si="107"/>
        <v>2</v>
      </c>
    </row>
    <row r="1687" spans="1:9" x14ac:dyDescent="0.15">
      <c r="A1687" s="368" t="s">
        <v>5798</v>
      </c>
      <c r="B1687" s="368" t="s">
        <v>5472</v>
      </c>
      <c r="C1687" s="368" t="s">
        <v>497</v>
      </c>
      <c r="D1687" s="368" t="s">
        <v>5473</v>
      </c>
      <c r="E1687" s="370">
        <v>39</v>
      </c>
      <c r="F1687" s="371">
        <f t="shared" si="104"/>
        <v>0.39</v>
      </c>
      <c r="G1687" s="371">
        <f t="shared" si="105"/>
        <v>2</v>
      </c>
      <c r="H1687" s="371" t="str">
        <f t="shared" si="106"/>
        <v/>
      </c>
      <c r="I1687" s="371">
        <f t="shared" si="107"/>
        <v>2</v>
      </c>
    </row>
    <row r="1688" spans="1:9" x14ac:dyDescent="0.15">
      <c r="A1688" s="368" t="s">
        <v>5798</v>
      </c>
      <c r="B1688" s="368" t="s">
        <v>5475</v>
      </c>
      <c r="C1688" s="368" t="s">
        <v>497</v>
      </c>
      <c r="D1688" s="368" t="s">
        <v>5476</v>
      </c>
      <c r="E1688" s="370">
        <v>36</v>
      </c>
      <c r="F1688" s="371">
        <f t="shared" si="104"/>
        <v>0.36</v>
      </c>
      <c r="G1688" s="371">
        <f t="shared" si="105"/>
        <v>2</v>
      </c>
      <c r="H1688" s="371" t="str">
        <f t="shared" si="106"/>
        <v/>
      </c>
      <c r="I1688" s="371">
        <f t="shared" si="107"/>
        <v>2</v>
      </c>
    </row>
    <row r="1689" spans="1:9" x14ac:dyDescent="0.15">
      <c r="A1689" s="368" t="s">
        <v>5798</v>
      </c>
      <c r="B1689" s="368" t="s">
        <v>5478</v>
      </c>
      <c r="C1689" s="368" t="s">
        <v>497</v>
      </c>
      <c r="D1689" s="368" t="s">
        <v>5479</v>
      </c>
      <c r="E1689" s="370">
        <v>45</v>
      </c>
      <c r="F1689" s="371">
        <f t="shared" si="104"/>
        <v>0.45</v>
      </c>
      <c r="G1689" s="371">
        <f t="shared" si="105"/>
        <v>2</v>
      </c>
      <c r="H1689" s="371" t="str">
        <f t="shared" si="106"/>
        <v/>
      </c>
      <c r="I1689" s="371">
        <f t="shared" si="107"/>
        <v>2</v>
      </c>
    </row>
    <row r="1690" spans="1:9" x14ac:dyDescent="0.15">
      <c r="A1690" s="368" t="s">
        <v>5798</v>
      </c>
      <c r="B1690" s="368" t="s">
        <v>5481</v>
      </c>
      <c r="C1690" s="368" t="s">
        <v>497</v>
      </c>
      <c r="D1690" s="368" t="s">
        <v>5482</v>
      </c>
      <c r="E1690" s="370">
        <v>27</v>
      </c>
      <c r="F1690" s="371">
        <f t="shared" si="104"/>
        <v>0.27</v>
      </c>
      <c r="G1690" s="371">
        <f t="shared" si="105"/>
        <v>2</v>
      </c>
      <c r="H1690" s="371" t="str">
        <f t="shared" si="106"/>
        <v/>
      </c>
      <c r="I1690" s="371">
        <f t="shared" si="107"/>
        <v>2</v>
      </c>
    </row>
    <row r="1691" spans="1:9" x14ac:dyDescent="0.15">
      <c r="A1691" s="368" t="s">
        <v>5798</v>
      </c>
      <c r="B1691" s="368" t="s">
        <v>5484</v>
      </c>
      <c r="C1691" s="368" t="s">
        <v>497</v>
      </c>
      <c r="D1691" s="368" t="s">
        <v>5485</v>
      </c>
      <c r="E1691" s="370">
        <v>45</v>
      </c>
      <c r="F1691" s="371">
        <f t="shared" si="104"/>
        <v>0.45</v>
      </c>
      <c r="G1691" s="371">
        <f t="shared" si="105"/>
        <v>2</v>
      </c>
      <c r="H1691" s="371" t="str">
        <f t="shared" si="106"/>
        <v/>
      </c>
      <c r="I1691" s="371">
        <f t="shared" si="107"/>
        <v>2</v>
      </c>
    </row>
    <row r="1692" spans="1:9" x14ac:dyDescent="0.15">
      <c r="A1692" s="368" t="s">
        <v>5798</v>
      </c>
      <c r="B1692" s="368" t="s">
        <v>5487</v>
      </c>
      <c r="C1692" s="368" t="s">
        <v>497</v>
      </c>
      <c r="D1692" s="368" t="s">
        <v>5488</v>
      </c>
      <c r="E1692" s="370">
        <v>27</v>
      </c>
      <c r="F1692" s="371">
        <f t="shared" si="104"/>
        <v>0.27</v>
      </c>
      <c r="G1692" s="371">
        <f t="shared" si="105"/>
        <v>2</v>
      </c>
      <c r="H1692" s="371" t="str">
        <f t="shared" si="106"/>
        <v/>
      </c>
      <c r="I1692" s="371">
        <f t="shared" si="107"/>
        <v>2</v>
      </c>
    </row>
    <row r="1693" spans="1:9" x14ac:dyDescent="0.15">
      <c r="A1693" s="368" t="s">
        <v>5798</v>
      </c>
      <c r="B1693" s="368" t="s">
        <v>5490</v>
      </c>
      <c r="C1693" s="368" t="s">
        <v>497</v>
      </c>
      <c r="D1693" s="368" t="s">
        <v>5491</v>
      </c>
      <c r="E1693" s="370">
        <v>53</v>
      </c>
      <c r="F1693" s="371">
        <f t="shared" si="104"/>
        <v>0.53</v>
      </c>
      <c r="G1693" s="371">
        <f t="shared" si="105"/>
        <v>2</v>
      </c>
      <c r="H1693" s="371" t="str">
        <f t="shared" si="106"/>
        <v/>
      </c>
      <c r="I1693" s="371">
        <f t="shared" si="107"/>
        <v>2</v>
      </c>
    </row>
    <row r="1694" spans="1:9" x14ac:dyDescent="0.15">
      <c r="A1694" s="368" t="s">
        <v>5798</v>
      </c>
      <c r="B1694" s="368" t="s">
        <v>5493</v>
      </c>
      <c r="C1694" s="368" t="s">
        <v>497</v>
      </c>
      <c r="D1694" s="368" t="s">
        <v>5494</v>
      </c>
      <c r="E1694" s="370">
        <v>45</v>
      </c>
      <c r="F1694" s="371">
        <f t="shared" si="104"/>
        <v>0.45</v>
      </c>
      <c r="G1694" s="371">
        <f t="shared" si="105"/>
        <v>2</v>
      </c>
      <c r="H1694" s="371" t="str">
        <f t="shared" si="106"/>
        <v/>
      </c>
      <c r="I1694" s="371">
        <f t="shared" si="107"/>
        <v>2</v>
      </c>
    </row>
    <row r="1695" spans="1:9" x14ac:dyDescent="0.15">
      <c r="A1695" s="368" t="s">
        <v>5798</v>
      </c>
      <c r="B1695" s="368" t="s">
        <v>5496</v>
      </c>
      <c r="C1695" s="368" t="s">
        <v>497</v>
      </c>
      <c r="D1695" s="368" t="s">
        <v>5497</v>
      </c>
      <c r="E1695" s="370">
        <v>14</v>
      </c>
      <c r="F1695" s="371">
        <f t="shared" si="104"/>
        <v>0.14000000000000001</v>
      </c>
      <c r="G1695" s="371">
        <f t="shared" si="105"/>
        <v>2</v>
      </c>
      <c r="H1695" s="371" t="str">
        <f t="shared" si="106"/>
        <v/>
      </c>
      <c r="I1695" s="371">
        <f t="shared" si="107"/>
        <v>2</v>
      </c>
    </row>
    <row r="1696" spans="1:9" x14ac:dyDescent="0.15">
      <c r="A1696" s="368" t="s">
        <v>5798</v>
      </c>
      <c r="B1696" s="368" t="s">
        <v>5499</v>
      </c>
      <c r="C1696" s="368" t="s">
        <v>497</v>
      </c>
      <c r="D1696" s="368" t="s">
        <v>5500</v>
      </c>
      <c r="E1696" s="370">
        <v>75</v>
      </c>
      <c r="F1696" s="371">
        <f t="shared" si="104"/>
        <v>0.75</v>
      </c>
      <c r="G1696" s="371">
        <f t="shared" si="105"/>
        <v>2</v>
      </c>
      <c r="H1696" s="371" t="str">
        <f t="shared" si="106"/>
        <v/>
      </c>
      <c r="I1696" s="371">
        <f t="shared" si="107"/>
        <v>2</v>
      </c>
    </row>
    <row r="1697" spans="1:9" x14ac:dyDescent="0.15">
      <c r="A1697" s="368" t="s">
        <v>5798</v>
      </c>
      <c r="B1697" s="368" t="s">
        <v>5502</v>
      </c>
      <c r="C1697" s="368" t="s">
        <v>497</v>
      </c>
      <c r="D1697" s="368" t="s">
        <v>5503</v>
      </c>
      <c r="E1697" s="370">
        <v>45</v>
      </c>
      <c r="F1697" s="371">
        <f t="shared" si="104"/>
        <v>0.45</v>
      </c>
      <c r="G1697" s="371">
        <f t="shared" si="105"/>
        <v>2</v>
      </c>
      <c r="H1697" s="371" t="str">
        <f t="shared" si="106"/>
        <v/>
      </c>
      <c r="I1697" s="371">
        <f t="shared" si="107"/>
        <v>2</v>
      </c>
    </row>
    <row r="1698" spans="1:9" x14ac:dyDescent="0.15">
      <c r="A1698" s="368" t="s">
        <v>5798</v>
      </c>
      <c r="B1698" s="368" t="s">
        <v>5505</v>
      </c>
      <c r="C1698" s="368" t="s">
        <v>497</v>
      </c>
      <c r="D1698" s="368" t="s">
        <v>5506</v>
      </c>
      <c r="E1698" s="370">
        <v>30</v>
      </c>
      <c r="F1698" s="371">
        <f t="shared" si="104"/>
        <v>0.3</v>
      </c>
      <c r="G1698" s="371">
        <f t="shared" si="105"/>
        <v>2</v>
      </c>
      <c r="H1698" s="371" t="str">
        <f t="shared" si="106"/>
        <v/>
      </c>
      <c r="I1698" s="371">
        <f t="shared" si="107"/>
        <v>2</v>
      </c>
    </row>
    <row r="1699" spans="1:9" x14ac:dyDescent="0.15">
      <c r="A1699" s="368" t="s">
        <v>5798</v>
      </c>
      <c r="B1699" s="368" t="s">
        <v>5507</v>
      </c>
      <c r="C1699" s="368" t="s">
        <v>497</v>
      </c>
      <c r="D1699" s="368" t="s">
        <v>5508</v>
      </c>
      <c r="E1699" s="370">
        <v>42</v>
      </c>
      <c r="F1699" s="371">
        <f t="shared" si="104"/>
        <v>0.42</v>
      </c>
      <c r="G1699" s="371">
        <f t="shared" si="105"/>
        <v>2</v>
      </c>
      <c r="H1699" s="371" t="str">
        <f t="shared" si="106"/>
        <v/>
      </c>
      <c r="I1699" s="371">
        <f t="shared" si="107"/>
        <v>2</v>
      </c>
    </row>
    <row r="1700" spans="1:9" x14ac:dyDescent="0.15">
      <c r="A1700" s="368" t="s">
        <v>5798</v>
      </c>
      <c r="B1700" s="368" t="s">
        <v>5510</v>
      </c>
      <c r="C1700" s="368" t="s">
        <v>497</v>
      </c>
      <c r="D1700" s="368" t="s">
        <v>5511</v>
      </c>
      <c r="E1700" s="370">
        <v>27</v>
      </c>
      <c r="F1700" s="371">
        <f t="shared" si="104"/>
        <v>0.27</v>
      </c>
      <c r="G1700" s="371">
        <f t="shared" si="105"/>
        <v>2</v>
      </c>
      <c r="H1700" s="371" t="str">
        <f t="shared" si="106"/>
        <v/>
      </c>
      <c r="I1700" s="371">
        <f t="shared" si="107"/>
        <v>2</v>
      </c>
    </row>
    <row r="1701" spans="1:9" x14ac:dyDescent="0.15">
      <c r="A1701" s="368" t="s">
        <v>5798</v>
      </c>
      <c r="B1701" s="368" t="s">
        <v>5513</v>
      </c>
      <c r="C1701" s="368" t="s">
        <v>497</v>
      </c>
      <c r="D1701" s="368" t="s">
        <v>5514</v>
      </c>
      <c r="E1701" s="370">
        <v>18</v>
      </c>
      <c r="F1701" s="371">
        <f t="shared" si="104"/>
        <v>0.18</v>
      </c>
      <c r="G1701" s="371">
        <f t="shared" si="105"/>
        <v>2</v>
      </c>
      <c r="H1701" s="371" t="str">
        <f t="shared" si="106"/>
        <v/>
      </c>
      <c r="I1701" s="371">
        <f t="shared" si="107"/>
        <v>2</v>
      </c>
    </row>
    <row r="1702" spans="1:9" x14ac:dyDescent="0.15">
      <c r="A1702" s="368" t="s">
        <v>5798</v>
      </c>
      <c r="B1702" s="368" t="s">
        <v>5516</v>
      </c>
      <c r="C1702" s="368" t="s">
        <v>497</v>
      </c>
      <c r="D1702" s="368" t="s">
        <v>1479</v>
      </c>
      <c r="E1702" s="370">
        <v>19</v>
      </c>
      <c r="F1702" s="371">
        <f t="shared" si="104"/>
        <v>0.19</v>
      </c>
      <c r="G1702" s="371">
        <f t="shared" si="105"/>
        <v>2</v>
      </c>
      <c r="H1702" s="371" t="str">
        <f t="shared" si="106"/>
        <v/>
      </c>
      <c r="I1702" s="371">
        <f t="shared" si="107"/>
        <v>2</v>
      </c>
    </row>
    <row r="1703" spans="1:9" x14ac:dyDescent="0.15">
      <c r="A1703" s="368" t="s">
        <v>5798</v>
      </c>
      <c r="B1703" s="368" t="s">
        <v>5517</v>
      </c>
      <c r="C1703" s="368" t="s">
        <v>497</v>
      </c>
      <c r="D1703" s="368" t="s">
        <v>5518</v>
      </c>
      <c r="E1703" s="370">
        <v>25</v>
      </c>
      <c r="F1703" s="371">
        <f t="shared" si="104"/>
        <v>0.25</v>
      </c>
      <c r="G1703" s="371">
        <f t="shared" si="105"/>
        <v>2</v>
      </c>
      <c r="H1703" s="371" t="str">
        <f t="shared" si="106"/>
        <v/>
      </c>
      <c r="I1703" s="371">
        <f t="shared" si="107"/>
        <v>2</v>
      </c>
    </row>
    <row r="1704" spans="1:9" x14ac:dyDescent="0.15">
      <c r="A1704" s="368" t="s">
        <v>5798</v>
      </c>
      <c r="B1704" s="368" t="s">
        <v>5520</v>
      </c>
      <c r="C1704" s="368" t="s">
        <v>497</v>
      </c>
      <c r="D1704" s="368" t="s">
        <v>5521</v>
      </c>
      <c r="E1704" s="370">
        <v>17</v>
      </c>
      <c r="F1704" s="371">
        <f t="shared" si="104"/>
        <v>0.17</v>
      </c>
      <c r="G1704" s="371">
        <f t="shared" si="105"/>
        <v>2</v>
      </c>
      <c r="H1704" s="371" t="str">
        <f t="shared" si="106"/>
        <v/>
      </c>
      <c r="I1704" s="371">
        <f t="shared" si="107"/>
        <v>2</v>
      </c>
    </row>
    <row r="1705" spans="1:9" x14ac:dyDescent="0.15">
      <c r="A1705" s="368" t="s">
        <v>5798</v>
      </c>
      <c r="B1705" s="368" t="s">
        <v>5523</v>
      </c>
      <c r="C1705" s="368" t="s">
        <v>497</v>
      </c>
      <c r="D1705" s="368" t="s">
        <v>5805</v>
      </c>
      <c r="E1705" s="370">
        <v>15</v>
      </c>
      <c r="F1705" s="371">
        <f t="shared" si="104"/>
        <v>0.15</v>
      </c>
      <c r="G1705" s="371">
        <f t="shared" si="105"/>
        <v>2</v>
      </c>
      <c r="H1705" s="371" t="str">
        <f t="shared" si="106"/>
        <v/>
      </c>
      <c r="I1705" s="371">
        <f t="shared" si="107"/>
        <v>2</v>
      </c>
    </row>
    <row r="1706" spans="1:9" x14ac:dyDescent="0.15">
      <c r="A1706" s="368" t="s">
        <v>5798</v>
      </c>
      <c r="B1706" s="368" t="s">
        <v>5528</v>
      </c>
      <c r="C1706" s="368" t="s">
        <v>498</v>
      </c>
      <c r="D1706" s="368" t="s">
        <v>5529</v>
      </c>
      <c r="E1706" s="370">
        <v>69</v>
      </c>
      <c r="F1706" s="371">
        <f t="shared" si="104"/>
        <v>0.69</v>
      </c>
      <c r="G1706" s="371">
        <f t="shared" si="105"/>
        <v>2</v>
      </c>
      <c r="H1706" s="371" t="str">
        <f t="shared" si="106"/>
        <v/>
      </c>
      <c r="I1706" s="371">
        <f t="shared" si="107"/>
        <v>2</v>
      </c>
    </row>
    <row r="1707" spans="1:9" x14ac:dyDescent="0.15">
      <c r="A1707" s="368" t="s">
        <v>5798</v>
      </c>
      <c r="B1707" s="368" t="s">
        <v>5531</v>
      </c>
      <c r="C1707" s="368" t="s">
        <v>498</v>
      </c>
      <c r="D1707" s="368" t="s">
        <v>5532</v>
      </c>
      <c r="E1707" s="370">
        <v>47</v>
      </c>
      <c r="F1707" s="371">
        <f t="shared" si="104"/>
        <v>0.47</v>
      </c>
      <c r="G1707" s="371">
        <f t="shared" si="105"/>
        <v>2</v>
      </c>
      <c r="H1707" s="371" t="str">
        <f t="shared" si="106"/>
        <v/>
      </c>
      <c r="I1707" s="371">
        <f t="shared" si="107"/>
        <v>2</v>
      </c>
    </row>
    <row r="1708" spans="1:9" x14ac:dyDescent="0.15">
      <c r="A1708" s="368" t="s">
        <v>5798</v>
      </c>
      <c r="B1708" s="368" t="s">
        <v>5534</v>
      </c>
      <c r="C1708" s="368" t="s">
        <v>498</v>
      </c>
      <c r="D1708" s="368" t="s">
        <v>5535</v>
      </c>
      <c r="E1708" s="370">
        <v>39</v>
      </c>
      <c r="F1708" s="371">
        <f t="shared" si="104"/>
        <v>0.39</v>
      </c>
      <c r="G1708" s="371">
        <f t="shared" si="105"/>
        <v>2</v>
      </c>
      <c r="H1708" s="371" t="str">
        <f t="shared" si="106"/>
        <v/>
      </c>
      <c r="I1708" s="371">
        <f t="shared" si="107"/>
        <v>2</v>
      </c>
    </row>
    <row r="1709" spans="1:9" x14ac:dyDescent="0.15">
      <c r="A1709" s="368" t="s">
        <v>5798</v>
      </c>
      <c r="B1709" s="368" t="s">
        <v>5537</v>
      </c>
      <c r="C1709" s="368" t="s">
        <v>498</v>
      </c>
      <c r="D1709" s="368" t="s">
        <v>5538</v>
      </c>
      <c r="E1709" s="370">
        <v>35</v>
      </c>
      <c r="F1709" s="371">
        <f t="shared" si="104"/>
        <v>0.35</v>
      </c>
      <c r="G1709" s="371">
        <f t="shared" si="105"/>
        <v>2</v>
      </c>
      <c r="H1709" s="371" t="str">
        <f t="shared" si="106"/>
        <v/>
      </c>
      <c r="I1709" s="371">
        <f t="shared" si="107"/>
        <v>2</v>
      </c>
    </row>
    <row r="1710" spans="1:9" x14ac:dyDescent="0.15">
      <c r="A1710" s="368" t="s">
        <v>5798</v>
      </c>
      <c r="B1710" s="368" t="s">
        <v>5540</v>
      </c>
      <c r="C1710" s="368" t="s">
        <v>498</v>
      </c>
      <c r="D1710" s="368" t="s">
        <v>5541</v>
      </c>
      <c r="E1710" s="370">
        <v>43</v>
      </c>
      <c r="F1710" s="371">
        <f t="shared" si="104"/>
        <v>0.43</v>
      </c>
      <c r="G1710" s="371">
        <f t="shared" si="105"/>
        <v>2</v>
      </c>
      <c r="H1710" s="371" t="str">
        <f t="shared" si="106"/>
        <v/>
      </c>
      <c r="I1710" s="371">
        <f t="shared" si="107"/>
        <v>2</v>
      </c>
    </row>
    <row r="1711" spans="1:9" x14ac:dyDescent="0.15">
      <c r="A1711" s="368" t="s">
        <v>5798</v>
      </c>
      <c r="B1711" s="368" t="s">
        <v>5542</v>
      </c>
      <c r="C1711" s="368" t="s">
        <v>498</v>
      </c>
      <c r="D1711" s="368" t="s">
        <v>5543</v>
      </c>
      <c r="E1711" s="370">
        <v>36</v>
      </c>
      <c r="F1711" s="371">
        <f t="shared" si="104"/>
        <v>0.36</v>
      </c>
      <c r="G1711" s="371">
        <f t="shared" si="105"/>
        <v>2</v>
      </c>
      <c r="H1711" s="371" t="str">
        <f t="shared" si="106"/>
        <v/>
      </c>
      <c r="I1711" s="371">
        <f t="shared" si="107"/>
        <v>2</v>
      </c>
    </row>
    <row r="1712" spans="1:9" x14ac:dyDescent="0.15">
      <c r="A1712" s="368" t="s">
        <v>5798</v>
      </c>
      <c r="B1712" s="368" t="s">
        <v>5545</v>
      </c>
      <c r="C1712" s="368" t="s">
        <v>498</v>
      </c>
      <c r="D1712" s="368" t="s">
        <v>5546</v>
      </c>
      <c r="E1712" s="370">
        <v>29</v>
      </c>
      <c r="F1712" s="371">
        <f t="shared" si="104"/>
        <v>0.28999999999999998</v>
      </c>
      <c r="G1712" s="371">
        <f t="shared" si="105"/>
        <v>2</v>
      </c>
      <c r="H1712" s="371" t="str">
        <f t="shared" si="106"/>
        <v/>
      </c>
      <c r="I1712" s="371">
        <f t="shared" si="107"/>
        <v>2</v>
      </c>
    </row>
    <row r="1713" spans="1:9" x14ac:dyDescent="0.15">
      <c r="A1713" s="368" t="s">
        <v>5798</v>
      </c>
      <c r="B1713" s="368" t="s">
        <v>5548</v>
      </c>
      <c r="C1713" s="368" t="s">
        <v>498</v>
      </c>
      <c r="D1713" s="368" t="s">
        <v>5549</v>
      </c>
      <c r="E1713" s="370">
        <v>29</v>
      </c>
      <c r="F1713" s="371">
        <f t="shared" si="104"/>
        <v>0.28999999999999998</v>
      </c>
      <c r="G1713" s="371">
        <f t="shared" si="105"/>
        <v>2</v>
      </c>
      <c r="H1713" s="371" t="str">
        <f t="shared" si="106"/>
        <v/>
      </c>
      <c r="I1713" s="371">
        <f t="shared" si="107"/>
        <v>2</v>
      </c>
    </row>
    <row r="1714" spans="1:9" x14ac:dyDescent="0.15">
      <c r="A1714" s="368" t="s">
        <v>5798</v>
      </c>
      <c r="B1714" s="368" t="s">
        <v>5551</v>
      </c>
      <c r="C1714" s="368" t="s">
        <v>498</v>
      </c>
      <c r="D1714" s="368" t="s">
        <v>5552</v>
      </c>
      <c r="E1714" s="370">
        <v>59</v>
      </c>
      <c r="F1714" s="371">
        <f t="shared" si="104"/>
        <v>0.59</v>
      </c>
      <c r="G1714" s="371">
        <f t="shared" si="105"/>
        <v>2</v>
      </c>
      <c r="H1714" s="371" t="str">
        <f t="shared" si="106"/>
        <v/>
      </c>
      <c r="I1714" s="371">
        <f t="shared" si="107"/>
        <v>2</v>
      </c>
    </row>
    <row r="1715" spans="1:9" x14ac:dyDescent="0.15">
      <c r="A1715" s="368" t="s">
        <v>5798</v>
      </c>
      <c r="B1715" s="368" t="s">
        <v>5554</v>
      </c>
      <c r="C1715" s="368" t="s">
        <v>498</v>
      </c>
      <c r="D1715" s="368" t="s">
        <v>5555</v>
      </c>
      <c r="E1715" s="370">
        <v>40</v>
      </c>
      <c r="F1715" s="371">
        <f t="shared" si="104"/>
        <v>0.4</v>
      </c>
      <c r="G1715" s="371">
        <f t="shared" si="105"/>
        <v>2</v>
      </c>
      <c r="H1715" s="371" t="str">
        <f t="shared" si="106"/>
        <v/>
      </c>
      <c r="I1715" s="371">
        <f t="shared" si="107"/>
        <v>2</v>
      </c>
    </row>
    <row r="1716" spans="1:9" x14ac:dyDescent="0.15">
      <c r="A1716" s="368" t="s">
        <v>5798</v>
      </c>
      <c r="B1716" s="368" t="s">
        <v>5557</v>
      </c>
      <c r="C1716" s="368" t="s">
        <v>498</v>
      </c>
      <c r="D1716" s="368" t="s">
        <v>5558</v>
      </c>
      <c r="E1716" s="370">
        <v>31</v>
      </c>
      <c r="F1716" s="371">
        <f t="shared" si="104"/>
        <v>0.31</v>
      </c>
      <c r="G1716" s="371">
        <f t="shared" si="105"/>
        <v>2</v>
      </c>
      <c r="H1716" s="371" t="str">
        <f t="shared" si="106"/>
        <v/>
      </c>
      <c r="I1716" s="371">
        <f t="shared" si="107"/>
        <v>2</v>
      </c>
    </row>
    <row r="1717" spans="1:9" x14ac:dyDescent="0.15">
      <c r="A1717" s="368" t="s">
        <v>5798</v>
      </c>
      <c r="B1717" s="368" t="s">
        <v>5560</v>
      </c>
      <c r="C1717" s="368" t="s">
        <v>498</v>
      </c>
      <c r="D1717" s="368" t="s">
        <v>5561</v>
      </c>
      <c r="E1717" s="370">
        <v>55</v>
      </c>
      <c r="F1717" s="371">
        <f t="shared" si="104"/>
        <v>0.55000000000000004</v>
      </c>
      <c r="G1717" s="371">
        <f t="shared" si="105"/>
        <v>2</v>
      </c>
      <c r="H1717" s="371" t="str">
        <f t="shared" si="106"/>
        <v/>
      </c>
      <c r="I1717" s="371">
        <f t="shared" si="107"/>
        <v>2</v>
      </c>
    </row>
    <row r="1718" spans="1:9" x14ac:dyDescent="0.15">
      <c r="A1718" s="368" t="s">
        <v>5798</v>
      </c>
      <c r="B1718" s="368" t="s">
        <v>5563</v>
      </c>
      <c r="C1718" s="368" t="s">
        <v>498</v>
      </c>
      <c r="D1718" s="368" t="s">
        <v>5564</v>
      </c>
      <c r="E1718" s="370">
        <v>39</v>
      </c>
      <c r="F1718" s="371">
        <f t="shared" si="104"/>
        <v>0.39</v>
      </c>
      <c r="G1718" s="371">
        <f t="shared" si="105"/>
        <v>2</v>
      </c>
      <c r="H1718" s="371" t="str">
        <f t="shared" si="106"/>
        <v/>
      </c>
      <c r="I1718" s="371">
        <f t="shared" si="107"/>
        <v>2</v>
      </c>
    </row>
    <row r="1719" spans="1:9" x14ac:dyDescent="0.15">
      <c r="A1719" s="368" t="s">
        <v>5798</v>
      </c>
      <c r="B1719" s="368" t="s">
        <v>5566</v>
      </c>
      <c r="C1719" s="368" t="s">
        <v>498</v>
      </c>
      <c r="D1719" s="368" t="s">
        <v>5567</v>
      </c>
      <c r="E1719" s="370">
        <v>29</v>
      </c>
      <c r="F1719" s="371">
        <f t="shared" si="104"/>
        <v>0.28999999999999998</v>
      </c>
      <c r="G1719" s="371">
        <f t="shared" si="105"/>
        <v>2</v>
      </c>
      <c r="H1719" s="371" t="str">
        <f t="shared" si="106"/>
        <v/>
      </c>
      <c r="I1719" s="371">
        <f t="shared" si="107"/>
        <v>2</v>
      </c>
    </row>
    <row r="1720" spans="1:9" x14ac:dyDescent="0.15">
      <c r="A1720" s="368" t="s">
        <v>5798</v>
      </c>
      <c r="B1720" s="368" t="s">
        <v>5569</v>
      </c>
      <c r="C1720" s="368" t="s">
        <v>498</v>
      </c>
      <c r="D1720" s="368" t="s">
        <v>5570</v>
      </c>
      <c r="E1720" s="370">
        <v>39</v>
      </c>
      <c r="F1720" s="371">
        <f t="shared" si="104"/>
        <v>0.39</v>
      </c>
      <c r="G1720" s="371">
        <f t="shared" si="105"/>
        <v>2</v>
      </c>
      <c r="H1720" s="371" t="str">
        <f t="shared" si="106"/>
        <v/>
      </c>
      <c r="I1720" s="371">
        <f t="shared" si="107"/>
        <v>2</v>
      </c>
    </row>
    <row r="1721" spans="1:9" x14ac:dyDescent="0.15">
      <c r="A1721" s="368" t="s">
        <v>5798</v>
      </c>
      <c r="B1721" s="368" t="s">
        <v>5572</v>
      </c>
      <c r="C1721" s="368" t="s">
        <v>498</v>
      </c>
      <c r="D1721" s="368" t="s">
        <v>5573</v>
      </c>
      <c r="E1721" s="370">
        <v>27</v>
      </c>
      <c r="F1721" s="371">
        <f t="shared" si="104"/>
        <v>0.27</v>
      </c>
      <c r="G1721" s="371">
        <f t="shared" si="105"/>
        <v>2</v>
      </c>
      <c r="H1721" s="371" t="str">
        <f t="shared" si="106"/>
        <v/>
      </c>
      <c r="I1721" s="371">
        <f t="shared" si="107"/>
        <v>2</v>
      </c>
    </row>
    <row r="1722" spans="1:9" x14ac:dyDescent="0.15">
      <c r="A1722" s="368" t="s">
        <v>5798</v>
      </c>
      <c r="B1722" s="368" t="s">
        <v>5575</v>
      </c>
      <c r="C1722" s="368" t="s">
        <v>498</v>
      </c>
      <c r="D1722" s="368" t="s">
        <v>5576</v>
      </c>
      <c r="E1722" s="370">
        <v>36</v>
      </c>
      <c r="F1722" s="371">
        <f t="shared" si="104"/>
        <v>0.36</v>
      </c>
      <c r="G1722" s="371">
        <f t="shared" si="105"/>
        <v>2</v>
      </c>
      <c r="H1722" s="371" t="str">
        <f t="shared" si="106"/>
        <v/>
      </c>
      <c r="I1722" s="371">
        <f t="shared" si="107"/>
        <v>2</v>
      </c>
    </row>
    <row r="1723" spans="1:9" x14ac:dyDescent="0.15">
      <c r="A1723" s="368" t="s">
        <v>5798</v>
      </c>
      <c r="B1723" s="368" t="s">
        <v>5578</v>
      </c>
      <c r="C1723" s="368" t="s">
        <v>498</v>
      </c>
      <c r="D1723" s="368" t="s">
        <v>5579</v>
      </c>
      <c r="E1723" s="370">
        <v>38</v>
      </c>
      <c r="F1723" s="371">
        <f t="shared" si="104"/>
        <v>0.38</v>
      </c>
      <c r="G1723" s="371">
        <f t="shared" si="105"/>
        <v>2</v>
      </c>
      <c r="H1723" s="371" t="str">
        <f t="shared" si="106"/>
        <v/>
      </c>
      <c r="I1723" s="371">
        <f t="shared" si="107"/>
        <v>2</v>
      </c>
    </row>
    <row r="1724" spans="1:9" x14ac:dyDescent="0.15">
      <c r="A1724" s="368" t="s">
        <v>5798</v>
      </c>
      <c r="B1724" s="368" t="s">
        <v>5581</v>
      </c>
      <c r="C1724" s="368" t="s">
        <v>498</v>
      </c>
      <c r="D1724" s="368" t="s">
        <v>5582</v>
      </c>
      <c r="E1724" s="370">
        <v>51</v>
      </c>
      <c r="F1724" s="371">
        <f t="shared" si="104"/>
        <v>0.51</v>
      </c>
      <c r="G1724" s="371">
        <f t="shared" si="105"/>
        <v>2</v>
      </c>
      <c r="H1724" s="371" t="str">
        <f t="shared" si="106"/>
        <v/>
      </c>
      <c r="I1724" s="371">
        <f t="shared" si="107"/>
        <v>2</v>
      </c>
    </row>
    <row r="1725" spans="1:9" x14ac:dyDescent="0.15">
      <c r="A1725" s="368" t="s">
        <v>5798</v>
      </c>
      <c r="B1725" s="368" t="s">
        <v>5584</v>
      </c>
      <c r="C1725" s="368" t="s">
        <v>498</v>
      </c>
      <c r="D1725" s="368" t="s">
        <v>5585</v>
      </c>
      <c r="E1725" s="370">
        <v>6</v>
      </c>
      <c r="F1725" s="371">
        <f t="shared" si="104"/>
        <v>0.06</v>
      </c>
      <c r="G1725" s="371">
        <f t="shared" si="105"/>
        <v>2</v>
      </c>
      <c r="H1725" s="371" t="str">
        <f t="shared" si="106"/>
        <v/>
      </c>
      <c r="I1725" s="371">
        <f t="shared" si="107"/>
        <v>2</v>
      </c>
    </row>
    <row r="1726" spans="1:9" x14ac:dyDescent="0.15">
      <c r="A1726" s="368" t="s">
        <v>5798</v>
      </c>
      <c r="B1726" s="368" t="s">
        <v>5587</v>
      </c>
      <c r="C1726" s="368" t="s">
        <v>498</v>
      </c>
      <c r="D1726" s="368" t="s">
        <v>5588</v>
      </c>
      <c r="E1726" s="370">
        <v>7</v>
      </c>
      <c r="F1726" s="371">
        <f t="shared" si="104"/>
        <v>7.0000000000000007E-2</v>
      </c>
      <c r="G1726" s="371">
        <f t="shared" si="105"/>
        <v>2</v>
      </c>
      <c r="H1726" s="371" t="str">
        <f t="shared" si="106"/>
        <v/>
      </c>
      <c r="I1726" s="371">
        <f t="shared" si="107"/>
        <v>2</v>
      </c>
    </row>
    <row r="1727" spans="1:9" x14ac:dyDescent="0.15">
      <c r="A1727" s="368" t="s">
        <v>5798</v>
      </c>
      <c r="B1727" s="368" t="s">
        <v>5589</v>
      </c>
      <c r="C1727" s="368" t="s">
        <v>498</v>
      </c>
      <c r="D1727" s="368" t="s">
        <v>5590</v>
      </c>
      <c r="E1727" s="370">
        <v>38</v>
      </c>
      <c r="F1727" s="371">
        <f t="shared" si="104"/>
        <v>0.38</v>
      </c>
      <c r="G1727" s="371">
        <f t="shared" si="105"/>
        <v>2</v>
      </c>
      <c r="H1727" s="371" t="str">
        <f t="shared" si="106"/>
        <v/>
      </c>
      <c r="I1727" s="371">
        <f t="shared" si="107"/>
        <v>2</v>
      </c>
    </row>
    <row r="1728" spans="1:9" x14ac:dyDescent="0.15">
      <c r="A1728" s="368" t="s">
        <v>5798</v>
      </c>
      <c r="B1728" s="368" t="s">
        <v>5592</v>
      </c>
      <c r="C1728" s="368" t="s">
        <v>498</v>
      </c>
      <c r="D1728" s="368" t="s">
        <v>5593</v>
      </c>
      <c r="E1728" s="370">
        <v>19</v>
      </c>
      <c r="F1728" s="371">
        <f t="shared" si="104"/>
        <v>0.19</v>
      </c>
      <c r="G1728" s="371">
        <f t="shared" si="105"/>
        <v>2</v>
      </c>
      <c r="H1728" s="371" t="str">
        <f t="shared" si="106"/>
        <v/>
      </c>
      <c r="I1728" s="371">
        <f t="shared" si="107"/>
        <v>2</v>
      </c>
    </row>
    <row r="1729" spans="1:9" x14ac:dyDescent="0.15">
      <c r="A1729" s="368" t="s">
        <v>5798</v>
      </c>
      <c r="B1729" s="368" t="s">
        <v>5595</v>
      </c>
      <c r="C1729" s="368" t="s">
        <v>498</v>
      </c>
      <c r="D1729" s="368" t="s">
        <v>5596</v>
      </c>
      <c r="E1729" s="370">
        <v>30</v>
      </c>
      <c r="F1729" s="371">
        <f t="shared" si="104"/>
        <v>0.3</v>
      </c>
      <c r="G1729" s="371">
        <f t="shared" si="105"/>
        <v>2</v>
      </c>
      <c r="H1729" s="371" t="str">
        <f t="shared" si="106"/>
        <v/>
      </c>
      <c r="I1729" s="371">
        <f t="shared" si="107"/>
        <v>2</v>
      </c>
    </row>
    <row r="1730" spans="1:9" x14ac:dyDescent="0.15">
      <c r="A1730" s="368" t="s">
        <v>5798</v>
      </c>
      <c r="B1730" s="368" t="s">
        <v>5598</v>
      </c>
      <c r="C1730" s="368" t="s">
        <v>498</v>
      </c>
      <c r="D1730" s="368" t="s">
        <v>5599</v>
      </c>
      <c r="E1730" s="370">
        <v>35</v>
      </c>
      <c r="F1730" s="371">
        <f t="shared" ref="F1730:F1789" si="108">IF(A1730="都道府県",E1730/100000,IF(A1730="市区町村",E1730/100,"エラー"))</f>
        <v>0.35</v>
      </c>
      <c r="G1730" s="371">
        <f t="shared" ref="G1730:G1789" si="109">IF(F1730&lt;&gt;"エラー",IF(F1730&gt;=$N$16,1,IF(F1730&lt;=$N$18,3,2)),"エラー")</f>
        <v>2</v>
      </c>
      <c r="H1730" s="371" t="str">
        <f t="shared" ref="H1730:H1789" si="110">IF(_xlfn.IFNA(VLOOKUP(B1730,$T:$T,1,0),"")="","","〇")</f>
        <v/>
      </c>
      <c r="I1730" s="371">
        <f t="shared" ref="I1730:I1789" si="111">IF(H1730="〇",1,G1730)</f>
        <v>2</v>
      </c>
    </row>
    <row r="1731" spans="1:9" x14ac:dyDescent="0.15">
      <c r="A1731" s="368" t="s">
        <v>5798</v>
      </c>
      <c r="B1731" s="368" t="s">
        <v>5601</v>
      </c>
      <c r="C1731" s="368" t="s">
        <v>498</v>
      </c>
      <c r="D1731" s="368" t="s">
        <v>5602</v>
      </c>
      <c r="E1731" s="370">
        <v>28</v>
      </c>
      <c r="F1731" s="371">
        <f t="shared" si="108"/>
        <v>0.28000000000000003</v>
      </c>
      <c r="G1731" s="371">
        <f t="shared" si="109"/>
        <v>2</v>
      </c>
      <c r="H1731" s="371" t="str">
        <f t="shared" si="110"/>
        <v/>
      </c>
      <c r="I1731" s="371">
        <f t="shared" si="111"/>
        <v>2</v>
      </c>
    </row>
    <row r="1732" spans="1:9" x14ac:dyDescent="0.15">
      <c r="A1732" s="368" t="s">
        <v>5798</v>
      </c>
      <c r="B1732" s="368" t="s">
        <v>5604</v>
      </c>
      <c r="C1732" s="368" t="s">
        <v>498</v>
      </c>
      <c r="D1732" s="368" t="s">
        <v>5605</v>
      </c>
      <c r="E1732" s="370">
        <v>19</v>
      </c>
      <c r="F1732" s="371">
        <f t="shared" si="108"/>
        <v>0.19</v>
      </c>
      <c r="G1732" s="371">
        <f t="shared" si="109"/>
        <v>2</v>
      </c>
      <c r="H1732" s="371" t="str">
        <f t="shared" si="110"/>
        <v/>
      </c>
      <c r="I1732" s="371">
        <f t="shared" si="111"/>
        <v>2</v>
      </c>
    </row>
    <row r="1733" spans="1:9" x14ac:dyDescent="0.15">
      <c r="A1733" s="368" t="s">
        <v>5798</v>
      </c>
      <c r="B1733" s="368" t="s">
        <v>5607</v>
      </c>
      <c r="C1733" s="368" t="s">
        <v>498</v>
      </c>
      <c r="D1733" s="368" t="s">
        <v>5608</v>
      </c>
      <c r="E1733" s="370">
        <v>16</v>
      </c>
      <c r="F1733" s="371">
        <f t="shared" si="108"/>
        <v>0.16</v>
      </c>
      <c r="G1733" s="371">
        <f t="shared" si="109"/>
        <v>2</v>
      </c>
      <c r="H1733" s="371" t="str">
        <f t="shared" si="110"/>
        <v/>
      </c>
      <c r="I1733" s="371">
        <f t="shared" si="111"/>
        <v>2</v>
      </c>
    </row>
    <row r="1734" spans="1:9" x14ac:dyDescent="0.15">
      <c r="A1734" s="368" t="s">
        <v>5798</v>
      </c>
      <c r="B1734" s="368" t="s">
        <v>5610</v>
      </c>
      <c r="C1734" s="368" t="s">
        <v>498</v>
      </c>
      <c r="D1734" s="368" t="s">
        <v>5611</v>
      </c>
      <c r="E1734" s="370">
        <v>28</v>
      </c>
      <c r="F1734" s="371">
        <f t="shared" si="108"/>
        <v>0.28000000000000003</v>
      </c>
      <c r="G1734" s="371">
        <f t="shared" si="109"/>
        <v>2</v>
      </c>
      <c r="H1734" s="371" t="str">
        <f t="shared" si="110"/>
        <v/>
      </c>
      <c r="I1734" s="371">
        <f t="shared" si="111"/>
        <v>2</v>
      </c>
    </row>
    <row r="1735" spans="1:9" x14ac:dyDescent="0.15">
      <c r="A1735" s="368" t="s">
        <v>5798</v>
      </c>
      <c r="B1735" s="368" t="s">
        <v>5613</v>
      </c>
      <c r="C1735" s="368" t="s">
        <v>498</v>
      </c>
      <c r="D1735" s="368" t="s">
        <v>5614</v>
      </c>
      <c r="E1735" s="370">
        <v>22</v>
      </c>
      <c r="F1735" s="371">
        <f t="shared" si="108"/>
        <v>0.22</v>
      </c>
      <c r="G1735" s="371">
        <f t="shared" si="109"/>
        <v>2</v>
      </c>
      <c r="H1735" s="371" t="str">
        <f t="shared" si="110"/>
        <v/>
      </c>
      <c r="I1735" s="371">
        <f t="shared" si="111"/>
        <v>2</v>
      </c>
    </row>
    <row r="1736" spans="1:9" x14ac:dyDescent="0.15">
      <c r="A1736" s="368" t="s">
        <v>5798</v>
      </c>
      <c r="B1736" s="368" t="s">
        <v>5616</v>
      </c>
      <c r="C1736" s="368" t="s">
        <v>498</v>
      </c>
      <c r="D1736" s="368" t="s">
        <v>5617</v>
      </c>
      <c r="E1736" s="370">
        <v>24</v>
      </c>
      <c r="F1736" s="371">
        <f t="shared" si="108"/>
        <v>0.24</v>
      </c>
      <c r="G1736" s="371">
        <f t="shared" si="109"/>
        <v>2</v>
      </c>
      <c r="H1736" s="371" t="str">
        <f t="shared" si="110"/>
        <v/>
      </c>
      <c r="I1736" s="371">
        <f t="shared" si="111"/>
        <v>2</v>
      </c>
    </row>
    <row r="1737" spans="1:9" x14ac:dyDescent="0.15">
      <c r="A1737" s="368" t="s">
        <v>5798</v>
      </c>
      <c r="B1737" s="368" t="s">
        <v>5619</v>
      </c>
      <c r="C1737" s="368" t="s">
        <v>498</v>
      </c>
      <c r="D1737" s="368" t="s">
        <v>5620</v>
      </c>
      <c r="E1737" s="370">
        <v>23</v>
      </c>
      <c r="F1737" s="371">
        <f t="shared" si="108"/>
        <v>0.23</v>
      </c>
      <c r="G1737" s="371">
        <f t="shared" si="109"/>
        <v>2</v>
      </c>
      <c r="H1737" s="371" t="str">
        <f t="shared" si="110"/>
        <v/>
      </c>
      <c r="I1737" s="371">
        <f t="shared" si="111"/>
        <v>2</v>
      </c>
    </row>
    <row r="1738" spans="1:9" x14ac:dyDescent="0.15">
      <c r="A1738" s="368" t="s">
        <v>5798</v>
      </c>
      <c r="B1738" s="368" t="s">
        <v>5622</v>
      </c>
      <c r="C1738" s="368" t="s">
        <v>498</v>
      </c>
      <c r="D1738" s="368" t="s">
        <v>5623</v>
      </c>
      <c r="E1738" s="370">
        <v>8</v>
      </c>
      <c r="F1738" s="371">
        <f t="shared" si="108"/>
        <v>0.08</v>
      </c>
      <c r="G1738" s="371">
        <f t="shared" si="109"/>
        <v>2</v>
      </c>
      <c r="H1738" s="371" t="str">
        <f t="shared" si="110"/>
        <v/>
      </c>
      <c r="I1738" s="371">
        <f t="shared" si="111"/>
        <v>2</v>
      </c>
    </row>
    <row r="1739" spans="1:9" x14ac:dyDescent="0.15">
      <c r="A1739" s="368" t="s">
        <v>5798</v>
      </c>
      <c r="B1739" s="368" t="s">
        <v>5625</v>
      </c>
      <c r="C1739" s="368" t="s">
        <v>498</v>
      </c>
      <c r="D1739" s="368" t="s">
        <v>5626</v>
      </c>
      <c r="E1739" s="370">
        <v>9</v>
      </c>
      <c r="F1739" s="371">
        <f t="shared" si="108"/>
        <v>0.09</v>
      </c>
      <c r="G1739" s="371">
        <f t="shared" si="109"/>
        <v>2</v>
      </c>
      <c r="H1739" s="371" t="str">
        <f t="shared" si="110"/>
        <v/>
      </c>
      <c r="I1739" s="371">
        <f t="shared" si="111"/>
        <v>2</v>
      </c>
    </row>
    <row r="1740" spans="1:9" x14ac:dyDescent="0.15">
      <c r="A1740" s="368" t="s">
        <v>5798</v>
      </c>
      <c r="B1740" s="368" t="s">
        <v>5628</v>
      </c>
      <c r="C1740" s="368" t="s">
        <v>498</v>
      </c>
      <c r="D1740" s="368" t="s">
        <v>5629</v>
      </c>
      <c r="E1740" s="370">
        <v>16</v>
      </c>
      <c r="F1740" s="371">
        <f t="shared" si="108"/>
        <v>0.16</v>
      </c>
      <c r="G1740" s="371">
        <f t="shared" si="109"/>
        <v>2</v>
      </c>
      <c r="H1740" s="371" t="str">
        <f t="shared" si="110"/>
        <v/>
      </c>
      <c r="I1740" s="371">
        <f t="shared" si="111"/>
        <v>2</v>
      </c>
    </row>
    <row r="1741" spans="1:9" x14ac:dyDescent="0.15">
      <c r="A1741" s="368" t="s">
        <v>5798</v>
      </c>
      <c r="B1741" s="368" t="s">
        <v>5631</v>
      </c>
      <c r="C1741" s="368" t="s">
        <v>498</v>
      </c>
      <c r="D1741" s="368" t="s">
        <v>5632</v>
      </c>
      <c r="E1741" s="370">
        <v>17</v>
      </c>
      <c r="F1741" s="371">
        <f t="shared" si="108"/>
        <v>0.17</v>
      </c>
      <c r="G1741" s="371">
        <f t="shared" si="109"/>
        <v>2</v>
      </c>
      <c r="H1741" s="371" t="str">
        <f t="shared" si="110"/>
        <v/>
      </c>
      <c r="I1741" s="371">
        <f t="shared" si="111"/>
        <v>2</v>
      </c>
    </row>
    <row r="1742" spans="1:9" x14ac:dyDescent="0.15">
      <c r="A1742" s="368" t="s">
        <v>5798</v>
      </c>
      <c r="B1742" s="368" t="s">
        <v>5634</v>
      </c>
      <c r="C1742" s="368" t="s">
        <v>498</v>
      </c>
      <c r="D1742" s="368" t="s">
        <v>5635</v>
      </c>
      <c r="E1742" s="370">
        <v>16</v>
      </c>
      <c r="F1742" s="371">
        <f t="shared" si="108"/>
        <v>0.16</v>
      </c>
      <c r="G1742" s="371">
        <f t="shared" si="109"/>
        <v>2</v>
      </c>
      <c r="H1742" s="371" t="str">
        <f t="shared" si="110"/>
        <v/>
      </c>
      <c r="I1742" s="371">
        <f t="shared" si="111"/>
        <v>2</v>
      </c>
    </row>
    <row r="1743" spans="1:9" x14ac:dyDescent="0.15">
      <c r="A1743" s="368" t="s">
        <v>5798</v>
      </c>
      <c r="B1743" s="368" t="s">
        <v>5637</v>
      </c>
      <c r="C1743" s="368" t="s">
        <v>498</v>
      </c>
      <c r="D1743" s="368" t="s">
        <v>5638</v>
      </c>
      <c r="E1743" s="370">
        <v>23</v>
      </c>
      <c r="F1743" s="371">
        <f t="shared" si="108"/>
        <v>0.23</v>
      </c>
      <c r="G1743" s="371">
        <f t="shared" si="109"/>
        <v>2</v>
      </c>
      <c r="H1743" s="371" t="str">
        <f t="shared" si="110"/>
        <v/>
      </c>
      <c r="I1743" s="371">
        <f t="shared" si="111"/>
        <v>2</v>
      </c>
    </row>
    <row r="1744" spans="1:9" x14ac:dyDescent="0.15">
      <c r="A1744" s="368" t="s">
        <v>5798</v>
      </c>
      <c r="B1744" s="368" t="s">
        <v>5640</v>
      </c>
      <c r="C1744" s="368" t="s">
        <v>498</v>
      </c>
      <c r="D1744" s="368" t="s">
        <v>5641</v>
      </c>
      <c r="E1744" s="370">
        <v>15</v>
      </c>
      <c r="F1744" s="371">
        <f t="shared" si="108"/>
        <v>0.15</v>
      </c>
      <c r="G1744" s="371">
        <f t="shared" si="109"/>
        <v>2</v>
      </c>
      <c r="H1744" s="371" t="str">
        <f t="shared" si="110"/>
        <v/>
      </c>
      <c r="I1744" s="371">
        <f t="shared" si="111"/>
        <v>2</v>
      </c>
    </row>
    <row r="1745" spans="1:9" x14ac:dyDescent="0.15">
      <c r="A1745" s="368" t="s">
        <v>5798</v>
      </c>
      <c r="B1745" s="368" t="s">
        <v>5643</v>
      </c>
      <c r="C1745" s="368" t="s">
        <v>498</v>
      </c>
      <c r="D1745" s="368" t="s">
        <v>5644</v>
      </c>
      <c r="E1745" s="370">
        <v>13</v>
      </c>
      <c r="F1745" s="371">
        <f t="shared" si="108"/>
        <v>0.13</v>
      </c>
      <c r="G1745" s="371">
        <f t="shared" si="109"/>
        <v>2</v>
      </c>
      <c r="H1745" s="371" t="str">
        <f t="shared" si="110"/>
        <v/>
      </c>
      <c r="I1745" s="371">
        <f t="shared" si="111"/>
        <v>2</v>
      </c>
    </row>
    <row r="1746" spans="1:9" x14ac:dyDescent="0.15">
      <c r="A1746" s="368" t="s">
        <v>5798</v>
      </c>
      <c r="B1746" s="368" t="s">
        <v>5646</v>
      </c>
      <c r="C1746" s="368" t="s">
        <v>498</v>
      </c>
      <c r="D1746" s="368" t="s">
        <v>5647</v>
      </c>
      <c r="E1746" s="370">
        <v>18</v>
      </c>
      <c r="F1746" s="371">
        <f t="shared" si="108"/>
        <v>0.18</v>
      </c>
      <c r="G1746" s="371">
        <f t="shared" si="109"/>
        <v>2</v>
      </c>
      <c r="H1746" s="371" t="str">
        <f t="shared" si="110"/>
        <v/>
      </c>
      <c r="I1746" s="371">
        <f t="shared" si="111"/>
        <v>2</v>
      </c>
    </row>
    <row r="1747" spans="1:9" x14ac:dyDescent="0.15">
      <c r="A1747" s="368" t="s">
        <v>5798</v>
      </c>
      <c r="B1747" s="368" t="s">
        <v>5649</v>
      </c>
      <c r="C1747" s="368" t="s">
        <v>498</v>
      </c>
      <c r="D1747" s="368" t="s">
        <v>5650</v>
      </c>
      <c r="E1747" s="370">
        <v>15</v>
      </c>
      <c r="F1747" s="371">
        <f t="shared" si="108"/>
        <v>0.15</v>
      </c>
      <c r="G1747" s="371">
        <f t="shared" si="109"/>
        <v>2</v>
      </c>
      <c r="H1747" s="371" t="str">
        <f t="shared" si="110"/>
        <v/>
      </c>
      <c r="I1747" s="371">
        <f t="shared" si="111"/>
        <v>2</v>
      </c>
    </row>
    <row r="1748" spans="1:9" x14ac:dyDescent="0.15">
      <c r="A1748" s="368" t="s">
        <v>5798</v>
      </c>
      <c r="B1748" s="368" t="s">
        <v>5652</v>
      </c>
      <c r="C1748" s="368" t="s">
        <v>498</v>
      </c>
      <c r="D1748" s="368" t="s">
        <v>5653</v>
      </c>
      <c r="E1748" s="370">
        <v>16</v>
      </c>
      <c r="F1748" s="371">
        <f t="shared" si="108"/>
        <v>0.16</v>
      </c>
      <c r="G1748" s="371">
        <f t="shared" si="109"/>
        <v>2</v>
      </c>
      <c r="H1748" s="371" t="str">
        <f t="shared" si="110"/>
        <v/>
      </c>
      <c r="I1748" s="371">
        <f t="shared" si="111"/>
        <v>2</v>
      </c>
    </row>
    <row r="1749" spans="1:9" x14ac:dyDescent="0.15">
      <c r="A1749" s="368" t="s">
        <v>5798</v>
      </c>
      <c r="B1749" s="368" t="s">
        <v>5657</v>
      </c>
      <c r="C1749" s="368" t="s">
        <v>499</v>
      </c>
      <c r="D1749" s="368" t="s">
        <v>5658</v>
      </c>
      <c r="E1749" s="370">
        <v>84</v>
      </c>
      <c r="F1749" s="371">
        <f t="shared" si="108"/>
        <v>0.84</v>
      </c>
      <c r="G1749" s="371">
        <f t="shared" si="109"/>
        <v>2</v>
      </c>
      <c r="H1749" s="371" t="str">
        <f t="shared" si="110"/>
        <v/>
      </c>
      <c r="I1749" s="371">
        <f t="shared" si="111"/>
        <v>2</v>
      </c>
    </row>
    <row r="1750" spans="1:9" x14ac:dyDescent="0.15">
      <c r="A1750" s="368" t="s">
        <v>5798</v>
      </c>
      <c r="B1750" s="368" t="s">
        <v>5660</v>
      </c>
      <c r="C1750" s="368" t="s">
        <v>499</v>
      </c>
      <c r="D1750" s="368" t="s">
        <v>5661</v>
      </c>
      <c r="E1750" s="370">
        <v>67</v>
      </c>
      <c r="F1750" s="371">
        <f t="shared" si="108"/>
        <v>0.67</v>
      </c>
      <c r="G1750" s="371">
        <f t="shared" si="109"/>
        <v>2</v>
      </c>
      <c r="H1750" s="371" t="str">
        <f t="shared" si="110"/>
        <v/>
      </c>
      <c r="I1750" s="371">
        <f t="shared" si="111"/>
        <v>2</v>
      </c>
    </row>
    <row r="1751" spans="1:9" x14ac:dyDescent="0.15">
      <c r="A1751" s="368" t="s">
        <v>5798</v>
      </c>
      <c r="B1751" s="368" t="s">
        <v>5663</v>
      </c>
      <c r="C1751" s="368" t="s">
        <v>499</v>
      </c>
      <c r="D1751" s="368" t="s">
        <v>5664</v>
      </c>
      <c r="E1751" s="370">
        <v>46</v>
      </c>
      <c r="F1751" s="371">
        <f t="shared" si="108"/>
        <v>0.46</v>
      </c>
      <c r="G1751" s="371">
        <f t="shared" si="109"/>
        <v>2</v>
      </c>
      <c r="H1751" s="371" t="str">
        <f t="shared" si="110"/>
        <v/>
      </c>
      <c r="I1751" s="371">
        <f t="shared" si="111"/>
        <v>2</v>
      </c>
    </row>
    <row r="1752" spans="1:9" x14ac:dyDescent="0.15">
      <c r="A1752" s="368" t="s">
        <v>5798</v>
      </c>
      <c r="B1752" s="368" t="s">
        <v>5666</v>
      </c>
      <c r="C1752" s="368" t="s">
        <v>499</v>
      </c>
      <c r="D1752" s="368" t="s">
        <v>5667</v>
      </c>
      <c r="E1752" s="370">
        <v>75</v>
      </c>
      <c r="F1752" s="371">
        <f t="shared" si="108"/>
        <v>0.75</v>
      </c>
      <c r="G1752" s="371">
        <f t="shared" si="109"/>
        <v>2</v>
      </c>
      <c r="H1752" s="371" t="str">
        <f t="shared" si="110"/>
        <v/>
      </c>
      <c r="I1752" s="371">
        <f t="shared" si="111"/>
        <v>2</v>
      </c>
    </row>
    <row r="1753" spans="1:9" x14ac:dyDescent="0.15">
      <c r="A1753" s="368" t="s">
        <v>5798</v>
      </c>
      <c r="B1753" s="368" t="s">
        <v>5669</v>
      </c>
      <c r="C1753" s="368" t="s">
        <v>499</v>
      </c>
      <c r="D1753" s="368" t="s">
        <v>5670</v>
      </c>
      <c r="E1753" s="370">
        <v>45</v>
      </c>
      <c r="F1753" s="371">
        <f t="shared" si="108"/>
        <v>0.45</v>
      </c>
      <c r="G1753" s="371">
        <f t="shared" si="109"/>
        <v>2</v>
      </c>
      <c r="H1753" s="371" t="str">
        <f t="shared" si="110"/>
        <v/>
      </c>
      <c r="I1753" s="371">
        <f t="shared" si="111"/>
        <v>2</v>
      </c>
    </row>
    <row r="1754" spans="1:9" x14ac:dyDescent="0.15">
      <c r="A1754" s="368" t="s">
        <v>5798</v>
      </c>
      <c r="B1754" s="368" t="s">
        <v>5672</v>
      </c>
      <c r="C1754" s="368" t="s">
        <v>499</v>
      </c>
      <c r="D1754" s="368" t="s">
        <v>5673</v>
      </c>
      <c r="E1754" s="370">
        <v>54</v>
      </c>
      <c r="F1754" s="371">
        <f t="shared" si="108"/>
        <v>0.54</v>
      </c>
      <c r="G1754" s="371">
        <f t="shared" si="109"/>
        <v>2</v>
      </c>
      <c r="H1754" s="371" t="str">
        <f t="shared" si="110"/>
        <v/>
      </c>
      <c r="I1754" s="371">
        <f t="shared" si="111"/>
        <v>2</v>
      </c>
    </row>
    <row r="1755" spans="1:9" x14ac:dyDescent="0.15">
      <c r="A1755" s="368" t="s">
        <v>5798</v>
      </c>
      <c r="B1755" s="368" t="s">
        <v>5675</v>
      </c>
      <c r="C1755" s="368" t="s">
        <v>499</v>
      </c>
      <c r="D1755" s="368" t="s">
        <v>5676</v>
      </c>
      <c r="E1755" s="370">
        <v>58</v>
      </c>
      <c r="F1755" s="371">
        <f t="shared" si="108"/>
        <v>0.57999999999999996</v>
      </c>
      <c r="G1755" s="371">
        <f t="shared" si="109"/>
        <v>2</v>
      </c>
      <c r="H1755" s="371" t="str">
        <f t="shared" si="110"/>
        <v/>
      </c>
      <c r="I1755" s="371">
        <f t="shared" si="111"/>
        <v>2</v>
      </c>
    </row>
    <row r="1756" spans="1:9" x14ac:dyDescent="0.15">
      <c r="A1756" s="368" t="s">
        <v>5798</v>
      </c>
      <c r="B1756" s="368" t="s">
        <v>5678</v>
      </c>
      <c r="C1756" s="368" t="s">
        <v>499</v>
      </c>
      <c r="D1756" s="368" t="s">
        <v>5679</v>
      </c>
      <c r="E1756" s="370">
        <v>63</v>
      </c>
      <c r="F1756" s="371">
        <f t="shared" si="108"/>
        <v>0.63</v>
      </c>
      <c r="G1756" s="371">
        <f t="shared" si="109"/>
        <v>2</v>
      </c>
      <c r="H1756" s="371" t="str">
        <f t="shared" si="110"/>
        <v/>
      </c>
      <c r="I1756" s="371">
        <f t="shared" si="111"/>
        <v>2</v>
      </c>
    </row>
    <row r="1757" spans="1:9" x14ac:dyDescent="0.15">
      <c r="A1757" s="368" t="s">
        <v>5798</v>
      </c>
      <c r="B1757" s="368" t="s">
        <v>5681</v>
      </c>
      <c r="C1757" s="368" t="s">
        <v>499</v>
      </c>
      <c r="D1757" s="368" t="s">
        <v>5682</v>
      </c>
      <c r="E1757" s="370">
        <v>49</v>
      </c>
      <c r="F1757" s="371">
        <f t="shared" si="108"/>
        <v>0.49</v>
      </c>
      <c r="G1757" s="371">
        <f t="shared" si="109"/>
        <v>2</v>
      </c>
      <c r="H1757" s="371" t="str">
        <f t="shared" si="110"/>
        <v/>
      </c>
      <c r="I1757" s="371">
        <f t="shared" si="111"/>
        <v>2</v>
      </c>
    </row>
    <row r="1758" spans="1:9" x14ac:dyDescent="0.15">
      <c r="A1758" s="368" t="s">
        <v>5798</v>
      </c>
      <c r="B1758" s="368" t="s">
        <v>5684</v>
      </c>
      <c r="C1758" s="368" t="s">
        <v>499</v>
      </c>
      <c r="D1758" s="368" t="s">
        <v>5685</v>
      </c>
      <c r="E1758" s="370">
        <v>39</v>
      </c>
      <c r="F1758" s="371">
        <f t="shared" si="108"/>
        <v>0.39</v>
      </c>
      <c r="G1758" s="371">
        <f t="shared" si="109"/>
        <v>2</v>
      </c>
      <c r="H1758" s="371" t="str">
        <f t="shared" si="110"/>
        <v/>
      </c>
      <c r="I1758" s="371">
        <f t="shared" si="111"/>
        <v>2</v>
      </c>
    </row>
    <row r="1759" spans="1:9" x14ac:dyDescent="0.15">
      <c r="A1759" s="368" t="s">
        <v>5798</v>
      </c>
      <c r="B1759" s="368" t="s">
        <v>5687</v>
      </c>
      <c r="C1759" s="368" t="s">
        <v>499</v>
      </c>
      <c r="D1759" s="368" t="s">
        <v>5688</v>
      </c>
      <c r="E1759" s="370">
        <v>38</v>
      </c>
      <c r="F1759" s="371">
        <f t="shared" si="108"/>
        <v>0.38</v>
      </c>
      <c r="G1759" s="371">
        <f t="shared" si="109"/>
        <v>2</v>
      </c>
      <c r="H1759" s="371" t="str">
        <f t="shared" si="110"/>
        <v/>
      </c>
      <c r="I1759" s="371">
        <f t="shared" si="111"/>
        <v>2</v>
      </c>
    </row>
    <row r="1760" spans="1:9" x14ac:dyDescent="0.15">
      <c r="A1760" s="368" t="s">
        <v>5798</v>
      </c>
      <c r="B1760" s="368" t="s">
        <v>5690</v>
      </c>
      <c r="C1760" s="368" t="s">
        <v>499</v>
      </c>
      <c r="D1760" s="368" t="s">
        <v>5691</v>
      </c>
      <c r="E1760" s="370">
        <v>20</v>
      </c>
      <c r="F1760" s="371">
        <f t="shared" si="108"/>
        <v>0.2</v>
      </c>
      <c r="G1760" s="371">
        <f t="shared" si="109"/>
        <v>2</v>
      </c>
      <c r="H1760" s="371" t="str">
        <f t="shared" si="110"/>
        <v/>
      </c>
      <c r="I1760" s="371">
        <f t="shared" si="111"/>
        <v>2</v>
      </c>
    </row>
    <row r="1761" spans="1:9" x14ac:dyDescent="0.15">
      <c r="A1761" s="368" t="s">
        <v>5798</v>
      </c>
      <c r="B1761" s="368" t="s">
        <v>5693</v>
      </c>
      <c r="C1761" s="368" t="s">
        <v>499</v>
      </c>
      <c r="D1761" s="368" t="s">
        <v>5694</v>
      </c>
      <c r="E1761" s="370">
        <v>39</v>
      </c>
      <c r="F1761" s="371">
        <f t="shared" si="108"/>
        <v>0.39</v>
      </c>
      <c r="G1761" s="371">
        <f t="shared" si="109"/>
        <v>2</v>
      </c>
      <c r="H1761" s="371" t="str">
        <f t="shared" si="110"/>
        <v/>
      </c>
      <c r="I1761" s="371">
        <f t="shared" si="111"/>
        <v>2</v>
      </c>
    </row>
    <row r="1762" spans="1:9" x14ac:dyDescent="0.15">
      <c r="A1762" s="368" t="s">
        <v>5798</v>
      </c>
      <c r="B1762" s="368" t="s">
        <v>5696</v>
      </c>
      <c r="C1762" s="368" t="s">
        <v>499</v>
      </c>
      <c r="D1762" s="368" t="s">
        <v>5697</v>
      </c>
      <c r="E1762" s="370">
        <v>13</v>
      </c>
      <c r="F1762" s="371">
        <f t="shared" si="108"/>
        <v>0.13</v>
      </c>
      <c r="G1762" s="371">
        <f t="shared" si="109"/>
        <v>2</v>
      </c>
      <c r="H1762" s="371" t="str">
        <f t="shared" si="110"/>
        <v/>
      </c>
      <c r="I1762" s="371">
        <f t="shared" si="111"/>
        <v>2</v>
      </c>
    </row>
    <row r="1763" spans="1:9" x14ac:dyDescent="0.15">
      <c r="A1763" s="368" t="s">
        <v>5798</v>
      </c>
      <c r="B1763" s="368" t="s">
        <v>5699</v>
      </c>
      <c r="C1763" s="368" t="s">
        <v>499</v>
      </c>
      <c r="D1763" s="368" t="s">
        <v>5700</v>
      </c>
      <c r="E1763" s="370">
        <v>27</v>
      </c>
      <c r="F1763" s="371">
        <f t="shared" si="108"/>
        <v>0.27</v>
      </c>
      <c r="G1763" s="371">
        <f t="shared" si="109"/>
        <v>2</v>
      </c>
      <c r="H1763" s="371" t="str">
        <f t="shared" si="110"/>
        <v/>
      </c>
      <c r="I1763" s="371">
        <f t="shared" si="111"/>
        <v>2</v>
      </c>
    </row>
    <row r="1764" spans="1:9" x14ac:dyDescent="0.15">
      <c r="A1764" s="368" t="s">
        <v>5798</v>
      </c>
      <c r="B1764" s="368" t="s">
        <v>5702</v>
      </c>
      <c r="C1764" s="368" t="s">
        <v>499</v>
      </c>
      <c r="D1764" s="368" t="s">
        <v>5703</v>
      </c>
      <c r="E1764" s="370">
        <v>35</v>
      </c>
      <c r="F1764" s="371">
        <f t="shared" si="108"/>
        <v>0.35</v>
      </c>
      <c r="G1764" s="371">
        <f t="shared" si="109"/>
        <v>2</v>
      </c>
      <c r="H1764" s="371" t="str">
        <f t="shared" si="110"/>
        <v/>
      </c>
      <c r="I1764" s="371">
        <f t="shared" si="111"/>
        <v>2</v>
      </c>
    </row>
    <row r="1765" spans="1:9" x14ac:dyDescent="0.15">
      <c r="A1765" s="368" t="s">
        <v>5798</v>
      </c>
      <c r="B1765" s="368" t="s">
        <v>5705</v>
      </c>
      <c r="C1765" s="368" t="s">
        <v>499</v>
      </c>
      <c r="D1765" s="368" t="s">
        <v>5706</v>
      </c>
      <c r="E1765" s="370">
        <v>63</v>
      </c>
      <c r="F1765" s="371">
        <f t="shared" si="108"/>
        <v>0.63</v>
      </c>
      <c r="G1765" s="371">
        <f t="shared" si="109"/>
        <v>2</v>
      </c>
      <c r="H1765" s="371" t="str">
        <f t="shared" si="110"/>
        <v/>
      </c>
      <c r="I1765" s="371">
        <f t="shared" si="111"/>
        <v>2</v>
      </c>
    </row>
    <row r="1766" spans="1:9" x14ac:dyDescent="0.15">
      <c r="A1766" s="368" t="s">
        <v>5798</v>
      </c>
      <c r="B1766" s="368" t="s">
        <v>5708</v>
      </c>
      <c r="C1766" s="368" t="s">
        <v>499</v>
      </c>
      <c r="D1766" s="368" t="s">
        <v>5709</v>
      </c>
      <c r="E1766" s="370">
        <v>29</v>
      </c>
      <c r="F1766" s="371">
        <f t="shared" si="108"/>
        <v>0.28999999999999998</v>
      </c>
      <c r="G1766" s="371">
        <f t="shared" si="109"/>
        <v>2</v>
      </c>
      <c r="H1766" s="371" t="str">
        <f t="shared" si="110"/>
        <v/>
      </c>
      <c r="I1766" s="371">
        <f t="shared" si="111"/>
        <v>2</v>
      </c>
    </row>
    <row r="1767" spans="1:9" x14ac:dyDescent="0.15">
      <c r="A1767" s="368" t="s">
        <v>5798</v>
      </c>
      <c r="B1767" s="368" t="s">
        <v>5711</v>
      </c>
      <c r="C1767" s="368" t="s">
        <v>499</v>
      </c>
      <c r="D1767" s="368" t="s">
        <v>5712</v>
      </c>
      <c r="E1767" s="370">
        <v>39</v>
      </c>
      <c r="F1767" s="371">
        <f t="shared" si="108"/>
        <v>0.39</v>
      </c>
      <c r="G1767" s="371">
        <f t="shared" si="109"/>
        <v>2</v>
      </c>
      <c r="H1767" s="371" t="str">
        <f t="shared" si="110"/>
        <v/>
      </c>
      <c r="I1767" s="371">
        <f t="shared" si="111"/>
        <v>2</v>
      </c>
    </row>
    <row r="1768" spans="1:9" x14ac:dyDescent="0.15">
      <c r="A1768" s="368" t="s">
        <v>5798</v>
      </c>
      <c r="B1768" s="368" t="s">
        <v>5714</v>
      </c>
      <c r="C1768" s="368" t="s">
        <v>499</v>
      </c>
      <c r="D1768" s="368" t="s">
        <v>5715</v>
      </c>
      <c r="E1768" s="370">
        <v>15</v>
      </c>
      <c r="F1768" s="371">
        <f t="shared" si="108"/>
        <v>0.15</v>
      </c>
      <c r="G1768" s="371">
        <f t="shared" si="109"/>
        <v>2</v>
      </c>
      <c r="H1768" s="371" t="str">
        <f t="shared" si="110"/>
        <v/>
      </c>
      <c r="I1768" s="371">
        <f t="shared" si="111"/>
        <v>2</v>
      </c>
    </row>
    <row r="1769" spans="1:9" x14ac:dyDescent="0.15">
      <c r="A1769" s="368" t="s">
        <v>5798</v>
      </c>
      <c r="B1769" s="368" t="s">
        <v>5717</v>
      </c>
      <c r="C1769" s="368" t="s">
        <v>499</v>
      </c>
      <c r="D1769" s="368" t="s">
        <v>5718</v>
      </c>
      <c r="E1769" s="370">
        <v>63</v>
      </c>
      <c r="F1769" s="371">
        <f t="shared" si="108"/>
        <v>0.63</v>
      </c>
      <c r="G1769" s="371">
        <f t="shared" si="109"/>
        <v>2</v>
      </c>
      <c r="H1769" s="371" t="str">
        <f t="shared" si="110"/>
        <v/>
      </c>
      <c r="I1769" s="371">
        <f t="shared" si="111"/>
        <v>2</v>
      </c>
    </row>
    <row r="1770" spans="1:9" x14ac:dyDescent="0.15">
      <c r="A1770" s="368" t="s">
        <v>5798</v>
      </c>
      <c r="B1770" s="368" t="s">
        <v>5720</v>
      </c>
      <c r="C1770" s="368" t="s">
        <v>499</v>
      </c>
      <c r="D1770" s="368" t="s">
        <v>5721</v>
      </c>
      <c r="E1770" s="370">
        <v>61</v>
      </c>
      <c r="F1770" s="371">
        <f t="shared" si="108"/>
        <v>0.61</v>
      </c>
      <c r="G1770" s="371">
        <f t="shared" si="109"/>
        <v>2</v>
      </c>
      <c r="H1770" s="371" t="str">
        <f t="shared" si="110"/>
        <v/>
      </c>
      <c r="I1770" s="371">
        <f t="shared" si="111"/>
        <v>2</v>
      </c>
    </row>
    <row r="1771" spans="1:9" x14ac:dyDescent="0.15">
      <c r="A1771" s="368" t="s">
        <v>5798</v>
      </c>
      <c r="B1771" s="368" t="s">
        <v>5723</v>
      </c>
      <c r="C1771" s="368" t="s">
        <v>499</v>
      </c>
      <c r="D1771" s="368" t="s">
        <v>5724</v>
      </c>
      <c r="E1771" s="370">
        <v>80</v>
      </c>
      <c r="F1771" s="371">
        <f t="shared" si="108"/>
        <v>0.8</v>
      </c>
      <c r="G1771" s="371">
        <f t="shared" si="109"/>
        <v>2</v>
      </c>
      <c r="H1771" s="371" t="str">
        <f t="shared" si="110"/>
        <v/>
      </c>
      <c r="I1771" s="371">
        <f t="shared" si="111"/>
        <v>2</v>
      </c>
    </row>
    <row r="1772" spans="1:9" x14ac:dyDescent="0.15">
      <c r="A1772" s="368" t="s">
        <v>5798</v>
      </c>
      <c r="B1772" s="368" t="s">
        <v>5726</v>
      </c>
      <c r="C1772" s="368" t="s">
        <v>499</v>
      </c>
      <c r="D1772" s="368" t="s">
        <v>5727</v>
      </c>
      <c r="E1772" s="370">
        <v>63</v>
      </c>
      <c r="F1772" s="371">
        <f t="shared" si="108"/>
        <v>0.63</v>
      </c>
      <c r="G1772" s="371">
        <f t="shared" si="109"/>
        <v>2</v>
      </c>
      <c r="H1772" s="371" t="str">
        <f t="shared" si="110"/>
        <v/>
      </c>
      <c r="I1772" s="371">
        <f t="shared" si="111"/>
        <v>2</v>
      </c>
    </row>
    <row r="1773" spans="1:9" x14ac:dyDescent="0.15">
      <c r="A1773" s="368" t="s">
        <v>5798</v>
      </c>
      <c r="B1773" s="368" t="s">
        <v>5729</v>
      </c>
      <c r="C1773" s="368" t="s">
        <v>499</v>
      </c>
      <c r="D1773" s="368" t="s">
        <v>5730</v>
      </c>
      <c r="E1773" s="370">
        <v>61</v>
      </c>
      <c r="F1773" s="371">
        <f t="shared" si="108"/>
        <v>0.61</v>
      </c>
      <c r="G1773" s="371">
        <f t="shared" si="109"/>
        <v>2</v>
      </c>
      <c r="H1773" s="371" t="str">
        <f t="shared" si="110"/>
        <v/>
      </c>
      <c r="I1773" s="371">
        <f t="shared" si="111"/>
        <v>2</v>
      </c>
    </row>
    <row r="1774" spans="1:9" x14ac:dyDescent="0.15">
      <c r="A1774" s="368" t="s">
        <v>5798</v>
      </c>
      <c r="B1774" s="368" t="s">
        <v>5732</v>
      </c>
      <c r="C1774" s="368" t="s">
        <v>499</v>
      </c>
      <c r="D1774" s="368" t="s">
        <v>5733</v>
      </c>
      <c r="E1774" s="370">
        <v>62</v>
      </c>
      <c r="F1774" s="371">
        <f t="shared" si="108"/>
        <v>0.62</v>
      </c>
      <c r="G1774" s="371">
        <f t="shared" si="109"/>
        <v>2</v>
      </c>
      <c r="H1774" s="371" t="str">
        <f t="shared" si="110"/>
        <v/>
      </c>
      <c r="I1774" s="371">
        <f t="shared" si="111"/>
        <v>2</v>
      </c>
    </row>
    <row r="1775" spans="1:9" x14ac:dyDescent="0.15">
      <c r="A1775" s="368" t="s">
        <v>5798</v>
      </c>
      <c r="B1775" s="368" t="s">
        <v>5735</v>
      </c>
      <c r="C1775" s="368" t="s">
        <v>499</v>
      </c>
      <c r="D1775" s="368" t="s">
        <v>5736</v>
      </c>
      <c r="E1775" s="370">
        <v>47</v>
      </c>
      <c r="F1775" s="371">
        <f t="shared" si="108"/>
        <v>0.47</v>
      </c>
      <c r="G1775" s="371">
        <f t="shared" si="109"/>
        <v>2</v>
      </c>
      <c r="H1775" s="371" t="str">
        <f t="shared" si="110"/>
        <v/>
      </c>
      <c r="I1775" s="371">
        <f t="shared" si="111"/>
        <v>2</v>
      </c>
    </row>
    <row r="1776" spans="1:9" x14ac:dyDescent="0.15">
      <c r="A1776" s="368" t="s">
        <v>5798</v>
      </c>
      <c r="B1776" s="368" t="s">
        <v>5738</v>
      </c>
      <c r="C1776" s="368" t="s">
        <v>499</v>
      </c>
      <c r="D1776" s="368" t="s">
        <v>5739</v>
      </c>
      <c r="E1776" s="370">
        <v>62</v>
      </c>
      <c r="F1776" s="371">
        <f t="shared" si="108"/>
        <v>0.62</v>
      </c>
      <c r="G1776" s="371">
        <f t="shared" si="109"/>
        <v>2</v>
      </c>
      <c r="H1776" s="371" t="str">
        <f t="shared" si="110"/>
        <v/>
      </c>
      <c r="I1776" s="371">
        <f t="shared" si="111"/>
        <v>2</v>
      </c>
    </row>
    <row r="1777" spans="1:9" x14ac:dyDescent="0.15">
      <c r="A1777" s="368" t="s">
        <v>5798</v>
      </c>
      <c r="B1777" s="368" t="s">
        <v>5741</v>
      </c>
      <c r="C1777" s="368" t="s">
        <v>499</v>
      </c>
      <c r="D1777" s="368" t="s">
        <v>5742</v>
      </c>
      <c r="E1777" s="370">
        <v>10</v>
      </c>
      <c r="F1777" s="371">
        <f t="shared" si="108"/>
        <v>0.1</v>
      </c>
      <c r="G1777" s="371">
        <f t="shared" si="109"/>
        <v>2</v>
      </c>
      <c r="H1777" s="371" t="str">
        <f t="shared" si="110"/>
        <v/>
      </c>
      <c r="I1777" s="371">
        <f t="shared" si="111"/>
        <v>2</v>
      </c>
    </row>
    <row r="1778" spans="1:9" x14ac:dyDescent="0.15">
      <c r="A1778" s="368" t="s">
        <v>5798</v>
      </c>
      <c r="B1778" s="368" t="s">
        <v>5744</v>
      </c>
      <c r="C1778" s="368" t="s">
        <v>499</v>
      </c>
      <c r="D1778" s="368" t="s">
        <v>5745</v>
      </c>
      <c r="E1778" s="370">
        <v>10</v>
      </c>
      <c r="F1778" s="371">
        <f t="shared" si="108"/>
        <v>0.1</v>
      </c>
      <c r="G1778" s="371">
        <f t="shared" si="109"/>
        <v>2</v>
      </c>
      <c r="H1778" s="371" t="str">
        <f t="shared" si="110"/>
        <v/>
      </c>
      <c r="I1778" s="371">
        <f t="shared" si="111"/>
        <v>2</v>
      </c>
    </row>
    <row r="1779" spans="1:9" x14ac:dyDescent="0.15">
      <c r="A1779" s="368" t="s">
        <v>5798</v>
      </c>
      <c r="B1779" s="368" t="s">
        <v>5747</v>
      </c>
      <c r="C1779" s="368" t="s">
        <v>499</v>
      </c>
      <c r="D1779" s="368" t="s">
        <v>5748</v>
      </c>
      <c r="E1779" s="370">
        <v>9</v>
      </c>
      <c r="F1779" s="371">
        <f t="shared" si="108"/>
        <v>0.09</v>
      </c>
      <c r="G1779" s="371">
        <f t="shared" si="109"/>
        <v>2</v>
      </c>
      <c r="H1779" s="371" t="str">
        <f t="shared" si="110"/>
        <v/>
      </c>
      <c r="I1779" s="371">
        <f t="shared" si="111"/>
        <v>2</v>
      </c>
    </row>
    <row r="1780" spans="1:9" x14ac:dyDescent="0.15">
      <c r="A1780" s="368" t="s">
        <v>5798</v>
      </c>
      <c r="B1780" s="368" t="s">
        <v>5750</v>
      </c>
      <c r="C1780" s="368" t="s">
        <v>499</v>
      </c>
      <c r="D1780" s="368" t="s">
        <v>5751</v>
      </c>
      <c r="E1780" s="370">
        <v>7</v>
      </c>
      <c r="F1780" s="371">
        <f t="shared" si="108"/>
        <v>7.0000000000000007E-2</v>
      </c>
      <c r="G1780" s="371">
        <f t="shared" si="109"/>
        <v>2</v>
      </c>
      <c r="H1780" s="371" t="str">
        <f t="shared" si="110"/>
        <v/>
      </c>
      <c r="I1780" s="371">
        <f t="shared" si="111"/>
        <v>2</v>
      </c>
    </row>
    <row r="1781" spans="1:9" x14ac:dyDescent="0.15">
      <c r="A1781" s="368" t="s">
        <v>5798</v>
      </c>
      <c r="B1781" s="368" t="s">
        <v>5753</v>
      </c>
      <c r="C1781" s="368" t="s">
        <v>499</v>
      </c>
      <c r="D1781" s="368" t="s">
        <v>5754</v>
      </c>
      <c r="E1781" s="370">
        <v>15</v>
      </c>
      <c r="F1781" s="371">
        <f t="shared" si="108"/>
        <v>0.15</v>
      </c>
      <c r="G1781" s="371">
        <f t="shared" si="109"/>
        <v>2</v>
      </c>
      <c r="H1781" s="371" t="str">
        <f t="shared" si="110"/>
        <v/>
      </c>
      <c r="I1781" s="371">
        <f t="shared" si="111"/>
        <v>2</v>
      </c>
    </row>
    <row r="1782" spans="1:9" x14ac:dyDescent="0.15">
      <c r="A1782" s="368" t="s">
        <v>5798</v>
      </c>
      <c r="B1782" s="368" t="s">
        <v>5756</v>
      </c>
      <c r="C1782" s="368" t="s">
        <v>499</v>
      </c>
      <c r="D1782" s="368" t="s">
        <v>5757</v>
      </c>
      <c r="E1782" s="370">
        <v>9</v>
      </c>
      <c r="F1782" s="371">
        <f t="shared" si="108"/>
        <v>0.09</v>
      </c>
      <c r="G1782" s="371">
        <f t="shared" si="109"/>
        <v>2</v>
      </c>
      <c r="H1782" s="371" t="str">
        <f t="shared" si="110"/>
        <v/>
      </c>
      <c r="I1782" s="371">
        <f t="shared" si="111"/>
        <v>2</v>
      </c>
    </row>
    <row r="1783" spans="1:9" x14ac:dyDescent="0.15">
      <c r="A1783" s="368" t="s">
        <v>5798</v>
      </c>
      <c r="B1783" s="368" t="s">
        <v>5759</v>
      </c>
      <c r="C1783" s="368" t="s">
        <v>499</v>
      </c>
      <c r="D1783" s="368" t="s">
        <v>5760</v>
      </c>
      <c r="E1783" s="370">
        <v>8</v>
      </c>
      <c r="F1783" s="371">
        <f t="shared" si="108"/>
        <v>0.08</v>
      </c>
      <c r="G1783" s="371">
        <f t="shared" si="109"/>
        <v>2</v>
      </c>
      <c r="H1783" s="371" t="str">
        <f t="shared" si="110"/>
        <v/>
      </c>
      <c r="I1783" s="371">
        <f t="shared" si="111"/>
        <v>2</v>
      </c>
    </row>
    <row r="1784" spans="1:9" x14ac:dyDescent="0.15">
      <c r="A1784" s="368" t="s">
        <v>5798</v>
      </c>
      <c r="B1784" s="368" t="s">
        <v>5762</v>
      </c>
      <c r="C1784" s="368" t="s">
        <v>499</v>
      </c>
      <c r="D1784" s="368" t="s">
        <v>5763</v>
      </c>
      <c r="E1784" s="370">
        <v>10</v>
      </c>
      <c r="F1784" s="371">
        <f t="shared" si="108"/>
        <v>0.1</v>
      </c>
      <c r="G1784" s="371">
        <f t="shared" si="109"/>
        <v>2</v>
      </c>
      <c r="H1784" s="371" t="str">
        <f t="shared" si="110"/>
        <v/>
      </c>
      <c r="I1784" s="371">
        <f t="shared" si="111"/>
        <v>2</v>
      </c>
    </row>
    <row r="1785" spans="1:9" x14ac:dyDescent="0.15">
      <c r="A1785" s="368" t="s">
        <v>5798</v>
      </c>
      <c r="B1785" s="368" t="s">
        <v>5765</v>
      </c>
      <c r="C1785" s="368" t="s">
        <v>499</v>
      </c>
      <c r="D1785" s="368" t="s">
        <v>5766</v>
      </c>
      <c r="E1785" s="370">
        <v>19</v>
      </c>
      <c r="F1785" s="371">
        <f t="shared" si="108"/>
        <v>0.19</v>
      </c>
      <c r="G1785" s="371">
        <f t="shared" si="109"/>
        <v>2</v>
      </c>
      <c r="H1785" s="371" t="str">
        <f t="shared" si="110"/>
        <v/>
      </c>
      <c r="I1785" s="371">
        <f t="shared" si="111"/>
        <v>2</v>
      </c>
    </row>
    <row r="1786" spans="1:9" x14ac:dyDescent="0.15">
      <c r="A1786" s="368" t="s">
        <v>5798</v>
      </c>
      <c r="B1786" s="368" t="s">
        <v>5768</v>
      </c>
      <c r="C1786" s="368" t="s">
        <v>499</v>
      </c>
      <c r="D1786" s="368" t="s">
        <v>5769</v>
      </c>
      <c r="E1786" s="370">
        <v>44</v>
      </c>
      <c r="F1786" s="371">
        <f t="shared" si="108"/>
        <v>0.44</v>
      </c>
      <c r="G1786" s="371">
        <f t="shared" si="109"/>
        <v>2</v>
      </c>
      <c r="H1786" s="371" t="str">
        <f t="shared" si="110"/>
        <v/>
      </c>
      <c r="I1786" s="371">
        <f t="shared" si="111"/>
        <v>2</v>
      </c>
    </row>
    <row r="1787" spans="1:9" x14ac:dyDescent="0.15">
      <c r="A1787" s="368" t="s">
        <v>5798</v>
      </c>
      <c r="B1787" s="368" t="s">
        <v>5771</v>
      </c>
      <c r="C1787" s="368" t="s">
        <v>499</v>
      </c>
      <c r="D1787" s="368" t="s">
        <v>5772</v>
      </c>
      <c r="E1787" s="370">
        <v>11</v>
      </c>
      <c r="F1787" s="371">
        <f t="shared" si="108"/>
        <v>0.11</v>
      </c>
      <c r="G1787" s="371">
        <f t="shared" si="109"/>
        <v>2</v>
      </c>
      <c r="H1787" s="371" t="str">
        <f t="shared" si="110"/>
        <v/>
      </c>
      <c r="I1787" s="371">
        <f t="shared" si="111"/>
        <v>2</v>
      </c>
    </row>
    <row r="1788" spans="1:9" x14ac:dyDescent="0.15">
      <c r="A1788" s="368" t="s">
        <v>5798</v>
      </c>
      <c r="B1788" s="368" t="s">
        <v>5774</v>
      </c>
      <c r="C1788" s="368" t="s">
        <v>499</v>
      </c>
      <c r="D1788" s="368" t="s">
        <v>5775</v>
      </c>
      <c r="E1788" s="370">
        <v>14</v>
      </c>
      <c r="F1788" s="371">
        <f t="shared" si="108"/>
        <v>0.14000000000000001</v>
      </c>
      <c r="G1788" s="371">
        <f t="shared" si="109"/>
        <v>2</v>
      </c>
      <c r="H1788" s="371" t="str">
        <f t="shared" si="110"/>
        <v/>
      </c>
      <c r="I1788" s="371">
        <f t="shared" si="111"/>
        <v>2</v>
      </c>
    </row>
    <row r="1789" spans="1:9" x14ac:dyDescent="0.15">
      <c r="A1789" s="368" t="s">
        <v>5798</v>
      </c>
      <c r="B1789" s="368" t="s">
        <v>5777</v>
      </c>
      <c r="C1789" s="368" t="s">
        <v>499</v>
      </c>
      <c r="D1789" s="368" t="s">
        <v>5778</v>
      </c>
      <c r="E1789" s="370">
        <v>14</v>
      </c>
      <c r="F1789" s="371">
        <f t="shared" si="108"/>
        <v>0.14000000000000001</v>
      </c>
      <c r="G1789" s="371">
        <f t="shared" si="109"/>
        <v>2</v>
      </c>
      <c r="H1789" s="371" t="str">
        <f t="shared" si="110"/>
        <v/>
      </c>
      <c r="I1789" s="371">
        <f t="shared" si="111"/>
        <v>2</v>
      </c>
    </row>
  </sheetData>
  <sheetProtection sheet="1" objects="1" scenarios="1"/>
  <mergeCells count="1">
    <mergeCell ref="K8:W9"/>
  </mergeCells>
  <phoneticPr fontId="4"/>
  <pageMargins left="0.7" right="0.7" top="0.75" bottom="0.75" header="0.3" footer="0.3"/>
  <pageSetup paperSize="9"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195A7FF778F8542ADC489C40A6E676F" ma:contentTypeVersion="16" ma:contentTypeDescription="新しいドキュメントを作成します。" ma:contentTypeScope="" ma:versionID="fb9c1a06ddceda6b7276c6fa0c6915a5">
  <xsd:schema xmlns:xsd="http://www.w3.org/2001/XMLSchema" xmlns:xs="http://www.w3.org/2001/XMLSchema" xmlns:p="http://schemas.microsoft.com/office/2006/metadata/properties" xmlns:ns2="b361af84-c4ef-41f8-a63c-51d2bdd48dff" xmlns:ns3="7f1e29f5-1aa2-4ed7-a4c5-0f459278da93" targetNamespace="http://schemas.microsoft.com/office/2006/metadata/properties" ma:root="true" ma:fieldsID="5c01ed0f525133a68f5000805c7a7b5e" ns2:_="" ns3:_="">
    <xsd:import namespace="b361af84-c4ef-41f8-a63c-51d2bdd48dff"/>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MediaServiceObjectDetectorVersion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1af84-c4ef-41f8-a63c-51d2bdd48d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d8f72f4-ac7a-4f25-8aa8-06bf09def8fc}"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b361af84-c4ef-41f8-a63c-51d2bdd48d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477CED4-69F1-4D4D-B334-7A327ABCF1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61af84-c4ef-41f8-a63c-51d2bdd48dff"/>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82C02F-8804-41DE-933A-C7F66DC57E11}">
  <ds:schemaRefs>
    <ds:schemaRef ds:uri="http://schemas.microsoft.com/sharepoint/v3/contenttype/forms"/>
  </ds:schemaRefs>
</ds:datastoreItem>
</file>

<file path=customXml/itemProps3.xml><?xml version="1.0" encoding="utf-8"?>
<ds:datastoreItem xmlns:ds="http://schemas.openxmlformats.org/officeDocument/2006/customXml" ds:itemID="{60214B1B-6509-40EA-B4CD-89C42764C59E}">
  <ds:schemaRefs>
    <ds:schemaRef ds:uri="http://schemas.microsoft.com/office/2006/metadata/properties"/>
    <ds:schemaRef ds:uri="http://schemas.microsoft.com/office/infopath/2007/PartnerControls"/>
    <ds:schemaRef ds:uri="7f1e29f5-1aa2-4ed7-a4c5-0f459278da93"/>
    <ds:schemaRef ds:uri="b361af84-c4ef-41f8-a63c-51d2bdd48df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39</vt:i4>
      </vt:variant>
    </vt:vector>
  </HeadingPairs>
  <TitlesOfParts>
    <vt:vector size="47" baseType="lpstr">
      <vt:lpstr>1_共通入力シート【記載必須】</vt:lpstr>
      <vt:lpstr>2_個別入力シート（支援プログラム以外）</vt:lpstr>
      <vt:lpstr>3_個別入力シート（支援プログラム）</vt:lpstr>
      <vt:lpstr>4_総括表への転記シート</vt:lpstr>
      <vt:lpstr>子育て支援事業（ひよこ）実施計画書</vt:lpstr>
      <vt:lpstr>リンク先</vt:lpstr>
      <vt:lpstr>自治体CD</vt:lpstr>
      <vt:lpstr>補助率判定</vt:lpstr>
      <vt:lpstr>'1_共通入力シート【記載必須】'!Print_Area</vt:lpstr>
      <vt:lpstr>'2_個別入力シート（支援プログラム以外）'!Print_Area</vt:lpstr>
      <vt:lpstr>'3_個別入力シート（支援プログラム）'!Print_Area</vt:lpstr>
      <vt:lpstr>'4_総括表への転記シート'!Print_Area</vt:lpstr>
      <vt:lpstr>'子育て支援事業（ひよこ）実施計画書'!Print_Area</vt:lpstr>
      <vt:lpstr>'4_総括表への転記シート'!Print_Titles</vt:lpstr>
      <vt:lpstr>メニュー2R7</vt:lpstr>
      <vt:lpstr>メニュー2R8</vt:lpstr>
      <vt:lpstr>メニューR7</vt:lpstr>
      <vt:lpstr>メニューR8</vt:lpstr>
      <vt:lpstr>ライフデザイン・結婚支援重点推進事業R7</vt:lpstr>
      <vt:lpstr>ライフデザイン・結婚支援重点推進事業R7一般メニュ―</vt:lpstr>
      <vt:lpstr>ライフデザイン・結婚支援重点推進事業R7重点メニュ―</vt:lpstr>
      <vt:lpstr>ライフデザイン・結婚支援重点推進事業R8</vt:lpstr>
      <vt:lpstr>ライフデザイン・結婚支援重点推進事業R8一般メニュー</vt:lpstr>
      <vt:lpstr>ライフデザイン・結婚支援重点推進事業R8重点メニュー</vt:lpstr>
      <vt:lpstr>共通要件_各種経費</vt:lpstr>
      <vt:lpstr>共通要件_個人給付</vt:lpstr>
      <vt:lpstr>経費区分</vt:lpstr>
      <vt:lpstr>結婚_妊娠・出産_子育てに温かい社会づくり・気運醸成事業R7</vt:lpstr>
      <vt:lpstr>結婚_妊娠・出産_子育てに温かい社会づくり・気運醸成事業R7一般メニュー</vt:lpstr>
      <vt:lpstr>結婚_妊娠・出産_子育てに温かい社会づくり・気運醸成事業R7重点メニュー</vt:lpstr>
      <vt:lpstr>結婚_妊娠・出産_子育てに温かい社会づくり・気運醸成事業R8</vt:lpstr>
      <vt:lpstr>結婚_妊娠・出産_子育てに温かい社会づくり・気運醸成事業R8一般メニュ―</vt:lpstr>
      <vt:lpstr>結婚_妊娠・出産_子育てに温かい社会づくり・気運醸成事業R8重点メニュ―</vt:lpstr>
      <vt:lpstr>結婚・妊娠・共育ての相談機会提供・支援プログラムR7</vt:lpstr>
      <vt:lpstr>結婚・妊娠・共育ての相談機会提供・支援プログラムR7一般コース</vt:lpstr>
      <vt:lpstr>結婚・妊娠・共育ての相談機会提供・支援プログラムR7都道府県主導型市町村連携コース</vt:lpstr>
      <vt:lpstr>結婚・妊娠・共育ての相談機会提供・支援プログラムR8</vt:lpstr>
      <vt:lpstr>結婚・妊娠・共育ての相談機会提供・支援プログラムR8一般コース</vt:lpstr>
      <vt:lpstr>結婚・妊娠・共育ての相談機会提供・支援プログラムR8都道府県主導型市町村連携コース</vt:lpstr>
      <vt:lpstr>結婚支援コンシェルジュ事業R7</vt:lpstr>
      <vt:lpstr>結婚支援コンシェルジュ事業R7結婚支援コンシェルジュ事業</vt:lpstr>
      <vt:lpstr>結婚支援コンシェルジュ事業R8</vt:lpstr>
      <vt:lpstr>結婚支援コンシェルジュ事業R8結婚支援コンシェルジュ事業</vt:lpstr>
      <vt:lpstr>個票No</vt:lpstr>
      <vt:lpstr>収入区分</vt:lpstr>
      <vt:lpstr>単位</vt:lpstr>
      <vt:lpstr>都道府県一覧</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2026-01-19T05:49:32Z</dcterms:created>
  <dcterms:modified xsi:type="dcterms:W3CDTF">2026-04-10T00:26:54Z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0x010100A195A7FF778F8542ADC489C40A6E676F</vt:lpwstr>
  </property>
  <property fmtid="{D5CDD505-2E9C-101B-9397-08002B2CF9AE}" pid="3" name="MediaServiceImageTags">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2026-03-10T04:58:16Z</vt:filetime>
  </property>
</Properties>
</file>